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I\"/>
    </mc:Choice>
  </mc:AlternateContent>
  <bookViews>
    <workbookView xWindow="0" yWindow="0" windowWidth="21570" windowHeight="11715" tabRatio="851" activeTab="49"/>
  </bookViews>
  <sheets>
    <sheet name="Специал ОФО МедА " sheetId="165" r:id="rId1"/>
    <sheet name="МАГ ОФО  МедА ГОСУПР" sheetId="109" r:id="rId2"/>
    <sheet name="МАГ ЗФО МедА ГОСУПР" sheetId="108" r:id="rId3"/>
    <sheet name="Бакалавр ОФО АСИА" sheetId="107" r:id="rId4"/>
    <sheet name="Бакалавр ЗФО АСИА" sheetId="106" r:id="rId5"/>
    <sheet name="МАГ ОФО АСИА" sheetId="111" r:id="rId6"/>
    <sheet name="МАГ ЗФО АСИА" sheetId="110" r:id="rId7"/>
    <sheet name="Бакалавр ОФО АБиП" sheetId="113" r:id="rId8"/>
    <sheet name="Бакалавр ОФО СОКР. АБиП" sheetId="114" r:id="rId9"/>
    <sheet name="Бакалавр ЗФО АБиП" sheetId="115" r:id="rId10"/>
    <sheet name="Бакалавр ЗФО СОКР. АБиП" sheetId="116" r:id="rId11"/>
    <sheet name="Специалист ОФО АПБиП" sheetId="117" r:id="rId12"/>
    <sheet name="Специалис ОФО СОКР. АБиП " sheetId="118" r:id="rId13"/>
    <sheet name="МАГ ОФО АБиП" sheetId="121" r:id="rId14"/>
    <sheet name="МАГ ЗФО АБиП" sheetId="120" r:id="rId15"/>
    <sheet name="МАГ ОЗФО АБиП" sheetId="126" r:id="rId16"/>
    <sheet name="Бакалавр ОФО ИЭиУ" sheetId="122" r:id="rId17"/>
    <sheet name="Бакалавр ЗФО ИЭиУ" sheetId="123" r:id="rId18"/>
    <sheet name="МАГ ОФО ИЭиУ" sheetId="124" r:id="rId19"/>
    <sheet name="МАГ ЗФО ИЭиУ" sheetId="125" r:id="rId20"/>
    <sheet name="Бак ОФО ГПА" sheetId="130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  <externalReference r:id="rId52"/>
  </externalReferences>
  <definedNames>
    <definedName name="_xlnm.Print_Area" localSheetId="49">'Свод по ВО '!$A$1:$AJ$67</definedName>
  </definedNames>
  <calcPr calcId="152511"/>
</workbook>
</file>

<file path=xl/calcChain.xml><?xml version="1.0" encoding="utf-8"?>
<calcChain xmlns="http://schemas.openxmlformats.org/spreadsheetml/2006/main">
  <c r="H10" i="165" l="1"/>
  <c r="H11" i="165"/>
  <c r="H12" i="165"/>
  <c r="H9" i="165"/>
  <c r="W26" i="165"/>
  <c r="V26" i="165"/>
  <c r="U26" i="165"/>
  <c r="U27" i="165" s="1"/>
  <c r="T26" i="165"/>
  <c r="S26" i="165"/>
  <c r="R26" i="165"/>
  <c r="Q26" i="165"/>
  <c r="Q27" i="165" s="1"/>
  <c r="P26" i="165"/>
  <c r="O26" i="165"/>
  <c r="N26" i="165"/>
  <c r="M26" i="165"/>
  <c r="M27" i="165" s="1"/>
  <c r="L26" i="165"/>
  <c r="K26" i="165"/>
  <c r="J26" i="165"/>
  <c r="I26" i="165"/>
  <c r="I27" i="165" s="1"/>
  <c r="H26" i="165"/>
  <c r="G26" i="165"/>
  <c r="F26" i="165"/>
  <c r="E26" i="165"/>
  <c r="E27" i="165" s="1"/>
  <c r="D26" i="165"/>
  <c r="C26" i="165"/>
  <c r="W20" i="165"/>
  <c r="W27" i="165" s="1"/>
  <c r="V20" i="165"/>
  <c r="V27" i="165" s="1"/>
  <c r="U20" i="165"/>
  <c r="T20" i="165"/>
  <c r="S20" i="165"/>
  <c r="R20" i="165"/>
  <c r="R27" i="165" s="1"/>
  <c r="Q20" i="165"/>
  <c r="P20" i="165"/>
  <c r="O20" i="165"/>
  <c r="O27" i="165" s="1"/>
  <c r="N20" i="165"/>
  <c r="N27" i="165" s="1"/>
  <c r="M20" i="165"/>
  <c r="L20" i="165"/>
  <c r="K20" i="165"/>
  <c r="J20" i="165"/>
  <c r="J27" i="165" s="1"/>
  <c r="I20" i="165"/>
  <c r="H20" i="165"/>
  <c r="H27" i="165" s="1"/>
  <c r="G20" i="165"/>
  <c r="G27" i="165" s="1"/>
  <c r="F20" i="165"/>
  <c r="F27" i="165" s="1"/>
  <c r="E20" i="165"/>
  <c r="D20" i="165"/>
  <c r="C20" i="165"/>
  <c r="W13" i="165"/>
  <c r="V13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G13" i="165"/>
  <c r="F13" i="165"/>
  <c r="E13" i="165"/>
  <c r="D13" i="165"/>
  <c r="C13" i="165"/>
  <c r="D27" i="165"/>
  <c r="L27" i="165"/>
  <c r="P27" i="165"/>
  <c r="T27" i="165"/>
  <c r="C27" i="165"/>
  <c r="K27" i="165"/>
  <c r="S27" i="165"/>
  <c r="H13" i="165" l="1"/>
  <c r="H18" i="154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F14" i="154"/>
  <c r="F18" i="154" s="1"/>
  <c r="E14" i="154"/>
  <c r="E18" i="154" s="1"/>
  <c r="E20" i="154" s="1"/>
  <c r="C14" i="154"/>
  <c r="B14" i="154"/>
  <c r="B18" i="154" s="1"/>
  <c r="L13" i="154"/>
  <c r="L14" i="154" s="1"/>
  <c r="L18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B10" i="154" s="1"/>
  <c r="C29" i="153"/>
  <c r="E28" i="153"/>
  <c r="E30" i="153" s="1"/>
  <c r="C28" i="153"/>
  <c r="C30" i="153" s="1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J26" i="153" s="1"/>
  <c r="I25" i="153"/>
  <c r="H25" i="153"/>
  <c r="G25" i="153"/>
  <c r="D25" i="153"/>
  <c r="D27" i="153" s="1"/>
  <c r="D29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J23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B20" i="153"/>
  <c r="B28" i="153" s="1"/>
  <c r="B30" i="153" s="1"/>
  <c r="I19" i="153"/>
  <c r="H19" i="153"/>
  <c r="G19" i="153"/>
  <c r="G11" i="153" s="1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H20" i="153" s="1"/>
  <c r="H28" i="153" s="1"/>
  <c r="H30" i="153" s="1"/>
  <c r="G16" i="153"/>
  <c r="G8" i="153" s="1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I11" i="153"/>
  <c r="F11" i="153"/>
  <c r="E11" i="153"/>
  <c r="C11" i="153"/>
  <c r="B11" i="153"/>
  <c r="H11" i="153" s="1"/>
  <c r="J10" i="153"/>
  <c r="G10" i="153"/>
  <c r="F10" i="153"/>
  <c r="E10" i="153"/>
  <c r="D10" i="153"/>
  <c r="C10" i="153"/>
  <c r="I10" i="153" s="1"/>
  <c r="B10" i="153"/>
  <c r="H10" i="153" s="1"/>
  <c r="G9" i="153"/>
  <c r="F9" i="153"/>
  <c r="E9" i="153"/>
  <c r="H9" i="153" s="1"/>
  <c r="D9" i="153"/>
  <c r="J9" i="153" s="1"/>
  <c r="C9" i="153"/>
  <c r="I9" i="153" s="1"/>
  <c r="B9" i="153"/>
  <c r="H8" i="153"/>
  <c r="F8" i="153"/>
  <c r="I8" i="153" s="1"/>
  <c r="E8" i="153"/>
  <c r="D8" i="153"/>
  <c r="C8" i="153"/>
  <c r="B8" i="153"/>
  <c r="B12" i="153" s="1"/>
  <c r="I7" i="153"/>
  <c r="G7" i="153"/>
  <c r="F7" i="153"/>
  <c r="E7" i="153"/>
  <c r="E12" i="153" s="1"/>
  <c r="C7" i="153"/>
  <c r="C12" i="153" s="1"/>
  <c r="B7" i="153"/>
  <c r="H7" i="153" s="1"/>
  <c r="R23" i="152"/>
  <c r="R25" i="152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S22" i="152"/>
  <c r="T22" i="152" s="1"/>
  <c r="R22" i="152"/>
  <c r="Q22" i="152"/>
  <c r="Q11" i="152" s="1"/>
  <c r="N22" i="152"/>
  <c r="K22" i="152"/>
  <c r="K11" i="152" s="1"/>
  <c r="H22" i="152"/>
  <c r="E22" i="152"/>
  <c r="E11" i="152" s="1"/>
  <c r="S21" i="152"/>
  <c r="T21" i="152" s="1"/>
  <c r="R21" i="152"/>
  <c r="Q21" i="152"/>
  <c r="N21" i="152"/>
  <c r="N10" i="152" s="1"/>
  <c r="K21" i="152"/>
  <c r="K10" i="152" s="1"/>
  <c r="H21" i="152"/>
  <c r="E21" i="152"/>
  <c r="S20" i="152"/>
  <c r="T20" i="152" s="1"/>
  <c r="R20" i="152"/>
  <c r="Q20" i="152"/>
  <c r="Q9" i="152" s="1"/>
  <c r="Q12" i="152" s="1"/>
  <c r="N20" i="152"/>
  <c r="N23" i="152" s="1"/>
  <c r="N25" i="152" s="1"/>
  <c r="K20" i="152"/>
  <c r="K23" i="152" s="1"/>
  <c r="K25" i="152" s="1"/>
  <c r="H20" i="152"/>
  <c r="H23" i="152" s="1"/>
  <c r="H25" i="152" s="1"/>
  <c r="E20" i="152"/>
  <c r="E9" i="152" s="1"/>
  <c r="E12" i="152" s="1"/>
  <c r="S18" i="152"/>
  <c r="S24" i="152" s="1"/>
  <c r="P18" i="152"/>
  <c r="P24" i="152" s="1"/>
  <c r="P26" i="152" s="1"/>
  <c r="O18" i="152"/>
  <c r="O24" i="152" s="1"/>
  <c r="O26" i="152" s="1"/>
  <c r="M18" i="152"/>
  <c r="M24" i="152" s="1"/>
  <c r="M26" i="152" s="1"/>
  <c r="L18" i="152"/>
  <c r="L24" i="152" s="1"/>
  <c r="K18" i="152"/>
  <c r="K24" i="152" s="1"/>
  <c r="K26" i="152" s="1"/>
  <c r="J18" i="152"/>
  <c r="J24" i="152" s="1"/>
  <c r="J26" i="152" s="1"/>
  <c r="I18" i="152"/>
  <c r="I24" i="152" s="1"/>
  <c r="I26" i="152" s="1"/>
  <c r="H18" i="152"/>
  <c r="H24" i="152" s="1"/>
  <c r="G18" i="152"/>
  <c r="G24" i="152" s="1"/>
  <c r="F18" i="152"/>
  <c r="F24" i="152" s="1"/>
  <c r="D18" i="152"/>
  <c r="D24" i="152" s="1"/>
  <c r="D26" i="152" s="1"/>
  <c r="C18" i="152"/>
  <c r="C24" i="152" s="1"/>
  <c r="S17" i="152"/>
  <c r="R17" i="152"/>
  <c r="T17" i="152" s="1"/>
  <c r="N17" i="152"/>
  <c r="K17" i="152"/>
  <c r="H17" i="152"/>
  <c r="E17" i="152"/>
  <c r="T16" i="152"/>
  <c r="S16" i="152"/>
  <c r="R16" i="152"/>
  <c r="Q16" i="152"/>
  <c r="N16" i="152"/>
  <c r="K16" i="152"/>
  <c r="H16" i="152"/>
  <c r="E16" i="152"/>
  <c r="T15" i="152"/>
  <c r="T18" i="152" s="1"/>
  <c r="T24" i="152" s="1"/>
  <c r="S15" i="152"/>
  <c r="R15" i="152"/>
  <c r="R18" i="152" s="1"/>
  <c r="R24" i="152" s="1"/>
  <c r="Q15" i="152"/>
  <c r="Q18" i="152" s="1"/>
  <c r="Q24" i="152" s="1"/>
  <c r="N15" i="152"/>
  <c r="N18" i="152" s="1"/>
  <c r="N24" i="152" s="1"/>
  <c r="N26" i="152" s="1"/>
  <c r="K15" i="152"/>
  <c r="H15" i="152"/>
  <c r="E15" i="152"/>
  <c r="E18" i="152" s="1"/>
  <c r="E24" i="152" s="1"/>
  <c r="E26" i="152" s="1"/>
  <c r="P11" i="152"/>
  <c r="O11" i="152"/>
  <c r="N11" i="152"/>
  <c r="M11" i="152"/>
  <c r="L11" i="152"/>
  <c r="J11" i="152"/>
  <c r="I11" i="152"/>
  <c r="H11" i="152"/>
  <c r="G11" i="152"/>
  <c r="S11" i="152" s="1"/>
  <c r="F11" i="152"/>
  <c r="R11" i="152" s="1"/>
  <c r="D11" i="152"/>
  <c r="C11" i="152"/>
  <c r="Q10" i="152"/>
  <c r="P10" i="152"/>
  <c r="P12" i="152" s="1"/>
  <c r="O10" i="152"/>
  <c r="M10" i="152"/>
  <c r="M12" i="152" s="1"/>
  <c r="L10" i="152"/>
  <c r="L12" i="152" s="1"/>
  <c r="J10" i="152"/>
  <c r="I10" i="152"/>
  <c r="I12" i="152" s="1"/>
  <c r="H10" i="152"/>
  <c r="H12" i="152" s="1"/>
  <c r="G10" i="152"/>
  <c r="F10" i="152"/>
  <c r="R10" i="152" s="1"/>
  <c r="E10" i="152"/>
  <c r="D10" i="152"/>
  <c r="D12" i="152" s="1"/>
  <c r="C10" i="152"/>
  <c r="P9" i="152"/>
  <c r="O9" i="152"/>
  <c r="O12" i="152" s="1"/>
  <c r="N9" i="152"/>
  <c r="N12" i="152" s="1"/>
  <c r="M9" i="152"/>
  <c r="L9" i="152"/>
  <c r="J9" i="152"/>
  <c r="J12" i="152" s="1"/>
  <c r="I9" i="152"/>
  <c r="H9" i="152"/>
  <c r="G9" i="152"/>
  <c r="G12" i="152" s="1"/>
  <c r="F9" i="152"/>
  <c r="R9" i="152" s="1"/>
  <c r="D9" i="152"/>
  <c r="C9" i="152"/>
  <c r="C12" i="152" s="1"/>
  <c r="L35" i="151"/>
  <c r="H35" i="151"/>
  <c r="K34" i="151"/>
  <c r="K36" i="151" s="1"/>
  <c r="C34" i="151"/>
  <c r="L33" i="151"/>
  <c r="K33" i="151"/>
  <c r="K35" i="151" s="1"/>
  <c r="I33" i="151"/>
  <c r="I35" i="151" s="1"/>
  <c r="H33" i="151"/>
  <c r="F33" i="151"/>
  <c r="F35" i="151" s="1"/>
  <c r="E33" i="151"/>
  <c r="E35" i="151" s="1"/>
  <c r="C33" i="151"/>
  <c r="C35" i="151" s="1"/>
  <c r="O35" i="151" s="1"/>
  <c r="B33" i="151"/>
  <c r="B35" i="151" s="1"/>
  <c r="O32" i="151"/>
  <c r="N32" i="151"/>
  <c r="P32" i="151" s="1"/>
  <c r="M32" i="151"/>
  <c r="J32" i="151"/>
  <c r="G32" i="151"/>
  <c r="D32" i="151"/>
  <c r="P31" i="151"/>
  <c r="O31" i="151"/>
  <c r="N31" i="151"/>
  <c r="M31" i="151"/>
  <c r="J31" i="151"/>
  <c r="J14" i="151" s="1"/>
  <c r="G31" i="151"/>
  <c r="D31" i="151"/>
  <c r="O30" i="151"/>
  <c r="P30" i="151" s="1"/>
  <c r="N30" i="151"/>
  <c r="M30" i="151"/>
  <c r="J30" i="151"/>
  <c r="G30" i="151"/>
  <c r="D30" i="151"/>
  <c r="O29" i="151"/>
  <c r="N29" i="151"/>
  <c r="P29" i="151" s="1"/>
  <c r="M29" i="151"/>
  <c r="J29" i="151"/>
  <c r="G29" i="151"/>
  <c r="P28" i="151"/>
  <c r="O28" i="151"/>
  <c r="N28" i="151"/>
  <c r="M28" i="151"/>
  <c r="J28" i="151"/>
  <c r="J33" i="151" s="1"/>
  <c r="J35" i="151" s="1"/>
  <c r="G28" i="151"/>
  <c r="D28" i="151"/>
  <c r="D33" i="151" s="1"/>
  <c r="D35" i="151" s="1"/>
  <c r="O27" i="151"/>
  <c r="P27" i="151" s="1"/>
  <c r="N27" i="151"/>
  <c r="M27" i="151"/>
  <c r="M33" i="151" s="1"/>
  <c r="M35" i="151" s="1"/>
  <c r="J27" i="151"/>
  <c r="G27" i="151"/>
  <c r="G33" i="151" s="1"/>
  <c r="G35" i="151" s="1"/>
  <c r="D27" i="151"/>
  <c r="O26" i="151"/>
  <c r="N26" i="151"/>
  <c r="P26" i="151" s="1"/>
  <c r="L25" i="151"/>
  <c r="L34" i="151" s="1"/>
  <c r="L36" i="151" s="1"/>
  <c r="K25" i="151"/>
  <c r="I25" i="151"/>
  <c r="I34" i="151" s="1"/>
  <c r="H25" i="151"/>
  <c r="H34" i="151" s="1"/>
  <c r="H36" i="151" s="1"/>
  <c r="F25" i="151"/>
  <c r="F34" i="151" s="1"/>
  <c r="E25" i="151"/>
  <c r="E34" i="151" s="1"/>
  <c r="C25" i="151"/>
  <c r="O25" i="151" s="1"/>
  <c r="B25" i="151"/>
  <c r="B34" i="151" s="1"/>
  <c r="B36" i="151" s="1"/>
  <c r="P24" i="151"/>
  <c r="O24" i="151"/>
  <c r="N24" i="151"/>
  <c r="M24" i="151"/>
  <c r="J24" i="151"/>
  <c r="J15" i="151" s="1"/>
  <c r="G24" i="151"/>
  <c r="D24" i="151"/>
  <c r="D15" i="151" s="1"/>
  <c r="O23" i="151"/>
  <c r="P23" i="151" s="1"/>
  <c r="N23" i="151"/>
  <c r="M23" i="151"/>
  <c r="M14" i="151" s="1"/>
  <c r="J23" i="151"/>
  <c r="G23" i="151"/>
  <c r="G14" i="151" s="1"/>
  <c r="D23" i="151"/>
  <c r="O22" i="151"/>
  <c r="N22" i="151"/>
  <c r="P22" i="151" s="1"/>
  <c r="M22" i="151"/>
  <c r="J22" i="151"/>
  <c r="J13" i="151" s="1"/>
  <c r="G22" i="151"/>
  <c r="D22" i="151"/>
  <c r="D13" i="151" s="1"/>
  <c r="O21" i="151"/>
  <c r="N21" i="151"/>
  <c r="P21" i="151" s="1"/>
  <c r="M21" i="151"/>
  <c r="M12" i="151" s="1"/>
  <c r="J21" i="151"/>
  <c r="G21" i="151"/>
  <c r="G12" i="151" s="1"/>
  <c r="D21" i="151"/>
  <c r="P20" i="151"/>
  <c r="O20" i="151"/>
  <c r="N20" i="151"/>
  <c r="M20" i="151"/>
  <c r="J20" i="151"/>
  <c r="J11" i="151" s="1"/>
  <c r="G20" i="151"/>
  <c r="D20" i="151"/>
  <c r="D11" i="151" s="1"/>
  <c r="O19" i="151"/>
  <c r="P19" i="151" s="1"/>
  <c r="N19" i="151"/>
  <c r="N25" i="151" s="1"/>
  <c r="N34" i="151" s="1"/>
  <c r="M19" i="151"/>
  <c r="M10" i="151" s="1"/>
  <c r="M16" i="151" s="1"/>
  <c r="J19" i="151"/>
  <c r="J25" i="151" s="1"/>
  <c r="J34" i="151" s="1"/>
  <c r="J36" i="151" s="1"/>
  <c r="G19" i="151"/>
  <c r="G10" i="151" s="1"/>
  <c r="D19" i="151"/>
  <c r="D25" i="151" s="1"/>
  <c r="D34" i="151" s="1"/>
  <c r="M15" i="151"/>
  <c r="L15" i="151"/>
  <c r="K15" i="151"/>
  <c r="I15" i="151"/>
  <c r="H15" i="151"/>
  <c r="G15" i="151"/>
  <c r="F15" i="151"/>
  <c r="E15" i="151"/>
  <c r="C15" i="151"/>
  <c r="O15" i="151" s="1"/>
  <c r="B15" i="151"/>
  <c r="N15" i="151" s="1"/>
  <c r="P15" i="151" s="1"/>
  <c r="L14" i="151"/>
  <c r="K14" i="151"/>
  <c r="I14" i="151"/>
  <c r="H14" i="151"/>
  <c r="F14" i="151"/>
  <c r="E14" i="151"/>
  <c r="D14" i="151"/>
  <c r="C14" i="151"/>
  <c r="O14" i="151" s="1"/>
  <c r="B14" i="151"/>
  <c r="N14" i="151" s="1"/>
  <c r="M13" i="151"/>
  <c r="L13" i="151"/>
  <c r="K13" i="151"/>
  <c r="I13" i="151"/>
  <c r="H13" i="151"/>
  <c r="G13" i="151"/>
  <c r="F13" i="151"/>
  <c r="E13" i="151"/>
  <c r="C13" i="151"/>
  <c r="O13" i="151" s="1"/>
  <c r="B13" i="151"/>
  <c r="N13" i="151" s="1"/>
  <c r="P13" i="151" s="1"/>
  <c r="L12" i="151"/>
  <c r="K12" i="151"/>
  <c r="J12" i="151"/>
  <c r="I12" i="151"/>
  <c r="H12" i="151"/>
  <c r="F12" i="151"/>
  <c r="F16" i="151" s="1"/>
  <c r="E12" i="151"/>
  <c r="D12" i="151"/>
  <c r="C12" i="151"/>
  <c r="O12" i="151" s="1"/>
  <c r="B12" i="151"/>
  <c r="B16" i="151" s="1"/>
  <c r="M11" i="151"/>
  <c r="L11" i="151"/>
  <c r="K11" i="151"/>
  <c r="I11" i="151"/>
  <c r="H11" i="151"/>
  <c r="G11" i="151"/>
  <c r="F11" i="151"/>
  <c r="E11" i="151"/>
  <c r="C11" i="151"/>
  <c r="O11" i="151" s="1"/>
  <c r="B11" i="151"/>
  <c r="N11" i="151" s="1"/>
  <c r="P11" i="151" s="1"/>
  <c r="L10" i="151"/>
  <c r="L16" i="151" s="1"/>
  <c r="K10" i="151"/>
  <c r="K16" i="151" s="1"/>
  <c r="J10" i="151"/>
  <c r="I10" i="151"/>
  <c r="I16" i="151" s="1"/>
  <c r="H10" i="151"/>
  <c r="H16" i="151" s="1"/>
  <c r="F10" i="151"/>
  <c r="E10" i="151"/>
  <c r="E16" i="151" s="1"/>
  <c r="D10" i="151"/>
  <c r="C10" i="151"/>
  <c r="O10" i="151" s="1"/>
  <c r="B10" i="151"/>
  <c r="N10" i="151" s="1"/>
  <c r="L20" i="154" l="1"/>
  <c r="F20" i="154"/>
  <c r="G20" i="154"/>
  <c r="B20" i="154"/>
  <c r="J20" i="154"/>
  <c r="C10" i="154"/>
  <c r="M9" i="154"/>
  <c r="M10" i="154" s="1"/>
  <c r="J9" i="154"/>
  <c r="J10" i="154" s="1"/>
  <c r="D17" i="154"/>
  <c r="D19" i="154" s="1"/>
  <c r="D20" i="154" s="1"/>
  <c r="M13" i="154"/>
  <c r="M14" i="154" s="1"/>
  <c r="M18" i="154" s="1"/>
  <c r="M20" i="154" s="1"/>
  <c r="H12" i="153"/>
  <c r="G12" i="153"/>
  <c r="J8" i="153"/>
  <c r="I12" i="153"/>
  <c r="J27" i="153"/>
  <c r="J29" i="153" s="1"/>
  <c r="J30" i="153" s="1"/>
  <c r="F12" i="153"/>
  <c r="D20" i="153"/>
  <c r="D28" i="153" s="1"/>
  <c r="D30" i="153" s="1"/>
  <c r="D7" i="153"/>
  <c r="D11" i="153"/>
  <c r="J11" i="153" s="1"/>
  <c r="J25" i="153"/>
  <c r="T26" i="152"/>
  <c r="Q26" i="152"/>
  <c r="F26" i="152"/>
  <c r="R12" i="152"/>
  <c r="T9" i="152"/>
  <c r="R26" i="152"/>
  <c r="G26" i="152"/>
  <c r="T23" i="152"/>
  <c r="T25" i="152" s="1"/>
  <c r="T10" i="152"/>
  <c r="T11" i="152"/>
  <c r="C26" i="152"/>
  <c r="H26" i="152"/>
  <c r="L26" i="152"/>
  <c r="K9" i="152"/>
  <c r="K12" i="152" s="1"/>
  <c r="S9" i="152"/>
  <c r="S12" i="152" s="1"/>
  <c r="F12" i="152"/>
  <c r="S23" i="152"/>
  <c r="S25" i="152" s="1"/>
  <c r="S26" i="152" s="1"/>
  <c r="S10" i="152"/>
  <c r="D16" i="151"/>
  <c r="I36" i="151"/>
  <c r="D36" i="151"/>
  <c r="J16" i="151"/>
  <c r="E36" i="151"/>
  <c r="P10" i="151"/>
  <c r="N16" i="151"/>
  <c r="P14" i="151"/>
  <c r="G16" i="151"/>
  <c r="P25" i="151"/>
  <c r="P34" i="151" s="1"/>
  <c r="F36" i="151"/>
  <c r="P33" i="151"/>
  <c r="P35" i="151" s="1"/>
  <c r="C36" i="151"/>
  <c r="O36" i="151" s="1"/>
  <c r="N12" i="151"/>
  <c r="P12" i="151" s="1"/>
  <c r="N33" i="151"/>
  <c r="N35" i="151" s="1"/>
  <c r="N36" i="151" s="1"/>
  <c r="O34" i="151"/>
  <c r="C16" i="151"/>
  <c r="O16" i="151" s="1"/>
  <c r="O33" i="151"/>
  <c r="M25" i="151"/>
  <c r="M34" i="151" s="1"/>
  <c r="M36" i="151" s="1"/>
  <c r="G25" i="151"/>
  <c r="G34" i="151" s="1"/>
  <c r="G36" i="151" s="1"/>
  <c r="J7" i="153" l="1"/>
  <c r="J12" i="153" s="1"/>
  <c r="D12" i="153"/>
  <c r="T12" i="152"/>
  <c r="P36" i="151"/>
  <c r="P16" i="151"/>
  <c r="I32" i="142" l="1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M31" i="142" s="1"/>
  <c r="D31" i="142"/>
  <c r="L30" i="142"/>
  <c r="K30" i="142"/>
  <c r="J30" i="142"/>
  <c r="G30" i="142"/>
  <c r="M30" i="142" s="1"/>
  <c r="D30" i="142"/>
  <c r="L29" i="142"/>
  <c r="K29" i="142"/>
  <c r="J29" i="142"/>
  <c r="G29" i="142"/>
  <c r="M29" i="142" s="1"/>
  <c r="D29" i="142"/>
  <c r="L28" i="142"/>
  <c r="K28" i="142"/>
  <c r="J28" i="142"/>
  <c r="G28" i="142"/>
  <c r="M28" i="142" s="1"/>
  <c r="D28" i="142"/>
  <c r="M27" i="142"/>
  <c r="L27" i="142"/>
  <c r="K27" i="142"/>
  <c r="J27" i="142"/>
  <c r="G27" i="142"/>
  <c r="D27" i="142"/>
  <c r="D32" i="142" s="1"/>
  <c r="D34" i="142" s="1"/>
  <c r="L26" i="142"/>
  <c r="L32" i="142" s="1"/>
  <c r="L34" i="142" s="1"/>
  <c r="K26" i="142"/>
  <c r="K32" i="142" s="1"/>
  <c r="K34" i="142" s="1"/>
  <c r="J26" i="142"/>
  <c r="J32" i="142" s="1"/>
  <c r="J34" i="142" s="1"/>
  <c r="G26" i="142"/>
  <c r="G32" i="142" s="1"/>
  <c r="G34" i="142" s="1"/>
  <c r="D26" i="142"/>
  <c r="I24" i="142"/>
  <c r="I33" i="142" s="1"/>
  <c r="I35" i="142" s="1"/>
  <c r="H24" i="142"/>
  <c r="H33" i="142" s="1"/>
  <c r="H35" i="142" s="1"/>
  <c r="F24" i="142"/>
  <c r="F33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M23" i="142" s="1"/>
  <c r="D23" i="142"/>
  <c r="L22" i="142"/>
  <c r="K22" i="142"/>
  <c r="J22" i="142"/>
  <c r="G22" i="142"/>
  <c r="M22" i="142" s="1"/>
  <c r="D22" i="142"/>
  <c r="L21" i="142"/>
  <c r="K21" i="142"/>
  <c r="J21" i="142"/>
  <c r="G21" i="142"/>
  <c r="M21" i="142" s="1"/>
  <c r="D21" i="142"/>
  <c r="L20" i="142"/>
  <c r="K20" i="142"/>
  <c r="J20" i="142"/>
  <c r="G20" i="142"/>
  <c r="M20" i="142" s="1"/>
  <c r="D20" i="142"/>
  <c r="L19" i="142"/>
  <c r="L24" i="142" s="1"/>
  <c r="L33" i="142" s="1"/>
  <c r="K19" i="142"/>
  <c r="J19" i="142"/>
  <c r="G19" i="142"/>
  <c r="M19" i="142" s="1"/>
  <c r="D19" i="142"/>
  <c r="D24" i="142" s="1"/>
  <c r="D33" i="142" s="1"/>
  <c r="D35" i="142" s="1"/>
  <c r="L18" i="142"/>
  <c r="K18" i="142"/>
  <c r="K24" i="142" s="1"/>
  <c r="K33" i="142" s="1"/>
  <c r="K35" i="142" s="1"/>
  <c r="J18" i="142"/>
  <c r="J24" i="142" s="1"/>
  <c r="J33" i="142" s="1"/>
  <c r="J35" i="142" s="1"/>
  <c r="G18" i="142"/>
  <c r="G24" i="142" s="1"/>
  <c r="G33" i="142" s="1"/>
  <c r="G35" i="142" s="1"/>
  <c r="D18" i="142"/>
  <c r="I15" i="142"/>
  <c r="F15" i="142"/>
  <c r="C15" i="142"/>
  <c r="B15" i="142"/>
  <c r="L14" i="142"/>
  <c r="K14" i="142"/>
  <c r="J14" i="142"/>
  <c r="G14" i="142"/>
  <c r="M14" i="142" s="1"/>
  <c r="D14" i="142"/>
  <c r="L13" i="142"/>
  <c r="K13" i="142"/>
  <c r="J13" i="142"/>
  <c r="G13" i="142"/>
  <c r="M13" i="142" s="1"/>
  <c r="D13" i="142"/>
  <c r="L12" i="142"/>
  <c r="H12" i="142"/>
  <c r="K12" i="142" s="1"/>
  <c r="G12" i="142"/>
  <c r="D12" i="142"/>
  <c r="L11" i="142"/>
  <c r="K11" i="142"/>
  <c r="J11" i="142"/>
  <c r="H11" i="142"/>
  <c r="G11" i="142"/>
  <c r="D11" i="142"/>
  <c r="M11" i="142" s="1"/>
  <c r="L10" i="142"/>
  <c r="H10" i="142"/>
  <c r="H15" i="142" s="1"/>
  <c r="E10" i="142"/>
  <c r="K10" i="142" s="1"/>
  <c r="D10" i="142"/>
  <c r="K9" i="142"/>
  <c r="K15" i="142" s="1"/>
  <c r="I9" i="142"/>
  <c r="J9" i="142" s="1"/>
  <c r="H9" i="142"/>
  <c r="G9" i="142"/>
  <c r="E9" i="142"/>
  <c r="D9" i="142"/>
  <c r="D15" i="142" s="1"/>
  <c r="F23" i="145"/>
  <c r="B23" i="145"/>
  <c r="H21" i="145"/>
  <c r="H23" i="145" s="1"/>
  <c r="F21" i="145"/>
  <c r="E21" i="145"/>
  <c r="E23" i="145" s="1"/>
  <c r="C21" i="145"/>
  <c r="C23" i="145" s="1"/>
  <c r="B21" i="145"/>
  <c r="I20" i="145"/>
  <c r="H20" i="145"/>
  <c r="G20" i="145"/>
  <c r="D20" i="145"/>
  <c r="J20" i="145" s="1"/>
  <c r="I19" i="145"/>
  <c r="I21" i="145" s="1"/>
  <c r="I23" i="145" s="1"/>
  <c r="H19" i="145"/>
  <c r="G19" i="145"/>
  <c r="G21" i="145" s="1"/>
  <c r="G23" i="145" s="1"/>
  <c r="D19" i="145"/>
  <c r="D21" i="145" s="1"/>
  <c r="D23" i="145" s="1"/>
  <c r="G17" i="145"/>
  <c r="G22" i="145" s="1"/>
  <c r="F17" i="145"/>
  <c r="F22" i="145" s="1"/>
  <c r="F24" i="145" s="1"/>
  <c r="E17" i="145"/>
  <c r="E22" i="145" s="1"/>
  <c r="E24" i="145" s="1"/>
  <c r="C17" i="145"/>
  <c r="C22" i="145" s="1"/>
  <c r="B17" i="145"/>
  <c r="B22" i="145" s="1"/>
  <c r="B24" i="145" s="1"/>
  <c r="I16" i="145"/>
  <c r="H16" i="145"/>
  <c r="G16" i="145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F12" i="145"/>
  <c r="E12" i="145"/>
  <c r="C12" i="145"/>
  <c r="B12" i="145"/>
  <c r="H11" i="145"/>
  <c r="G11" i="145"/>
  <c r="F11" i="145"/>
  <c r="I11" i="145" s="1"/>
  <c r="D11" i="145"/>
  <c r="J11" i="145" s="1"/>
  <c r="I10" i="145"/>
  <c r="I12" i="145" s="1"/>
  <c r="H10" i="145"/>
  <c r="H12" i="145" s="1"/>
  <c r="G10" i="145"/>
  <c r="G12" i="145" s="1"/>
  <c r="F10" i="145"/>
  <c r="D10" i="145"/>
  <c r="J10" i="145" s="1"/>
  <c r="J12" i="145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S26" i="144"/>
  <c r="S36" i="144" s="1"/>
  <c r="R26" i="144"/>
  <c r="R36" i="144" s="1"/>
  <c r="R38" i="144" s="1"/>
  <c r="P26" i="144"/>
  <c r="P36" i="144" s="1"/>
  <c r="P38" i="144" s="1"/>
  <c r="O26" i="144"/>
  <c r="O36" i="144" s="1"/>
  <c r="M26" i="144"/>
  <c r="M36" i="144" s="1"/>
  <c r="M38" i="144" s="1"/>
  <c r="L26" i="144"/>
  <c r="L36" i="144" s="1"/>
  <c r="L38" i="144" s="1"/>
  <c r="K26" i="144"/>
  <c r="K36" i="144" s="1"/>
  <c r="J26" i="144"/>
  <c r="J36" i="144" s="1"/>
  <c r="J38" i="144" s="1"/>
  <c r="I26" i="144"/>
  <c r="I36" i="144" s="1"/>
  <c r="G26" i="144"/>
  <c r="G36" i="144" s="1"/>
  <c r="G38" i="144" s="1"/>
  <c r="F26" i="144"/>
  <c r="F36" i="144" s="1"/>
  <c r="D26" i="144"/>
  <c r="D36" i="144" s="1"/>
  <c r="C26" i="144"/>
  <c r="C36" i="144" s="1"/>
  <c r="C38" i="144" s="1"/>
  <c r="T25" i="144"/>
  <c r="S25" i="144"/>
  <c r="R25" i="144"/>
  <c r="Q25" i="144"/>
  <c r="N25" i="144"/>
  <c r="K25" i="144"/>
  <c r="H25" i="144"/>
  <c r="E25" i="144"/>
  <c r="T24" i="144"/>
  <c r="S24" i="144"/>
  <c r="R24" i="144"/>
  <c r="Q24" i="144"/>
  <c r="N24" i="144"/>
  <c r="K24" i="144"/>
  <c r="H24" i="144"/>
  <c r="E24" i="144"/>
  <c r="T23" i="144"/>
  <c r="S23" i="144"/>
  <c r="R23" i="144"/>
  <c r="Q23" i="144"/>
  <c r="N23" i="144"/>
  <c r="K23" i="144"/>
  <c r="H23" i="144"/>
  <c r="E23" i="144"/>
  <c r="T22" i="144"/>
  <c r="S22" i="144"/>
  <c r="R22" i="144"/>
  <c r="Q22" i="144"/>
  <c r="N22" i="144"/>
  <c r="K22" i="144"/>
  <c r="H22" i="144"/>
  <c r="E22" i="144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T26" i="144" s="1"/>
  <c r="T36" i="144" s="1"/>
  <c r="S19" i="144"/>
  <c r="R19" i="144"/>
  <c r="Q19" i="144"/>
  <c r="Q26" i="144" s="1"/>
  <c r="Q36" i="144" s="1"/>
  <c r="N19" i="144"/>
  <c r="N26" i="144" s="1"/>
  <c r="N36" i="144" s="1"/>
  <c r="N38" i="144" s="1"/>
  <c r="K19" i="144"/>
  <c r="H19" i="144"/>
  <c r="H26" i="144" s="1"/>
  <c r="H36" i="144" s="1"/>
  <c r="H38" i="144" s="1"/>
  <c r="E19" i="144"/>
  <c r="E26" i="144" s="1"/>
  <c r="E36" i="144" s="1"/>
  <c r="E38" i="144" s="1"/>
  <c r="P16" i="144"/>
  <c r="M16" i="144"/>
  <c r="L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R14" i="144"/>
  <c r="T14" i="144" s="1"/>
  <c r="Q14" i="144"/>
  <c r="N14" i="144"/>
  <c r="K14" i="144"/>
  <c r="H14" i="144"/>
  <c r="F14" i="144"/>
  <c r="C14" i="144"/>
  <c r="E14" i="144" s="1"/>
  <c r="S13" i="144"/>
  <c r="O13" i="144"/>
  <c r="Q13" i="144" s="1"/>
  <c r="L13" i="144"/>
  <c r="N13" i="144" s="1"/>
  <c r="I13" i="144"/>
  <c r="K13" i="144" s="1"/>
  <c r="F13" i="144"/>
  <c r="H13" i="144" s="1"/>
  <c r="C13" i="144"/>
  <c r="R13" i="144" s="1"/>
  <c r="T13" i="144" s="1"/>
  <c r="S12" i="144"/>
  <c r="Q12" i="144"/>
  <c r="O12" i="144"/>
  <c r="N12" i="144"/>
  <c r="K12" i="144"/>
  <c r="H12" i="144"/>
  <c r="F12" i="144"/>
  <c r="C12" i="144"/>
  <c r="E12" i="144" s="1"/>
  <c r="S11" i="144"/>
  <c r="O11" i="144"/>
  <c r="Q11" i="144" s="1"/>
  <c r="L11" i="144"/>
  <c r="N11" i="144" s="1"/>
  <c r="I11" i="144"/>
  <c r="I16" i="144" s="1"/>
  <c r="F11" i="144"/>
  <c r="H11" i="144" s="1"/>
  <c r="C11" i="144"/>
  <c r="R11" i="144" s="1"/>
  <c r="T11" i="144" s="1"/>
  <c r="S10" i="144"/>
  <c r="Q10" i="144"/>
  <c r="O10" i="144"/>
  <c r="O16" i="144" s="1"/>
  <c r="L10" i="144"/>
  <c r="R10" i="144" s="1"/>
  <c r="T10" i="144" s="1"/>
  <c r="K10" i="144"/>
  <c r="H10" i="144"/>
  <c r="E10" i="144"/>
  <c r="S9" i="144"/>
  <c r="S16" i="144" s="1"/>
  <c r="Q9" i="144"/>
  <c r="N9" i="144"/>
  <c r="K9" i="144"/>
  <c r="I9" i="144"/>
  <c r="F9" i="144"/>
  <c r="F16" i="144" s="1"/>
  <c r="E9" i="144"/>
  <c r="C9" i="144"/>
  <c r="C16" i="144" s="1"/>
  <c r="L36" i="143"/>
  <c r="L38" i="143" s="1"/>
  <c r="K36" i="143"/>
  <c r="K38" i="143" s="1"/>
  <c r="I36" i="143"/>
  <c r="I38" i="143" s="1"/>
  <c r="H36" i="143"/>
  <c r="H38" i="143" s="1"/>
  <c r="F36" i="143"/>
  <c r="F38" i="143" s="1"/>
  <c r="E36" i="143"/>
  <c r="E38" i="143" s="1"/>
  <c r="C36" i="143"/>
  <c r="C38" i="143" s="1"/>
  <c r="B36" i="143"/>
  <c r="B38" i="143" s="1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N32" i="143"/>
  <c r="P32" i="143" s="1"/>
  <c r="M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O36" i="143" s="1"/>
  <c r="O38" i="143" s="1"/>
  <c r="N30" i="143"/>
  <c r="P30" i="143" s="1"/>
  <c r="M30" i="143"/>
  <c r="M36" i="143" s="1"/>
  <c r="M38" i="143" s="1"/>
  <c r="J30" i="143"/>
  <c r="G30" i="143"/>
  <c r="G36" i="143" s="1"/>
  <c r="G38" i="143" s="1"/>
  <c r="D30" i="143"/>
  <c r="P29" i="143"/>
  <c r="O29" i="143"/>
  <c r="N29" i="143"/>
  <c r="M29" i="143"/>
  <c r="J29" i="143"/>
  <c r="J36" i="143" s="1"/>
  <c r="J38" i="143" s="1"/>
  <c r="G29" i="143"/>
  <c r="D29" i="143"/>
  <c r="D36" i="143" s="1"/>
  <c r="D38" i="143" s="1"/>
  <c r="O28" i="143"/>
  <c r="N28" i="143"/>
  <c r="P28" i="143" s="1"/>
  <c r="L27" i="143"/>
  <c r="L37" i="143" s="1"/>
  <c r="L39" i="143" s="1"/>
  <c r="K27" i="143"/>
  <c r="K37" i="143" s="1"/>
  <c r="K39" i="143" s="1"/>
  <c r="I27" i="143"/>
  <c r="I37" i="143" s="1"/>
  <c r="I39" i="143" s="1"/>
  <c r="H27" i="143"/>
  <c r="H37" i="143" s="1"/>
  <c r="F27" i="143"/>
  <c r="F37" i="143" s="1"/>
  <c r="F39" i="143" s="1"/>
  <c r="E27" i="143"/>
  <c r="E37" i="143" s="1"/>
  <c r="E39" i="143" s="1"/>
  <c r="C27" i="143"/>
  <c r="O27" i="143" s="1"/>
  <c r="O37" i="143" s="1"/>
  <c r="B27" i="143"/>
  <c r="N27" i="143" s="1"/>
  <c r="O26" i="143"/>
  <c r="N26" i="143"/>
  <c r="P26" i="143" s="1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J27" i="143" s="1"/>
  <c r="J37" i="143" s="1"/>
  <c r="J39" i="143" s="1"/>
  <c r="G21" i="143"/>
  <c r="D21" i="143"/>
  <c r="D27" i="143" s="1"/>
  <c r="D37" i="143" s="1"/>
  <c r="D39" i="143" s="1"/>
  <c r="O20" i="143"/>
  <c r="P20" i="143" s="1"/>
  <c r="N20" i="143"/>
  <c r="M20" i="143"/>
  <c r="M27" i="143" s="1"/>
  <c r="M37" i="143" s="1"/>
  <c r="M39" i="143" s="1"/>
  <c r="J20" i="143"/>
  <c r="G20" i="143"/>
  <c r="G27" i="143" s="1"/>
  <c r="G37" i="143" s="1"/>
  <c r="D20" i="143"/>
  <c r="F17" i="143"/>
  <c r="C17" i="143"/>
  <c r="B17" i="143"/>
  <c r="O16" i="143"/>
  <c r="M16" i="143"/>
  <c r="L16" i="143"/>
  <c r="K16" i="143"/>
  <c r="H16" i="143"/>
  <c r="N16" i="143" s="1"/>
  <c r="P16" i="143" s="1"/>
  <c r="G16" i="143"/>
  <c r="D16" i="143"/>
  <c r="O15" i="143"/>
  <c r="L15" i="143"/>
  <c r="K15" i="143"/>
  <c r="M15" i="143" s="1"/>
  <c r="H15" i="143"/>
  <c r="N15" i="143" s="1"/>
  <c r="P15" i="143" s="1"/>
  <c r="G15" i="143"/>
  <c r="D15" i="143"/>
  <c r="O14" i="143"/>
  <c r="M14" i="143"/>
  <c r="K14" i="143"/>
  <c r="N14" i="143" s="1"/>
  <c r="P14" i="143" s="1"/>
  <c r="J14" i="143"/>
  <c r="G14" i="143"/>
  <c r="D14" i="143"/>
  <c r="D17" i="143" s="1"/>
  <c r="O13" i="143"/>
  <c r="M13" i="143"/>
  <c r="H13" i="143"/>
  <c r="N13" i="143" s="1"/>
  <c r="P13" i="143" s="1"/>
  <c r="E13" i="143"/>
  <c r="G13" i="143" s="1"/>
  <c r="D13" i="143"/>
  <c r="N12" i="143"/>
  <c r="L12" i="143"/>
  <c r="L17" i="143" s="1"/>
  <c r="K12" i="143"/>
  <c r="M12" i="143" s="1"/>
  <c r="J12" i="143"/>
  <c r="I12" i="143"/>
  <c r="O12" i="143" s="1"/>
  <c r="H12" i="143"/>
  <c r="H17" i="143" s="1"/>
  <c r="E12" i="143"/>
  <c r="G12" i="143" s="1"/>
  <c r="D12" i="143"/>
  <c r="O11" i="143"/>
  <c r="N11" i="143"/>
  <c r="P11" i="143" s="1"/>
  <c r="K11" i="143"/>
  <c r="M11" i="143" s="1"/>
  <c r="J11" i="143"/>
  <c r="G11" i="143"/>
  <c r="D11" i="143"/>
  <c r="O10" i="143"/>
  <c r="O17" i="143" s="1"/>
  <c r="N10" i="143"/>
  <c r="K10" i="143"/>
  <c r="K17" i="143" s="1"/>
  <c r="J10" i="143"/>
  <c r="G10" i="143"/>
  <c r="G17" i="143" s="1"/>
  <c r="D10" i="143"/>
  <c r="O9" i="143"/>
  <c r="N9" i="143"/>
  <c r="P9" i="143" s="1"/>
  <c r="L35" i="142" l="1"/>
  <c r="F35" i="142"/>
  <c r="L9" i="142"/>
  <c r="L15" i="142" s="1"/>
  <c r="G10" i="142"/>
  <c r="M10" i="142" s="1"/>
  <c r="J12" i="142"/>
  <c r="M12" i="142" s="1"/>
  <c r="E15" i="142"/>
  <c r="M9" i="142"/>
  <c r="M18" i="142"/>
  <c r="M24" i="142" s="1"/>
  <c r="M33" i="142" s="1"/>
  <c r="M26" i="142"/>
  <c r="M32" i="142" s="1"/>
  <c r="M34" i="142" s="1"/>
  <c r="J10" i="142"/>
  <c r="G24" i="145"/>
  <c r="C24" i="145"/>
  <c r="D12" i="145"/>
  <c r="J19" i="145"/>
  <c r="J21" i="145" s="1"/>
  <c r="J23" i="145" s="1"/>
  <c r="J15" i="145"/>
  <c r="J17" i="145" s="1"/>
  <c r="J22" i="145" s="1"/>
  <c r="J24" i="145" s="1"/>
  <c r="Q16" i="144"/>
  <c r="D38" i="144"/>
  <c r="O38" i="144"/>
  <c r="F38" i="144"/>
  <c r="K38" i="144"/>
  <c r="K16" i="144"/>
  <c r="Q38" i="144"/>
  <c r="I38" i="144"/>
  <c r="S38" i="144"/>
  <c r="E11" i="144"/>
  <c r="E16" i="144" s="1"/>
  <c r="R12" i="144"/>
  <c r="T12" i="144" s="1"/>
  <c r="E13" i="144"/>
  <c r="H9" i="144"/>
  <c r="H16" i="144" s="1"/>
  <c r="N10" i="144"/>
  <c r="N16" i="144" s="1"/>
  <c r="R9" i="144"/>
  <c r="K11" i="144"/>
  <c r="T28" i="144"/>
  <c r="T35" i="144" s="1"/>
  <c r="T37" i="144" s="1"/>
  <c r="T38" i="144" s="1"/>
  <c r="P12" i="143"/>
  <c r="N37" i="143"/>
  <c r="N39" i="143" s="1"/>
  <c r="P27" i="143"/>
  <c r="P37" i="143" s="1"/>
  <c r="H39" i="143"/>
  <c r="N17" i="143"/>
  <c r="G39" i="143"/>
  <c r="O39" i="143"/>
  <c r="P10" i="143"/>
  <c r="B37" i="143"/>
  <c r="B39" i="143" s="1"/>
  <c r="M10" i="143"/>
  <c r="M17" i="143" s="1"/>
  <c r="J13" i="143"/>
  <c r="J15" i="143"/>
  <c r="E17" i="143"/>
  <c r="I17" i="143"/>
  <c r="P34" i="143"/>
  <c r="P36" i="143" s="1"/>
  <c r="P38" i="143" s="1"/>
  <c r="C37" i="143"/>
  <c r="C39" i="143" s="1"/>
  <c r="J16" i="143"/>
  <c r="J17" i="143" s="1"/>
  <c r="H30" i="110"/>
  <c r="C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G25" i="110"/>
  <c r="G29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F32" i="110" s="1"/>
  <c r="E22" i="110"/>
  <c r="E30" i="110" s="1"/>
  <c r="C22" i="110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M19" i="110" s="1"/>
  <c r="D19" i="110"/>
  <c r="L18" i="110"/>
  <c r="K18" i="110"/>
  <c r="J18" i="110"/>
  <c r="G18" i="110"/>
  <c r="D18" i="110"/>
  <c r="M18" i="110" s="1"/>
  <c r="L17" i="110"/>
  <c r="L22" i="110" s="1"/>
  <c r="L30" i="110" s="1"/>
  <c r="L32" i="110" s="1"/>
  <c r="K17" i="110"/>
  <c r="K22" i="110" s="1"/>
  <c r="K30" i="110" s="1"/>
  <c r="J17" i="110"/>
  <c r="J9" i="110" s="1"/>
  <c r="G17" i="110"/>
  <c r="G22" i="110" s="1"/>
  <c r="G30" i="110" s="1"/>
  <c r="D17" i="110"/>
  <c r="D22" i="110" s="1"/>
  <c r="D30" i="110" s="1"/>
  <c r="K13" i="110"/>
  <c r="I13" i="110"/>
  <c r="H13" i="110"/>
  <c r="F13" i="110"/>
  <c r="E13" i="110"/>
  <c r="D13" i="110"/>
  <c r="C13" i="110"/>
  <c r="C14" i="110" s="1"/>
  <c r="B13" i="110"/>
  <c r="L12" i="110"/>
  <c r="K12" i="110"/>
  <c r="J12" i="110"/>
  <c r="I12" i="110"/>
  <c r="H12" i="110"/>
  <c r="G12" i="110"/>
  <c r="M12" i="110" s="1"/>
  <c r="F12" i="110"/>
  <c r="E12" i="110"/>
  <c r="L11" i="110"/>
  <c r="I11" i="110"/>
  <c r="H11" i="110"/>
  <c r="F11" i="110"/>
  <c r="E11" i="110"/>
  <c r="D11" i="110"/>
  <c r="C11" i="110"/>
  <c r="B11" i="110"/>
  <c r="K11" i="110" s="1"/>
  <c r="L10" i="110"/>
  <c r="J10" i="110"/>
  <c r="I10" i="110"/>
  <c r="H10" i="110"/>
  <c r="G10" i="110"/>
  <c r="F10" i="110"/>
  <c r="E10" i="110"/>
  <c r="D10" i="110"/>
  <c r="M10" i="110" s="1"/>
  <c r="C10" i="110"/>
  <c r="B10" i="110"/>
  <c r="K10" i="110" s="1"/>
  <c r="L9" i="110"/>
  <c r="I9" i="110"/>
  <c r="I14" i="110" s="1"/>
  <c r="H9" i="110"/>
  <c r="H14" i="110" s="1"/>
  <c r="F9" i="110"/>
  <c r="F14" i="110" s="1"/>
  <c r="E9" i="110"/>
  <c r="E14" i="110" s="1"/>
  <c r="D9" i="110"/>
  <c r="D14" i="110" s="1"/>
  <c r="C9" i="110"/>
  <c r="B9" i="110"/>
  <c r="B14" i="110" s="1"/>
  <c r="F31" i="111"/>
  <c r="E31" i="111"/>
  <c r="B31" i="111"/>
  <c r="G30" i="111"/>
  <c r="F30" i="111"/>
  <c r="E30" i="111"/>
  <c r="C30" i="111"/>
  <c r="C31" i="111" s="1"/>
  <c r="B30" i="111"/>
  <c r="H29" i="111"/>
  <c r="G29" i="111"/>
  <c r="G31" i="111" s="1"/>
  <c r="F29" i="111"/>
  <c r="E29" i="111"/>
  <c r="D29" i="111"/>
  <c r="C29" i="111"/>
  <c r="B29" i="111"/>
  <c r="I28" i="111"/>
  <c r="I30" i="111" s="1"/>
  <c r="H28" i="111"/>
  <c r="H30" i="111" s="1"/>
  <c r="G28" i="111"/>
  <c r="F28" i="111"/>
  <c r="E28" i="111"/>
  <c r="D28" i="111"/>
  <c r="D30" i="111" s="1"/>
  <c r="C28" i="111"/>
  <c r="B28" i="111"/>
  <c r="J27" i="111"/>
  <c r="I27" i="111"/>
  <c r="H27" i="111"/>
  <c r="G27" i="111"/>
  <c r="D27" i="111"/>
  <c r="J26" i="111"/>
  <c r="I26" i="111"/>
  <c r="H26" i="111"/>
  <c r="G26" i="111"/>
  <c r="D26" i="111"/>
  <c r="J25" i="111"/>
  <c r="I25" i="111"/>
  <c r="H25" i="111"/>
  <c r="G25" i="111"/>
  <c r="D25" i="111"/>
  <c r="J24" i="111"/>
  <c r="I24" i="111"/>
  <c r="H24" i="111"/>
  <c r="G24" i="111"/>
  <c r="D24" i="111"/>
  <c r="J23" i="111"/>
  <c r="J28" i="111" s="1"/>
  <c r="J30" i="111" s="1"/>
  <c r="I23" i="111"/>
  <c r="H23" i="111"/>
  <c r="G23" i="111"/>
  <c r="D23" i="111"/>
  <c r="I21" i="111"/>
  <c r="I29" i="111" s="1"/>
  <c r="I31" i="111" s="1"/>
  <c r="H21" i="111"/>
  <c r="G21" i="111"/>
  <c r="F21" i="111"/>
  <c r="E21" i="111"/>
  <c r="D21" i="111"/>
  <c r="C21" i="111"/>
  <c r="B21" i="111"/>
  <c r="J20" i="111"/>
  <c r="I20" i="111"/>
  <c r="H20" i="111"/>
  <c r="G20" i="111"/>
  <c r="D20" i="111"/>
  <c r="J19" i="111"/>
  <c r="I19" i="111"/>
  <c r="H19" i="111"/>
  <c r="G19" i="111"/>
  <c r="D19" i="111"/>
  <c r="J18" i="111"/>
  <c r="I18" i="111"/>
  <c r="H18" i="111"/>
  <c r="G18" i="111"/>
  <c r="D18" i="111"/>
  <c r="J17" i="111"/>
  <c r="J21" i="111" s="1"/>
  <c r="J29" i="111" s="1"/>
  <c r="J31" i="111" s="1"/>
  <c r="I17" i="111"/>
  <c r="H17" i="111"/>
  <c r="G17" i="111"/>
  <c r="D17" i="111"/>
  <c r="J16" i="111"/>
  <c r="I16" i="111"/>
  <c r="H16" i="111"/>
  <c r="G16" i="111"/>
  <c r="D16" i="111"/>
  <c r="H13" i="111"/>
  <c r="F13" i="111"/>
  <c r="E13" i="111"/>
  <c r="C13" i="111"/>
  <c r="B13" i="111"/>
  <c r="J12" i="111"/>
  <c r="I12" i="111"/>
  <c r="H12" i="111"/>
  <c r="G12" i="111"/>
  <c r="G13" i="111" s="1"/>
  <c r="F12" i="111"/>
  <c r="E12" i="111"/>
  <c r="D12" i="111"/>
  <c r="C12" i="111"/>
  <c r="B12" i="111"/>
  <c r="J11" i="111"/>
  <c r="I11" i="111"/>
  <c r="H11" i="111"/>
  <c r="G11" i="111"/>
  <c r="F11" i="111"/>
  <c r="E11" i="111"/>
  <c r="D11" i="111"/>
  <c r="C11" i="111"/>
  <c r="B11" i="111"/>
  <c r="I10" i="111"/>
  <c r="H10" i="111"/>
  <c r="G10" i="111"/>
  <c r="F10" i="111"/>
  <c r="E10" i="111"/>
  <c r="D10" i="111"/>
  <c r="J10" i="111" s="1"/>
  <c r="C10" i="111"/>
  <c r="B10" i="111"/>
  <c r="I9" i="111"/>
  <c r="I13" i="111" s="1"/>
  <c r="H9" i="111"/>
  <c r="G9" i="111"/>
  <c r="F9" i="111"/>
  <c r="E9" i="111"/>
  <c r="D9" i="111"/>
  <c r="J9" i="111" s="1"/>
  <c r="J13" i="111" s="1"/>
  <c r="C9" i="111"/>
  <c r="B9" i="111"/>
  <c r="Q28" i="106"/>
  <c r="Q30" i="106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E28" i="106"/>
  <c r="E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T11" i="106" s="1"/>
  <c r="Q25" i="106"/>
  <c r="N25" i="106"/>
  <c r="K25" i="106"/>
  <c r="H25" i="106"/>
  <c r="E25" i="106"/>
  <c r="S24" i="106"/>
  <c r="R24" i="106"/>
  <c r="T24" i="106" s="1"/>
  <c r="T10" i="106" s="1"/>
  <c r="Q24" i="106"/>
  <c r="N24" i="106"/>
  <c r="K24" i="106"/>
  <c r="H24" i="106"/>
  <c r="H10" i="106" s="1"/>
  <c r="E24" i="106"/>
  <c r="S23" i="106"/>
  <c r="S28" i="106" s="1"/>
  <c r="S30" i="106" s="1"/>
  <c r="R23" i="106"/>
  <c r="R28" i="106" s="1"/>
  <c r="R30" i="106" s="1"/>
  <c r="Q23" i="106"/>
  <c r="N23" i="106"/>
  <c r="N28" i="106" s="1"/>
  <c r="N30" i="106" s="1"/>
  <c r="K23" i="106"/>
  <c r="K28" i="106" s="1"/>
  <c r="K30" i="106" s="1"/>
  <c r="H23" i="106"/>
  <c r="H28" i="106" s="1"/>
  <c r="H30" i="106" s="1"/>
  <c r="E23" i="106"/>
  <c r="S21" i="106"/>
  <c r="S29" i="106" s="1"/>
  <c r="S31" i="106" s="1"/>
  <c r="R21" i="106"/>
  <c r="R29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L31" i="106" s="1"/>
  <c r="K21" i="106"/>
  <c r="K29" i="106" s="1"/>
  <c r="K31" i="106" s="1"/>
  <c r="J21" i="106"/>
  <c r="J29" i="106" s="1"/>
  <c r="J31" i="106" s="1"/>
  <c r="I21" i="106"/>
  <c r="I29" i="106" s="1"/>
  <c r="G21" i="106"/>
  <c r="G29" i="106" s="1"/>
  <c r="G31" i="106" s="1"/>
  <c r="F21" i="106"/>
  <c r="F29" i="106" s="1"/>
  <c r="F31" i="106" s="1"/>
  <c r="D21" i="106"/>
  <c r="D29" i="106" s="1"/>
  <c r="D31" i="106" s="1"/>
  <c r="C21" i="106"/>
  <c r="C29" i="106" s="1"/>
  <c r="C31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Q12" i="106" s="1"/>
  <c r="N19" i="106"/>
  <c r="K19" i="106"/>
  <c r="H19" i="106"/>
  <c r="E19" i="106"/>
  <c r="E12" i="106" s="1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Q10" i="106" s="1"/>
  <c r="N17" i="106"/>
  <c r="K17" i="106"/>
  <c r="H17" i="106"/>
  <c r="E17" i="106"/>
  <c r="E10" i="106" s="1"/>
  <c r="T16" i="106"/>
  <c r="T21" i="106" s="1"/>
  <c r="T29" i="106" s="1"/>
  <c r="S16" i="106"/>
  <c r="R16" i="106"/>
  <c r="Q16" i="106"/>
  <c r="Q21" i="106" s="1"/>
  <c r="Q29" i="106" s="1"/>
  <c r="Q31" i="106" s="1"/>
  <c r="N16" i="106"/>
  <c r="N9" i="106" s="1"/>
  <c r="N13" i="106" s="1"/>
  <c r="K16" i="106"/>
  <c r="H16" i="106"/>
  <c r="H21" i="106" s="1"/>
  <c r="H29" i="106" s="1"/>
  <c r="H31" i="106" s="1"/>
  <c r="E16" i="106"/>
  <c r="E21" i="106" s="1"/>
  <c r="E29" i="106" s="1"/>
  <c r="P12" i="106"/>
  <c r="O12" i="106"/>
  <c r="N12" i="106"/>
  <c r="M12" i="106"/>
  <c r="L12" i="106"/>
  <c r="K12" i="106"/>
  <c r="J12" i="106"/>
  <c r="I12" i="106"/>
  <c r="G12" i="106"/>
  <c r="S12" i="106" s="1"/>
  <c r="F12" i="106"/>
  <c r="R12" i="106" s="1"/>
  <c r="T12" i="106" s="1"/>
  <c r="D12" i="106"/>
  <c r="C12" i="106"/>
  <c r="S11" i="106"/>
  <c r="Q11" i="106"/>
  <c r="P11" i="106"/>
  <c r="O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P10" i="106"/>
  <c r="O10" i="106"/>
  <c r="N10" i="106"/>
  <c r="M10" i="106"/>
  <c r="L10" i="106"/>
  <c r="K10" i="106"/>
  <c r="J10" i="106"/>
  <c r="I10" i="106"/>
  <c r="G10" i="106"/>
  <c r="F10" i="106"/>
  <c r="D10" i="106"/>
  <c r="C10" i="106"/>
  <c r="S9" i="106"/>
  <c r="S13" i="106" s="1"/>
  <c r="Q9" i="106"/>
  <c r="Q13" i="106" s="1"/>
  <c r="P9" i="106"/>
  <c r="P13" i="106" s="1"/>
  <c r="O9" i="106"/>
  <c r="O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E9" i="106"/>
  <c r="E13" i="106" s="1"/>
  <c r="D9" i="106"/>
  <c r="D13" i="106" s="1"/>
  <c r="C9" i="106"/>
  <c r="C13" i="106" s="1"/>
  <c r="N28" i="107"/>
  <c r="I28" i="107"/>
  <c r="F28" i="107"/>
  <c r="F30" i="107" s="1"/>
  <c r="E28" i="107"/>
  <c r="B28" i="107"/>
  <c r="O27" i="107"/>
  <c r="P27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G27" i="107"/>
  <c r="G29" i="107" s="1"/>
  <c r="F27" i="107"/>
  <c r="F29" i="107" s="1"/>
  <c r="E27" i="107"/>
  <c r="E29" i="107" s="1"/>
  <c r="C27" i="107"/>
  <c r="C29" i="107" s="1"/>
  <c r="B27" i="107"/>
  <c r="B29" i="107" s="1"/>
  <c r="B30" i="107" s="1"/>
  <c r="R26" i="107"/>
  <c r="Q26" i="107"/>
  <c r="S26" i="107" s="1"/>
  <c r="M26" i="107"/>
  <c r="J26" i="107"/>
  <c r="G26" i="107"/>
  <c r="G13" i="107" s="1"/>
  <c r="D26" i="107"/>
  <c r="D13" i="107" s="1"/>
  <c r="R24" i="107"/>
  <c r="Q24" i="107"/>
  <c r="S24" i="107" s="1"/>
  <c r="M24" i="107"/>
  <c r="M11" i="107" s="1"/>
  <c r="J24" i="107"/>
  <c r="J11" i="107" s="1"/>
  <c r="G24" i="107"/>
  <c r="D24" i="107"/>
  <c r="S23" i="107"/>
  <c r="R23" i="107"/>
  <c r="R27" i="107" s="1"/>
  <c r="R29" i="107" s="1"/>
  <c r="Q23" i="107"/>
  <c r="Q27" i="107" s="1"/>
  <c r="Q29" i="107" s="1"/>
  <c r="P23" i="107"/>
  <c r="P10" i="107" s="1"/>
  <c r="P14" i="107" s="1"/>
  <c r="M23" i="107"/>
  <c r="M27" i="107" s="1"/>
  <c r="M29" i="107" s="1"/>
  <c r="J23" i="107"/>
  <c r="J27" i="107" s="1"/>
  <c r="J29" i="107" s="1"/>
  <c r="G23" i="107"/>
  <c r="D23" i="107"/>
  <c r="D10" i="107" s="1"/>
  <c r="O21" i="107"/>
  <c r="O28" i="107" s="1"/>
  <c r="N21" i="107"/>
  <c r="L21" i="107"/>
  <c r="L28" i="107" s="1"/>
  <c r="L30" i="107" s="1"/>
  <c r="K21" i="107"/>
  <c r="K28" i="107" s="1"/>
  <c r="K30" i="107" s="1"/>
  <c r="I21" i="107"/>
  <c r="H21" i="107"/>
  <c r="H28" i="107" s="1"/>
  <c r="G21" i="107"/>
  <c r="G28" i="107" s="1"/>
  <c r="G30" i="107" s="1"/>
  <c r="F21" i="107"/>
  <c r="E21" i="107"/>
  <c r="C21" i="107"/>
  <c r="C28" i="107" s="1"/>
  <c r="B21" i="107"/>
  <c r="Q21" i="107" s="1"/>
  <c r="R20" i="107"/>
  <c r="Q20" i="107"/>
  <c r="S20" i="107" s="1"/>
  <c r="M20" i="107"/>
  <c r="J20" i="107"/>
  <c r="G20" i="107"/>
  <c r="D20" i="107"/>
  <c r="R19" i="107"/>
  <c r="Q19" i="107"/>
  <c r="S19" i="107" s="1"/>
  <c r="M19" i="107"/>
  <c r="J19" i="107"/>
  <c r="G19" i="107"/>
  <c r="D19" i="107"/>
  <c r="D21" i="107" s="1"/>
  <c r="D28" i="107" s="1"/>
  <c r="S18" i="107"/>
  <c r="R18" i="107"/>
  <c r="Q18" i="107"/>
  <c r="M18" i="107"/>
  <c r="J18" i="107"/>
  <c r="G18" i="107"/>
  <c r="D18" i="107"/>
  <c r="R17" i="107"/>
  <c r="S17" i="107" s="1"/>
  <c r="Q17" i="107"/>
  <c r="P17" i="107"/>
  <c r="M17" i="107"/>
  <c r="M21" i="107" s="1"/>
  <c r="M28" i="107" s="1"/>
  <c r="M30" i="107" s="1"/>
  <c r="J17" i="107"/>
  <c r="J21" i="107" s="1"/>
  <c r="J28" i="107" s="1"/>
  <c r="J30" i="107" s="1"/>
  <c r="G17" i="107"/>
  <c r="D17" i="107"/>
  <c r="M13" i="107"/>
  <c r="L13" i="107"/>
  <c r="K13" i="107"/>
  <c r="J13" i="107"/>
  <c r="I13" i="107"/>
  <c r="H13" i="107"/>
  <c r="F13" i="107"/>
  <c r="E13" i="107"/>
  <c r="C13" i="107"/>
  <c r="R13" i="107" s="1"/>
  <c r="B13" i="107"/>
  <c r="Q13" i="107" s="1"/>
  <c r="S13" i="107" s="1"/>
  <c r="L11" i="107"/>
  <c r="K11" i="107"/>
  <c r="I11" i="107"/>
  <c r="H11" i="107"/>
  <c r="G11" i="107"/>
  <c r="F11" i="107"/>
  <c r="E11" i="107"/>
  <c r="D11" i="107"/>
  <c r="C11" i="107"/>
  <c r="R11" i="107" s="1"/>
  <c r="B11" i="107"/>
  <c r="Q11" i="107" s="1"/>
  <c r="O10" i="107"/>
  <c r="O14" i="107" s="1"/>
  <c r="N10" i="107"/>
  <c r="N14" i="107" s="1"/>
  <c r="L10" i="107"/>
  <c r="L14" i="107" s="1"/>
  <c r="K10" i="107"/>
  <c r="K14" i="107" s="1"/>
  <c r="J10" i="107"/>
  <c r="J14" i="107" s="1"/>
  <c r="I10" i="107"/>
  <c r="I14" i="107" s="1"/>
  <c r="H10" i="107"/>
  <c r="H14" i="107" s="1"/>
  <c r="G10" i="107"/>
  <c r="G14" i="107" s="1"/>
  <c r="F10" i="107"/>
  <c r="F14" i="107" s="1"/>
  <c r="E10" i="107"/>
  <c r="E14" i="107" s="1"/>
  <c r="C10" i="107"/>
  <c r="C14" i="107" s="1"/>
  <c r="B10" i="107"/>
  <c r="B14" i="107" s="1"/>
  <c r="M35" i="142" l="1"/>
  <c r="G15" i="142"/>
  <c r="M15" i="142"/>
  <c r="J15" i="142"/>
  <c r="R16" i="144"/>
  <c r="T9" i="144"/>
  <c r="T16" i="144" s="1"/>
  <c r="P39" i="143"/>
  <c r="P17" i="143"/>
  <c r="G31" i="110"/>
  <c r="G13" i="110"/>
  <c r="M13" i="110" s="1"/>
  <c r="G32" i="110"/>
  <c r="J31" i="110"/>
  <c r="J13" i="110"/>
  <c r="J14" i="110" s="1"/>
  <c r="I32" i="110"/>
  <c r="C32" i="110"/>
  <c r="K32" i="110"/>
  <c r="E32" i="110"/>
  <c r="M29" i="110"/>
  <c r="M31" i="110" s="1"/>
  <c r="H32" i="110"/>
  <c r="G9" i="110"/>
  <c r="K9" i="110"/>
  <c r="K14" i="110" s="1"/>
  <c r="G11" i="110"/>
  <c r="M11" i="110" s="1"/>
  <c r="M9" i="110"/>
  <c r="L13" i="110"/>
  <c r="L14" i="110" s="1"/>
  <c r="J22" i="110"/>
  <c r="J30" i="110" s="1"/>
  <c r="J32" i="110" s="1"/>
  <c r="D29" i="110"/>
  <c r="D31" i="110" s="1"/>
  <c r="D32" i="110" s="1"/>
  <c r="M17" i="110"/>
  <c r="M22" i="110" s="1"/>
  <c r="M30" i="110" s="1"/>
  <c r="M25" i="110"/>
  <c r="D31" i="111"/>
  <c r="H31" i="111"/>
  <c r="D13" i="111"/>
  <c r="E31" i="106"/>
  <c r="I31" i="106"/>
  <c r="R31" i="106"/>
  <c r="N21" i="106"/>
  <c r="N29" i="106" s="1"/>
  <c r="N31" i="106" s="1"/>
  <c r="R9" i="106"/>
  <c r="R11" i="106"/>
  <c r="T23" i="106"/>
  <c r="P29" i="107"/>
  <c r="C30" i="107"/>
  <c r="D14" i="107"/>
  <c r="E30" i="107"/>
  <c r="Q28" i="107"/>
  <c r="H30" i="107"/>
  <c r="I30" i="107"/>
  <c r="S11" i="107"/>
  <c r="O30" i="107"/>
  <c r="S27" i="107"/>
  <c r="S29" i="107" s="1"/>
  <c r="N30" i="107"/>
  <c r="R10" i="107"/>
  <c r="R14" i="107" s="1"/>
  <c r="P21" i="107"/>
  <c r="M10" i="107"/>
  <c r="M14" i="107" s="1"/>
  <c r="Q10" i="107"/>
  <c r="R21" i="107"/>
  <c r="R28" i="107" s="1"/>
  <c r="R30" i="107" s="1"/>
  <c r="P28" i="107"/>
  <c r="P30" i="107" s="1"/>
  <c r="O29" i="107"/>
  <c r="D27" i="107"/>
  <c r="D29" i="107" s="1"/>
  <c r="D30" i="107" s="1"/>
  <c r="H38" i="120"/>
  <c r="F38" i="120"/>
  <c r="L38" i="120" s="1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K36" i="120"/>
  <c r="M36" i="120" s="1"/>
  <c r="D36" i="120"/>
  <c r="D15" i="120" s="1"/>
  <c r="L35" i="120"/>
  <c r="K35" i="120"/>
  <c r="M35" i="120" s="1"/>
  <c r="J35" i="120"/>
  <c r="D35" i="120"/>
  <c r="L34" i="120"/>
  <c r="K34" i="120"/>
  <c r="M34" i="120" s="1"/>
  <c r="J34" i="120"/>
  <c r="D34" i="120"/>
  <c r="L33" i="120"/>
  <c r="M33" i="120" s="1"/>
  <c r="K33" i="120"/>
  <c r="J33" i="120"/>
  <c r="D33" i="120"/>
  <c r="M32" i="120"/>
  <c r="L32" i="120"/>
  <c r="K32" i="120"/>
  <c r="G32" i="120"/>
  <c r="D32" i="120"/>
  <c r="D11" i="120" s="1"/>
  <c r="L31" i="120"/>
  <c r="K31" i="120"/>
  <c r="M31" i="120" s="1"/>
  <c r="J31" i="120"/>
  <c r="J37" i="120" s="1"/>
  <c r="J39" i="120" s="1"/>
  <c r="G31" i="120"/>
  <c r="D31" i="120"/>
  <c r="L30" i="120"/>
  <c r="M30" i="120" s="1"/>
  <c r="K30" i="120"/>
  <c r="J30" i="120"/>
  <c r="G30" i="120"/>
  <c r="D30" i="120"/>
  <c r="D37" i="120" s="1"/>
  <c r="D39" i="120" s="1"/>
  <c r="L29" i="120"/>
  <c r="K29" i="120"/>
  <c r="M29" i="120" s="1"/>
  <c r="G29" i="120"/>
  <c r="G37" i="120" s="1"/>
  <c r="G39" i="120" s="1"/>
  <c r="D29" i="120"/>
  <c r="K27" i="120"/>
  <c r="I27" i="120"/>
  <c r="I38" i="120" s="1"/>
  <c r="H27" i="120"/>
  <c r="F27" i="120"/>
  <c r="L27" i="120" s="1"/>
  <c r="E27" i="120"/>
  <c r="E38" i="120" s="1"/>
  <c r="K38" i="120" s="1"/>
  <c r="C27" i="120"/>
  <c r="C38" i="120" s="1"/>
  <c r="B27" i="120"/>
  <c r="L26" i="120"/>
  <c r="K26" i="120"/>
  <c r="M26" i="120" s="1"/>
  <c r="J26" i="120"/>
  <c r="G26" i="120"/>
  <c r="G15" i="120" s="1"/>
  <c r="D26" i="120"/>
  <c r="M25" i="120"/>
  <c r="L25" i="120"/>
  <c r="K25" i="120"/>
  <c r="J25" i="120"/>
  <c r="G25" i="120"/>
  <c r="G14" i="120" s="1"/>
  <c r="D25" i="120"/>
  <c r="L24" i="120"/>
  <c r="K24" i="120"/>
  <c r="M24" i="120" s="1"/>
  <c r="J24" i="120"/>
  <c r="G24" i="120"/>
  <c r="G13" i="120" s="1"/>
  <c r="D24" i="120"/>
  <c r="M23" i="120"/>
  <c r="L23" i="120"/>
  <c r="K23" i="120"/>
  <c r="J23" i="120"/>
  <c r="G23" i="120"/>
  <c r="G27" i="120" s="1"/>
  <c r="G38" i="120" s="1"/>
  <c r="D23" i="120"/>
  <c r="L22" i="120"/>
  <c r="K22" i="120"/>
  <c r="M22" i="120" s="1"/>
  <c r="J22" i="120"/>
  <c r="G22" i="120"/>
  <c r="G11" i="120" s="1"/>
  <c r="D22" i="120"/>
  <c r="M21" i="120"/>
  <c r="L21" i="120"/>
  <c r="K21" i="120"/>
  <c r="G21" i="120"/>
  <c r="D21" i="120"/>
  <c r="D10" i="120" s="1"/>
  <c r="L20" i="120"/>
  <c r="K20" i="120"/>
  <c r="M20" i="120" s="1"/>
  <c r="J20" i="120"/>
  <c r="G20" i="120"/>
  <c r="D20" i="120"/>
  <c r="L19" i="120"/>
  <c r="K19" i="120"/>
  <c r="M19" i="120" s="1"/>
  <c r="J19" i="120"/>
  <c r="J27" i="120" s="1"/>
  <c r="J38" i="120" s="1"/>
  <c r="G19" i="120"/>
  <c r="D19" i="120"/>
  <c r="D8" i="120" s="1"/>
  <c r="J15" i="120"/>
  <c r="I15" i="120"/>
  <c r="H15" i="120"/>
  <c r="F15" i="120"/>
  <c r="L15" i="120" s="1"/>
  <c r="E15" i="120"/>
  <c r="K15" i="120" s="1"/>
  <c r="M15" i="120" s="1"/>
  <c r="C15" i="120"/>
  <c r="B15" i="120"/>
  <c r="J14" i="120"/>
  <c r="I14" i="120"/>
  <c r="H14" i="120"/>
  <c r="F14" i="120"/>
  <c r="L14" i="120" s="1"/>
  <c r="E14" i="120"/>
  <c r="K14" i="120" s="1"/>
  <c r="D14" i="120"/>
  <c r="C14" i="120"/>
  <c r="B14" i="120"/>
  <c r="J13" i="120"/>
  <c r="I13" i="120"/>
  <c r="H13" i="120"/>
  <c r="F13" i="120"/>
  <c r="L13" i="120" s="1"/>
  <c r="E13" i="120"/>
  <c r="K13" i="120" s="1"/>
  <c r="D13" i="120"/>
  <c r="C13" i="120"/>
  <c r="B13" i="120"/>
  <c r="J12" i="120"/>
  <c r="I12" i="120"/>
  <c r="H12" i="120"/>
  <c r="F12" i="120"/>
  <c r="L12" i="120" s="1"/>
  <c r="E12" i="120"/>
  <c r="K12" i="120" s="1"/>
  <c r="D12" i="120"/>
  <c r="C12" i="120"/>
  <c r="B12" i="120"/>
  <c r="J11" i="120"/>
  <c r="I11" i="120"/>
  <c r="H11" i="120"/>
  <c r="F11" i="120"/>
  <c r="L11" i="120" s="1"/>
  <c r="E11" i="120"/>
  <c r="C11" i="120"/>
  <c r="B11" i="120"/>
  <c r="K11" i="120" s="1"/>
  <c r="J10" i="120"/>
  <c r="I10" i="120"/>
  <c r="H10" i="120"/>
  <c r="G10" i="120"/>
  <c r="F10" i="120"/>
  <c r="L10" i="120" s="1"/>
  <c r="E10" i="120"/>
  <c r="C10" i="120"/>
  <c r="B10" i="120"/>
  <c r="K10" i="120" s="1"/>
  <c r="J9" i="120"/>
  <c r="I9" i="120"/>
  <c r="H9" i="120"/>
  <c r="G9" i="120"/>
  <c r="F9" i="120"/>
  <c r="L9" i="120" s="1"/>
  <c r="E9" i="120"/>
  <c r="C9" i="120"/>
  <c r="B9" i="120"/>
  <c r="K9" i="120" s="1"/>
  <c r="J8" i="120"/>
  <c r="J16" i="120" s="1"/>
  <c r="I8" i="120"/>
  <c r="I16" i="120" s="1"/>
  <c r="H8" i="120"/>
  <c r="H16" i="120" s="1"/>
  <c r="F8" i="120"/>
  <c r="L8" i="120" s="1"/>
  <c r="E8" i="120"/>
  <c r="E16" i="120" s="1"/>
  <c r="K16" i="120" s="1"/>
  <c r="C8" i="120"/>
  <c r="C16" i="120" s="1"/>
  <c r="B8" i="120"/>
  <c r="B16" i="120" s="1"/>
  <c r="I40" i="121"/>
  <c r="F40" i="121"/>
  <c r="F41" i="121" s="1"/>
  <c r="I41" i="121" s="1"/>
  <c r="E40" i="121"/>
  <c r="E41" i="121" s="1"/>
  <c r="H41" i="121" s="1"/>
  <c r="C40" i="121"/>
  <c r="B40" i="121"/>
  <c r="B41" i="121" s="1"/>
  <c r="G39" i="121"/>
  <c r="F39" i="121"/>
  <c r="E39" i="121"/>
  <c r="C39" i="121"/>
  <c r="C41" i="121" s="1"/>
  <c r="B39" i="121"/>
  <c r="I38" i="121"/>
  <c r="H38" i="121"/>
  <c r="H40" i="121" s="1"/>
  <c r="G38" i="121"/>
  <c r="G40" i="121" s="1"/>
  <c r="F38" i="121"/>
  <c r="E38" i="121"/>
  <c r="D38" i="121"/>
  <c r="D40" i="121" s="1"/>
  <c r="C38" i="121"/>
  <c r="B38" i="121"/>
  <c r="J37" i="121"/>
  <c r="I37" i="121"/>
  <c r="H37" i="121"/>
  <c r="G37" i="121"/>
  <c r="D37" i="121"/>
  <c r="J36" i="121"/>
  <c r="I36" i="121"/>
  <c r="H36" i="121"/>
  <c r="G36" i="121"/>
  <c r="D36" i="121"/>
  <c r="J35" i="121"/>
  <c r="I35" i="121"/>
  <c r="H35" i="121"/>
  <c r="G35" i="121"/>
  <c r="D35" i="121"/>
  <c r="J34" i="121"/>
  <c r="I34" i="121"/>
  <c r="H34" i="121"/>
  <c r="G34" i="121"/>
  <c r="D34" i="121"/>
  <c r="J33" i="121"/>
  <c r="I33" i="121"/>
  <c r="H33" i="121"/>
  <c r="G33" i="121"/>
  <c r="D33" i="121"/>
  <c r="J32" i="121"/>
  <c r="I32" i="121"/>
  <c r="H32" i="121"/>
  <c r="G32" i="121"/>
  <c r="D32" i="121"/>
  <c r="J31" i="121"/>
  <c r="I31" i="121"/>
  <c r="H31" i="121"/>
  <c r="G31" i="121"/>
  <c r="D31" i="121"/>
  <c r="J30" i="121"/>
  <c r="I30" i="121"/>
  <c r="H30" i="121"/>
  <c r="G30" i="121"/>
  <c r="D30" i="121"/>
  <c r="I28" i="121"/>
  <c r="I39" i="121" s="1"/>
  <c r="H28" i="121"/>
  <c r="H39" i="121" s="1"/>
  <c r="G28" i="121"/>
  <c r="F28" i="121"/>
  <c r="E28" i="121"/>
  <c r="D28" i="121"/>
  <c r="D39" i="121" s="1"/>
  <c r="J39" i="121" s="1"/>
  <c r="C28" i="121"/>
  <c r="B28" i="121"/>
  <c r="J27" i="121"/>
  <c r="I27" i="121"/>
  <c r="H27" i="121"/>
  <c r="G27" i="121"/>
  <c r="D27" i="121"/>
  <c r="J26" i="121"/>
  <c r="I26" i="121"/>
  <c r="H26" i="121"/>
  <c r="G26" i="121"/>
  <c r="D26" i="121"/>
  <c r="J25" i="121"/>
  <c r="I25" i="121"/>
  <c r="H25" i="121"/>
  <c r="G25" i="121"/>
  <c r="D25" i="121"/>
  <c r="J24" i="121"/>
  <c r="I24" i="121"/>
  <c r="H24" i="121"/>
  <c r="G24" i="121"/>
  <c r="D24" i="121"/>
  <c r="J23" i="121"/>
  <c r="I23" i="121"/>
  <c r="H23" i="121"/>
  <c r="G23" i="121"/>
  <c r="D23" i="121"/>
  <c r="J22" i="121"/>
  <c r="I22" i="121"/>
  <c r="H22" i="121"/>
  <c r="G22" i="121"/>
  <c r="D22" i="121"/>
  <c r="J21" i="121"/>
  <c r="I21" i="121"/>
  <c r="H21" i="121"/>
  <c r="G21" i="121"/>
  <c r="D21" i="121"/>
  <c r="J20" i="121"/>
  <c r="I20" i="121"/>
  <c r="H20" i="121"/>
  <c r="G20" i="121"/>
  <c r="D20" i="121"/>
  <c r="I17" i="121"/>
  <c r="F17" i="121"/>
  <c r="E17" i="121"/>
  <c r="H17" i="121" s="1"/>
  <c r="C17" i="121"/>
  <c r="B17" i="121"/>
  <c r="J16" i="121"/>
  <c r="I16" i="121"/>
  <c r="H16" i="121"/>
  <c r="G16" i="121"/>
  <c r="F16" i="121"/>
  <c r="E16" i="121"/>
  <c r="D16" i="121"/>
  <c r="C16" i="121"/>
  <c r="B16" i="121"/>
  <c r="I15" i="121"/>
  <c r="H15" i="121"/>
  <c r="G15" i="121"/>
  <c r="J15" i="121" s="1"/>
  <c r="F15" i="121"/>
  <c r="E15" i="121"/>
  <c r="D15" i="121"/>
  <c r="C15" i="121"/>
  <c r="B15" i="121"/>
  <c r="J14" i="121"/>
  <c r="I14" i="121"/>
  <c r="H14" i="121"/>
  <c r="G14" i="121"/>
  <c r="F14" i="121"/>
  <c r="E14" i="121"/>
  <c r="D14" i="121"/>
  <c r="C14" i="121"/>
  <c r="B14" i="121"/>
  <c r="J13" i="121"/>
  <c r="I13" i="121"/>
  <c r="H13" i="121"/>
  <c r="G13" i="121"/>
  <c r="F13" i="121"/>
  <c r="E13" i="121"/>
  <c r="D13" i="121"/>
  <c r="C13" i="121"/>
  <c r="B13" i="121"/>
  <c r="J12" i="121"/>
  <c r="I12" i="121"/>
  <c r="H12" i="121"/>
  <c r="G12" i="121"/>
  <c r="F12" i="121"/>
  <c r="E12" i="121"/>
  <c r="D12" i="121"/>
  <c r="C12" i="121"/>
  <c r="B12" i="121"/>
  <c r="I11" i="121"/>
  <c r="H11" i="121"/>
  <c r="G11" i="121"/>
  <c r="G17" i="121" s="1"/>
  <c r="F11" i="121"/>
  <c r="E11" i="121"/>
  <c r="D11" i="121"/>
  <c r="C11" i="121"/>
  <c r="B11" i="121"/>
  <c r="J10" i="121"/>
  <c r="I10" i="121"/>
  <c r="H10" i="121"/>
  <c r="G10" i="121"/>
  <c r="F10" i="121"/>
  <c r="E10" i="121"/>
  <c r="D10" i="121"/>
  <c r="C10" i="121"/>
  <c r="B10" i="121"/>
  <c r="J9" i="121"/>
  <c r="I9" i="121"/>
  <c r="H9" i="121"/>
  <c r="G9" i="121"/>
  <c r="F9" i="121"/>
  <c r="E9" i="121"/>
  <c r="D9" i="121"/>
  <c r="D17" i="121" s="1"/>
  <c r="C9" i="121"/>
  <c r="B9" i="121"/>
  <c r="L12" i="118"/>
  <c r="H12" i="118"/>
  <c r="U11" i="118"/>
  <c r="S11" i="118"/>
  <c r="R11" i="118"/>
  <c r="Q11" i="118"/>
  <c r="Q12" i="118" s="1"/>
  <c r="O11" i="118"/>
  <c r="N11" i="118"/>
  <c r="L11" i="118"/>
  <c r="K11" i="118"/>
  <c r="J11" i="118"/>
  <c r="I11" i="118"/>
  <c r="I12" i="118" s="1"/>
  <c r="H11" i="118"/>
  <c r="F11" i="118"/>
  <c r="E11" i="118"/>
  <c r="E12" i="118" s="1"/>
  <c r="C11" i="118"/>
  <c r="B11" i="118"/>
  <c r="B12" i="118" s="1"/>
  <c r="V10" i="118"/>
  <c r="V11" i="118" s="1"/>
  <c r="U10" i="118"/>
  <c r="T10" i="118"/>
  <c r="T11" i="118" s="1"/>
  <c r="P10" i="118"/>
  <c r="P11" i="118" s="1"/>
  <c r="P12" i="118" s="1"/>
  <c r="M10" i="118"/>
  <c r="M11" i="118" s="1"/>
  <c r="J10" i="118"/>
  <c r="G10" i="118"/>
  <c r="G11" i="118" s="1"/>
  <c r="D10" i="118"/>
  <c r="D11" i="118" s="1"/>
  <c r="D12" i="118" s="1"/>
  <c r="R9" i="118"/>
  <c r="R12" i="118" s="1"/>
  <c r="Q9" i="118"/>
  <c r="P9" i="118"/>
  <c r="O9" i="118"/>
  <c r="O12" i="118" s="1"/>
  <c r="N9" i="118"/>
  <c r="N12" i="118" s="1"/>
  <c r="L9" i="118"/>
  <c r="K9" i="118"/>
  <c r="K12" i="118" s="1"/>
  <c r="J9" i="118"/>
  <c r="J12" i="118" s="1"/>
  <c r="I9" i="118"/>
  <c r="H9" i="118"/>
  <c r="F9" i="118"/>
  <c r="F12" i="118" s="1"/>
  <c r="E9" i="118"/>
  <c r="D9" i="118"/>
  <c r="C9" i="118"/>
  <c r="C12" i="118" s="1"/>
  <c r="B9" i="118"/>
  <c r="U8" i="118"/>
  <c r="U9" i="118" s="1"/>
  <c r="U12" i="118" s="1"/>
  <c r="T8" i="118"/>
  <c r="T9" i="118" s="1"/>
  <c r="T12" i="118" s="1"/>
  <c r="S8" i="118"/>
  <c r="S9" i="118" s="1"/>
  <c r="S12" i="118" s="1"/>
  <c r="P8" i="118"/>
  <c r="M8" i="118"/>
  <c r="M9" i="118" s="1"/>
  <c r="J8" i="118"/>
  <c r="G8" i="118"/>
  <c r="G9" i="118" s="1"/>
  <c r="G12" i="118" s="1"/>
  <c r="D8" i="118"/>
  <c r="E12" i="117"/>
  <c r="O11" i="117"/>
  <c r="O12" i="117" s="1"/>
  <c r="N11" i="117"/>
  <c r="N12" i="117" s="1"/>
  <c r="L11" i="117"/>
  <c r="L12" i="117" s="1"/>
  <c r="K11" i="117"/>
  <c r="K12" i="117" s="1"/>
  <c r="I11" i="117"/>
  <c r="R11" i="117" s="1"/>
  <c r="H11" i="117"/>
  <c r="Q11" i="117" s="1"/>
  <c r="F11" i="117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M12" i="117" s="1"/>
  <c r="J10" i="117"/>
  <c r="J11" i="117" s="1"/>
  <c r="G10" i="117"/>
  <c r="G11" i="117" s="1"/>
  <c r="D10" i="117"/>
  <c r="D11" i="117" s="1"/>
  <c r="D12" i="117" s="1"/>
  <c r="O9" i="117"/>
  <c r="N9" i="117"/>
  <c r="L9" i="117"/>
  <c r="K9" i="117"/>
  <c r="I9" i="117"/>
  <c r="I12" i="117" s="1"/>
  <c r="R12" i="117" s="1"/>
  <c r="H9" i="117"/>
  <c r="F9" i="117"/>
  <c r="F12" i="117" s="1"/>
  <c r="E9" i="117"/>
  <c r="Q9" i="117" s="1"/>
  <c r="C9" i="117"/>
  <c r="B9" i="117"/>
  <c r="S8" i="117"/>
  <c r="R8" i="117"/>
  <c r="Q8" i="117"/>
  <c r="P8" i="117"/>
  <c r="P9" i="117" s="1"/>
  <c r="M8" i="117"/>
  <c r="M9" i="117" s="1"/>
  <c r="J8" i="117"/>
  <c r="J9" i="117" s="1"/>
  <c r="G8" i="117"/>
  <c r="G9" i="117" s="1"/>
  <c r="D8" i="117"/>
  <c r="D9" i="117" s="1"/>
  <c r="I40" i="116"/>
  <c r="I42" i="116" s="1"/>
  <c r="H40" i="116"/>
  <c r="H42" i="116" s="1"/>
  <c r="F40" i="116"/>
  <c r="F42" i="116" s="1"/>
  <c r="E40" i="116"/>
  <c r="E42" i="116" s="1"/>
  <c r="C40" i="116"/>
  <c r="L40" i="116" s="1"/>
  <c r="B40" i="116"/>
  <c r="B42" i="116" s="1"/>
  <c r="K42" i="116" s="1"/>
  <c r="L39" i="116"/>
  <c r="K39" i="116"/>
  <c r="J39" i="116"/>
  <c r="D39" i="116"/>
  <c r="M39" i="116" s="1"/>
  <c r="L38" i="116"/>
  <c r="K38" i="116"/>
  <c r="J38" i="116"/>
  <c r="G38" i="116"/>
  <c r="D38" i="116"/>
  <c r="M38" i="116" s="1"/>
  <c r="L37" i="116"/>
  <c r="K37" i="116"/>
  <c r="J37" i="116"/>
  <c r="D37" i="116"/>
  <c r="M37" i="116" s="1"/>
  <c r="L36" i="116"/>
  <c r="K36" i="116"/>
  <c r="J36" i="116"/>
  <c r="J13" i="116" s="1"/>
  <c r="G36" i="116"/>
  <c r="M36" i="116" s="1"/>
  <c r="D36" i="116"/>
  <c r="L35" i="116"/>
  <c r="K35" i="116"/>
  <c r="J35" i="116"/>
  <c r="G35" i="116"/>
  <c r="D35" i="116"/>
  <c r="M35" i="116" s="1"/>
  <c r="L34" i="116"/>
  <c r="K34" i="116"/>
  <c r="J34" i="116"/>
  <c r="G34" i="116"/>
  <c r="M34" i="116" s="1"/>
  <c r="D34" i="116"/>
  <c r="L33" i="116"/>
  <c r="K33" i="116"/>
  <c r="J33" i="116"/>
  <c r="G33" i="116"/>
  <c r="D33" i="116"/>
  <c r="D10" i="116" s="1"/>
  <c r="M10" i="116" s="1"/>
  <c r="L32" i="116"/>
  <c r="K32" i="116"/>
  <c r="J32" i="116"/>
  <c r="J40" i="116" s="1"/>
  <c r="J42" i="116" s="1"/>
  <c r="G32" i="116"/>
  <c r="M32" i="116" s="1"/>
  <c r="D32" i="116"/>
  <c r="L31" i="116"/>
  <c r="K31" i="116"/>
  <c r="J31" i="116"/>
  <c r="G31" i="116"/>
  <c r="G40" i="116" s="1"/>
  <c r="G42" i="116" s="1"/>
  <c r="D31" i="116"/>
  <c r="D40" i="116" s="1"/>
  <c r="I29" i="116"/>
  <c r="I41" i="116" s="1"/>
  <c r="I43" i="116" s="1"/>
  <c r="H29" i="116"/>
  <c r="H41" i="116" s="1"/>
  <c r="H43" i="116" s="1"/>
  <c r="F29" i="116"/>
  <c r="F41" i="116" s="1"/>
  <c r="E29" i="116"/>
  <c r="E41" i="116" s="1"/>
  <c r="E43" i="116" s="1"/>
  <c r="C29" i="116"/>
  <c r="L29" i="116" s="1"/>
  <c r="B29" i="116"/>
  <c r="B41" i="116" s="1"/>
  <c r="L28" i="116"/>
  <c r="K28" i="116"/>
  <c r="J28" i="116"/>
  <c r="J16" i="116" s="1"/>
  <c r="G28" i="116"/>
  <c r="M28" i="116" s="1"/>
  <c r="D28" i="116"/>
  <c r="L27" i="116"/>
  <c r="K27" i="116"/>
  <c r="J27" i="116"/>
  <c r="G27" i="116"/>
  <c r="D27" i="116"/>
  <c r="M27" i="116" s="1"/>
  <c r="L26" i="116"/>
  <c r="K26" i="116"/>
  <c r="J26" i="116"/>
  <c r="J14" i="116" s="1"/>
  <c r="G26" i="116"/>
  <c r="M26" i="116" s="1"/>
  <c r="D26" i="116"/>
  <c r="L25" i="116"/>
  <c r="K25" i="116"/>
  <c r="J25" i="116"/>
  <c r="G25" i="116"/>
  <c r="D25" i="116"/>
  <c r="M25" i="116" s="1"/>
  <c r="L24" i="116"/>
  <c r="K24" i="116"/>
  <c r="J24" i="116"/>
  <c r="J12" i="116" s="1"/>
  <c r="G24" i="116"/>
  <c r="M24" i="116" s="1"/>
  <c r="D24" i="116"/>
  <c r="L23" i="116"/>
  <c r="K23" i="116"/>
  <c r="J23" i="116"/>
  <c r="G23" i="116"/>
  <c r="D23" i="116"/>
  <c r="D11" i="116" s="1"/>
  <c r="M11" i="116" s="1"/>
  <c r="L22" i="116"/>
  <c r="K22" i="116"/>
  <c r="J22" i="116"/>
  <c r="G22" i="116"/>
  <c r="M22" i="116" s="1"/>
  <c r="D22" i="116"/>
  <c r="L21" i="116"/>
  <c r="K21" i="116"/>
  <c r="J21" i="116"/>
  <c r="G21" i="116"/>
  <c r="D21" i="116"/>
  <c r="D9" i="116" s="1"/>
  <c r="M9" i="116" s="1"/>
  <c r="L20" i="116"/>
  <c r="K20" i="116"/>
  <c r="J20" i="116"/>
  <c r="J29" i="116" s="1"/>
  <c r="J41" i="116" s="1"/>
  <c r="J43" i="116" s="1"/>
  <c r="G20" i="116"/>
  <c r="M20" i="116" s="1"/>
  <c r="D20" i="116"/>
  <c r="D29" i="116" s="1"/>
  <c r="L16" i="116"/>
  <c r="I16" i="116"/>
  <c r="H16" i="116"/>
  <c r="G16" i="116"/>
  <c r="F16" i="116"/>
  <c r="E16" i="116"/>
  <c r="K16" i="116" s="1"/>
  <c r="D16" i="116"/>
  <c r="M16" i="116" s="1"/>
  <c r="C16" i="116"/>
  <c r="B16" i="116"/>
  <c r="L15" i="116"/>
  <c r="J15" i="116"/>
  <c r="I15" i="116"/>
  <c r="H15" i="116"/>
  <c r="H17" i="116" s="1"/>
  <c r="G15" i="116"/>
  <c r="F15" i="116"/>
  <c r="E15" i="116"/>
  <c r="K15" i="116" s="1"/>
  <c r="D15" i="116"/>
  <c r="M15" i="116" s="1"/>
  <c r="C15" i="116"/>
  <c r="B15" i="116"/>
  <c r="H14" i="116"/>
  <c r="G14" i="116"/>
  <c r="F14" i="116"/>
  <c r="E14" i="116"/>
  <c r="C14" i="116"/>
  <c r="L14" i="116" s="1"/>
  <c r="B14" i="116"/>
  <c r="K14" i="116" s="1"/>
  <c r="K13" i="116"/>
  <c r="I13" i="116"/>
  <c r="H13" i="116"/>
  <c r="G13" i="116"/>
  <c r="F13" i="116"/>
  <c r="E13" i="116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J11" i="116"/>
  <c r="I11" i="116"/>
  <c r="H11" i="116"/>
  <c r="G11" i="116"/>
  <c r="F11" i="116"/>
  <c r="E11" i="116"/>
  <c r="C11" i="116"/>
  <c r="L11" i="116" s="1"/>
  <c r="B11" i="116"/>
  <c r="K11" i="116" s="1"/>
  <c r="J10" i="116"/>
  <c r="I10" i="116"/>
  <c r="H10" i="116"/>
  <c r="G10" i="116"/>
  <c r="F10" i="116"/>
  <c r="E10" i="116"/>
  <c r="C10" i="116"/>
  <c r="L10" i="116" s="1"/>
  <c r="B10" i="116"/>
  <c r="K10" i="116" s="1"/>
  <c r="J9" i="116"/>
  <c r="I9" i="116"/>
  <c r="H9" i="116"/>
  <c r="G9" i="116"/>
  <c r="F9" i="116"/>
  <c r="E9" i="116"/>
  <c r="C9" i="116"/>
  <c r="L9" i="116" s="1"/>
  <c r="B9" i="116"/>
  <c r="K9" i="116" s="1"/>
  <c r="J8" i="116"/>
  <c r="I8" i="116"/>
  <c r="I17" i="116" s="1"/>
  <c r="H8" i="116"/>
  <c r="G8" i="116"/>
  <c r="G17" i="116" s="1"/>
  <c r="F8" i="116"/>
  <c r="F17" i="116" s="1"/>
  <c r="E8" i="116"/>
  <c r="E17" i="116" s="1"/>
  <c r="C8" i="116"/>
  <c r="C17" i="116" s="1"/>
  <c r="L17" i="116" s="1"/>
  <c r="B8" i="116"/>
  <c r="B17" i="116" s="1"/>
  <c r="K17" i="116" s="1"/>
  <c r="O42" i="115"/>
  <c r="I42" i="115"/>
  <c r="I44" i="115" s="1"/>
  <c r="E42" i="115"/>
  <c r="Q42" i="115" s="1"/>
  <c r="C42" i="115"/>
  <c r="O41" i="115"/>
  <c r="O43" i="115" s="1"/>
  <c r="L41" i="115"/>
  <c r="L43" i="115" s="1"/>
  <c r="K41" i="115"/>
  <c r="K43" i="115" s="1"/>
  <c r="I41" i="115"/>
  <c r="I43" i="115" s="1"/>
  <c r="F41" i="115"/>
  <c r="F43" i="115" s="1"/>
  <c r="C41" i="115"/>
  <c r="C43" i="115" s="1"/>
  <c r="R40" i="115"/>
  <c r="Q40" i="115"/>
  <c r="P40" i="115"/>
  <c r="M40" i="115"/>
  <c r="J40" i="115"/>
  <c r="G40" i="115"/>
  <c r="S40" i="115" s="1"/>
  <c r="D40" i="115"/>
  <c r="R39" i="115"/>
  <c r="Q39" i="115"/>
  <c r="P39" i="115"/>
  <c r="M39" i="115"/>
  <c r="J39" i="115"/>
  <c r="G39" i="115"/>
  <c r="S39" i="115" s="1"/>
  <c r="D39" i="115"/>
  <c r="R38" i="115"/>
  <c r="Q38" i="115"/>
  <c r="P38" i="115"/>
  <c r="M38" i="115"/>
  <c r="M41" i="115" s="1"/>
  <c r="M43" i="115" s="1"/>
  <c r="J38" i="115"/>
  <c r="G38" i="115"/>
  <c r="S38" i="115" s="1"/>
  <c r="R37" i="115"/>
  <c r="Q37" i="115"/>
  <c r="P37" i="115"/>
  <c r="P14" i="115" s="1"/>
  <c r="M37" i="115"/>
  <c r="J37" i="115"/>
  <c r="G37" i="115"/>
  <c r="S37" i="115" s="1"/>
  <c r="D37" i="115"/>
  <c r="D14" i="115" s="1"/>
  <c r="R36" i="115"/>
  <c r="P36" i="115"/>
  <c r="M36" i="115"/>
  <c r="S36" i="115" s="1"/>
  <c r="H36" i="115"/>
  <c r="E36" i="115"/>
  <c r="Q36" i="115" s="1"/>
  <c r="D36" i="115"/>
  <c r="S35" i="115"/>
  <c r="R35" i="115"/>
  <c r="N35" i="115"/>
  <c r="N41" i="115" s="1"/>
  <c r="N43" i="115" s="1"/>
  <c r="K35" i="115"/>
  <c r="H35" i="115"/>
  <c r="H41" i="115" s="1"/>
  <c r="H43" i="115" s="1"/>
  <c r="E35" i="115"/>
  <c r="E41" i="115" s="1"/>
  <c r="B35" i="115"/>
  <c r="B41" i="115" s="1"/>
  <c r="B43" i="115" s="1"/>
  <c r="R34" i="115"/>
  <c r="Q34" i="115"/>
  <c r="P34" i="115"/>
  <c r="M34" i="115"/>
  <c r="J34" i="115"/>
  <c r="G34" i="115"/>
  <c r="S34" i="115" s="1"/>
  <c r="D34" i="115"/>
  <c r="R33" i="115"/>
  <c r="Q33" i="115"/>
  <c r="P33" i="115"/>
  <c r="P10" i="115" s="1"/>
  <c r="M33" i="115"/>
  <c r="J33" i="115"/>
  <c r="G33" i="115"/>
  <c r="S33" i="115" s="1"/>
  <c r="D33" i="115"/>
  <c r="D10" i="115" s="1"/>
  <c r="R32" i="115"/>
  <c r="Q32" i="115"/>
  <c r="P32" i="115"/>
  <c r="P41" i="115" s="1"/>
  <c r="P43" i="115" s="1"/>
  <c r="M32" i="115"/>
  <c r="J32" i="115"/>
  <c r="J41" i="115" s="1"/>
  <c r="J43" i="115" s="1"/>
  <c r="G32" i="115"/>
  <c r="S32" i="115" s="1"/>
  <c r="D32" i="115"/>
  <c r="D41" i="115" s="1"/>
  <c r="D43" i="115" s="1"/>
  <c r="P30" i="115"/>
  <c r="P42" i="115" s="1"/>
  <c r="O30" i="115"/>
  <c r="N30" i="115"/>
  <c r="N42" i="115" s="1"/>
  <c r="N44" i="115" s="1"/>
  <c r="L30" i="115"/>
  <c r="L42" i="115" s="1"/>
  <c r="L44" i="115" s="1"/>
  <c r="I30" i="115"/>
  <c r="H30" i="115"/>
  <c r="H42" i="115" s="1"/>
  <c r="H44" i="115" s="1"/>
  <c r="F30" i="115"/>
  <c r="R30" i="115" s="1"/>
  <c r="E30" i="115"/>
  <c r="Q30" i="115" s="1"/>
  <c r="D30" i="115"/>
  <c r="D42" i="115" s="1"/>
  <c r="C30" i="115"/>
  <c r="B30" i="115"/>
  <c r="B42" i="115" s="1"/>
  <c r="B44" i="115" s="1"/>
  <c r="R29" i="115"/>
  <c r="Q29" i="115"/>
  <c r="P29" i="115"/>
  <c r="M29" i="115"/>
  <c r="J29" i="115"/>
  <c r="J17" i="115" s="1"/>
  <c r="G29" i="115"/>
  <c r="D29" i="115"/>
  <c r="R28" i="115"/>
  <c r="Q28" i="115"/>
  <c r="P28" i="115"/>
  <c r="M28" i="115"/>
  <c r="M16" i="115" s="1"/>
  <c r="J28" i="115"/>
  <c r="S28" i="115" s="1"/>
  <c r="G28" i="115"/>
  <c r="D28" i="115"/>
  <c r="R27" i="115"/>
  <c r="Q27" i="115"/>
  <c r="P27" i="115"/>
  <c r="M27" i="115"/>
  <c r="J27" i="115"/>
  <c r="J15" i="115" s="1"/>
  <c r="G27" i="115"/>
  <c r="D27" i="115"/>
  <c r="R26" i="115"/>
  <c r="Q26" i="115"/>
  <c r="P26" i="115"/>
  <c r="M26" i="115"/>
  <c r="M14" i="115" s="1"/>
  <c r="J26" i="115"/>
  <c r="S26" i="115" s="1"/>
  <c r="G26" i="115"/>
  <c r="D26" i="115"/>
  <c r="R25" i="115"/>
  <c r="Q25" i="115"/>
  <c r="P25" i="115"/>
  <c r="M25" i="115"/>
  <c r="J25" i="115"/>
  <c r="J13" i="115" s="1"/>
  <c r="G25" i="115"/>
  <c r="D25" i="115"/>
  <c r="R24" i="115"/>
  <c r="P24" i="115"/>
  <c r="K24" i="115"/>
  <c r="K30" i="115" s="1"/>
  <c r="K42" i="115" s="1"/>
  <c r="J24" i="115"/>
  <c r="S24" i="115" s="1"/>
  <c r="G24" i="115"/>
  <c r="D24" i="115"/>
  <c r="R23" i="115"/>
  <c r="Q23" i="115"/>
  <c r="P23" i="115"/>
  <c r="M23" i="115"/>
  <c r="J23" i="115"/>
  <c r="J11" i="115" s="1"/>
  <c r="G23" i="115"/>
  <c r="D23" i="115"/>
  <c r="R22" i="115"/>
  <c r="Q22" i="115"/>
  <c r="P22" i="115"/>
  <c r="M22" i="115"/>
  <c r="M10" i="115" s="1"/>
  <c r="J22" i="115"/>
  <c r="S22" i="115" s="1"/>
  <c r="G22" i="115"/>
  <c r="D22" i="115"/>
  <c r="R21" i="115"/>
  <c r="Q21" i="115"/>
  <c r="P21" i="115"/>
  <c r="M21" i="115"/>
  <c r="M30" i="115" s="1"/>
  <c r="M42" i="115" s="1"/>
  <c r="M44" i="115" s="1"/>
  <c r="J21" i="115"/>
  <c r="J30" i="115" s="1"/>
  <c r="J42" i="115" s="1"/>
  <c r="J44" i="115" s="1"/>
  <c r="G21" i="115"/>
  <c r="G30" i="115" s="1"/>
  <c r="D21" i="115"/>
  <c r="P17" i="115"/>
  <c r="O17" i="115"/>
  <c r="N17" i="115"/>
  <c r="M17" i="115"/>
  <c r="L17" i="115"/>
  <c r="K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L16" i="115"/>
  <c r="K16" i="115"/>
  <c r="J16" i="115"/>
  <c r="I16" i="115"/>
  <c r="H16" i="115"/>
  <c r="F16" i="115"/>
  <c r="R16" i="115" s="1"/>
  <c r="E16" i="115"/>
  <c r="Q16" i="115" s="1"/>
  <c r="D16" i="115"/>
  <c r="C16" i="115"/>
  <c r="B16" i="115"/>
  <c r="P15" i="115"/>
  <c r="O15" i="115"/>
  <c r="N15" i="115"/>
  <c r="M15" i="115"/>
  <c r="L15" i="115"/>
  <c r="K15" i="115"/>
  <c r="I15" i="115"/>
  <c r="H15" i="115"/>
  <c r="F15" i="115"/>
  <c r="R15" i="115" s="1"/>
  <c r="E15" i="115"/>
  <c r="Q15" i="115" s="1"/>
  <c r="D15" i="115"/>
  <c r="C15" i="115"/>
  <c r="B15" i="115"/>
  <c r="O14" i="115"/>
  <c r="N14" i="115"/>
  <c r="L14" i="115"/>
  <c r="K14" i="115"/>
  <c r="J14" i="115"/>
  <c r="I14" i="115"/>
  <c r="H14" i="115"/>
  <c r="G14" i="115"/>
  <c r="S14" i="115" s="1"/>
  <c r="F14" i="115"/>
  <c r="R14" i="115" s="1"/>
  <c r="E14" i="115"/>
  <c r="Q14" i="115" s="1"/>
  <c r="C14" i="115"/>
  <c r="B14" i="115"/>
  <c r="P13" i="115"/>
  <c r="O13" i="115"/>
  <c r="N13" i="115"/>
  <c r="M13" i="115"/>
  <c r="L13" i="115"/>
  <c r="K13" i="115"/>
  <c r="I13" i="115"/>
  <c r="H13" i="115"/>
  <c r="G13" i="115"/>
  <c r="F13" i="115"/>
  <c r="R13" i="115" s="1"/>
  <c r="E13" i="115"/>
  <c r="Q13" i="115" s="1"/>
  <c r="D13" i="115"/>
  <c r="C13" i="115"/>
  <c r="B13" i="115"/>
  <c r="P12" i="115"/>
  <c r="O12" i="115"/>
  <c r="N12" i="115"/>
  <c r="M12" i="115"/>
  <c r="L12" i="115"/>
  <c r="K12" i="115"/>
  <c r="J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P11" i="115"/>
  <c r="O11" i="115"/>
  <c r="N11" i="115"/>
  <c r="M11" i="115"/>
  <c r="L11" i="115"/>
  <c r="K11" i="115"/>
  <c r="I11" i="115"/>
  <c r="H11" i="115"/>
  <c r="G11" i="115"/>
  <c r="S11" i="115" s="1"/>
  <c r="F11" i="115"/>
  <c r="R11" i="115" s="1"/>
  <c r="E11" i="115"/>
  <c r="Q11" i="115" s="1"/>
  <c r="D11" i="115"/>
  <c r="C11" i="115"/>
  <c r="B11" i="115"/>
  <c r="O10" i="115"/>
  <c r="O18" i="115" s="1"/>
  <c r="N10" i="115"/>
  <c r="N18" i="115" s="1"/>
  <c r="L10" i="115"/>
  <c r="K10" i="115"/>
  <c r="K18" i="115" s="1"/>
  <c r="J10" i="115"/>
  <c r="I10" i="115"/>
  <c r="H10" i="115"/>
  <c r="G10" i="115"/>
  <c r="F10" i="115"/>
  <c r="F18" i="115" s="1"/>
  <c r="E10" i="115"/>
  <c r="Q10" i="115" s="1"/>
  <c r="C10" i="115"/>
  <c r="C18" i="115" s="1"/>
  <c r="B10" i="115"/>
  <c r="B18" i="115" s="1"/>
  <c r="P9" i="115"/>
  <c r="P18" i="115" s="1"/>
  <c r="O9" i="115"/>
  <c r="N9" i="115"/>
  <c r="M9" i="115"/>
  <c r="L9" i="115"/>
  <c r="L18" i="115" s="1"/>
  <c r="K9" i="115"/>
  <c r="I9" i="115"/>
  <c r="I18" i="115" s="1"/>
  <c r="H9" i="115"/>
  <c r="H18" i="115" s="1"/>
  <c r="G9" i="115"/>
  <c r="F9" i="115"/>
  <c r="R9" i="115" s="1"/>
  <c r="E9" i="115"/>
  <c r="Q9" i="115" s="1"/>
  <c r="D9" i="115"/>
  <c r="D18" i="115" s="1"/>
  <c r="C9" i="115"/>
  <c r="B9" i="115"/>
  <c r="C44" i="114"/>
  <c r="C46" i="114" s="1"/>
  <c r="K43" i="114"/>
  <c r="J43" i="114"/>
  <c r="J45" i="114" s="1"/>
  <c r="I43" i="114"/>
  <c r="I45" i="114" s="1"/>
  <c r="H43" i="114"/>
  <c r="H45" i="114" s="1"/>
  <c r="F43" i="114"/>
  <c r="L43" i="114" s="1"/>
  <c r="E43" i="114"/>
  <c r="E45" i="114" s="1"/>
  <c r="K45" i="114" s="1"/>
  <c r="C43" i="114"/>
  <c r="C45" i="114" s="1"/>
  <c r="B43" i="114"/>
  <c r="B45" i="114" s="1"/>
  <c r="L42" i="114"/>
  <c r="K42" i="114"/>
  <c r="G42" i="114"/>
  <c r="M42" i="114" s="1"/>
  <c r="D42" i="114"/>
  <c r="M41" i="114"/>
  <c r="L41" i="114"/>
  <c r="K41" i="114"/>
  <c r="G41" i="114"/>
  <c r="D41" i="114"/>
  <c r="M40" i="114"/>
  <c r="L40" i="114"/>
  <c r="K40" i="114"/>
  <c r="G40" i="114"/>
  <c r="D40" i="114"/>
  <c r="L39" i="114"/>
  <c r="K39" i="114"/>
  <c r="G39" i="114"/>
  <c r="M39" i="114" s="1"/>
  <c r="D39" i="114"/>
  <c r="L38" i="114"/>
  <c r="K38" i="114"/>
  <c r="G38" i="114"/>
  <c r="M38" i="114" s="1"/>
  <c r="D38" i="114"/>
  <c r="M37" i="114"/>
  <c r="L37" i="114"/>
  <c r="K37" i="114"/>
  <c r="G37" i="114"/>
  <c r="D37" i="114"/>
  <c r="M36" i="114"/>
  <c r="L36" i="114"/>
  <c r="K36" i="114"/>
  <c r="G36" i="114"/>
  <c r="D36" i="114"/>
  <c r="L35" i="114"/>
  <c r="K35" i="114"/>
  <c r="G35" i="114"/>
  <c r="G43" i="114" s="1"/>
  <c r="D35" i="114"/>
  <c r="L34" i="114"/>
  <c r="K34" i="114"/>
  <c r="G34" i="114"/>
  <c r="M34" i="114" s="1"/>
  <c r="D34" i="114"/>
  <c r="M33" i="114"/>
  <c r="L33" i="114"/>
  <c r="K33" i="114"/>
  <c r="G33" i="114"/>
  <c r="D33" i="114"/>
  <c r="D43" i="114" s="1"/>
  <c r="D45" i="114" s="1"/>
  <c r="I31" i="114"/>
  <c r="I44" i="114" s="1"/>
  <c r="I46" i="114" s="1"/>
  <c r="H31" i="114"/>
  <c r="H44" i="114" s="1"/>
  <c r="F31" i="114"/>
  <c r="F44" i="114" s="1"/>
  <c r="E31" i="114"/>
  <c r="E44" i="114" s="1"/>
  <c r="C31" i="114"/>
  <c r="B31" i="114"/>
  <c r="B44" i="114" s="1"/>
  <c r="L30" i="114"/>
  <c r="K30" i="114"/>
  <c r="J30" i="114"/>
  <c r="D30" i="114"/>
  <c r="M30" i="114" s="1"/>
  <c r="L29" i="114"/>
  <c r="K29" i="114"/>
  <c r="J29" i="114"/>
  <c r="J16" i="114" s="1"/>
  <c r="M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M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M22" i="114" s="1"/>
  <c r="D22" i="114"/>
  <c r="L21" i="114"/>
  <c r="L31" i="114" s="1"/>
  <c r="K21" i="114"/>
  <c r="K31" i="114" s="1"/>
  <c r="K18" i="114" s="1"/>
  <c r="J21" i="114"/>
  <c r="J8" i="114" s="1"/>
  <c r="M8" i="114" s="1"/>
  <c r="G21" i="114"/>
  <c r="G31" i="114" s="1"/>
  <c r="D21" i="114"/>
  <c r="D31" i="114" s="1"/>
  <c r="H18" i="114"/>
  <c r="F18" i="114"/>
  <c r="B18" i="114"/>
  <c r="L17" i="114"/>
  <c r="J17" i="114"/>
  <c r="I17" i="114"/>
  <c r="H17" i="114"/>
  <c r="G17" i="114"/>
  <c r="F17" i="114"/>
  <c r="E17" i="114"/>
  <c r="K17" i="114" s="1"/>
  <c r="D17" i="114"/>
  <c r="M17" i="114" s="1"/>
  <c r="C17" i="114"/>
  <c r="B17" i="114"/>
  <c r="L16" i="114"/>
  <c r="I16" i="114"/>
  <c r="H16" i="114"/>
  <c r="G16" i="114"/>
  <c r="F16" i="114"/>
  <c r="E16" i="114"/>
  <c r="K16" i="114" s="1"/>
  <c r="D16" i="114"/>
  <c r="C16" i="114"/>
  <c r="B16" i="114"/>
  <c r="L15" i="114"/>
  <c r="J15" i="114"/>
  <c r="I15" i="114"/>
  <c r="H15" i="114"/>
  <c r="G15" i="114"/>
  <c r="F15" i="114"/>
  <c r="E15" i="114"/>
  <c r="K15" i="114" s="1"/>
  <c r="D15" i="114"/>
  <c r="M15" i="114" s="1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G13" i="114"/>
  <c r="F13" i="114"/>
  <c r="E13" i="114"/>
  <c r="K13" i="114" s="1"/>
  <c r="D13" i="114"/>
  <c r="M13" i="114" s="1"/>
  <c r="C13" i="114"/>
  <c r="B13" i="114"/>
  <c r="L12" i="114"/>
  <c r="I12" i="114"/>
  <c r="H12" i="114"/>
  <c r="G12" i="114"/>
  <c r="F12" i="114"/>
  <c r="E12" i="114"/>
  <c r="K12" i="114" s="1"/>
  <c r="D12" i="114"/>
  <c r="C12" i="114"/>
  <c r="B12" i="114"/>
  <c r="L11" i="114"/>
  <c r="J11" i="114"/>
  <c r="I11" i="114"/>
  <c r="H11" i="114"/>
  <c r="G11" i="114"/>
  <c r="F11" i="114"/>
  <c r="E11" i="114"/>
  <c r="K11" i="114" s="1"/>
  <c r="D11" i="114"/>
  <c r="M11" i="114" s="1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G9" i="114"/>
  <c r="F9" i="114"/>
  <c r="E9" i="114"/>
  <c r="K9" i="114" s="1"/>
  <c r="D9" i="114"/>
  <c r="M9" i="114" s="1"/>
  <c r="C9" i="114"/>
  <c r="B9" i="114"/>
  <c r="L8" i="114"/>
  <c r="I8" i="114"/>
  <c r="H8" i="114"/>
  <c r="G8" i="114"/>
  <c r="F8" i="114"/>
  <c r="E8" i="114"/>
  <c r="K8" i="114" s="1"/>
  <c r="D8" i="114"/>
  <c r="C8" i="114"/>
  <c r="B8" i="114"/>
  <c r="F45" i="113"/>
  <c r="B45" i="113"/>
  <c r="I44" i="113"/>
  <c r="E44" i="113"/>
  <c r="L43" i="113"/>
  <c r="L45" i="113" s="1"/>
  <c r="K43" i="113"/>
  <c r="K45" i="113" s="1"/>
  <c r="H43" i="113"/>
  <c r="H45" i="113" s="1"/>
  <c r="F43" i="113"/>
  <c r="E43" i="113"/>
  <c r="E45" i="113" s="1"/>
  <c r="C43" i="113"/>
  <c r="C45" i="113" s="1"/>
  <c r="B43" i="113"/>
  <c r="N42" i="113"/>
  <c r="M42" i="113"/>
  <c r="I42" i="113"/>
  <c r="I43" i="113" s="1"/>
  <c r="G42" i="113"/>
  <c r="D42" i="113"/>
  <c r="O41" i="113"/>
  <c r="O16" i="113" s="1"/>
  <c r="N41" i="113"/>
  <c r="P41" i="113" s="1"/>
  <c r="M41" i="113"/>
  <c r="J41" i="113"/>
  <c r="G41" i="113"/>
  <c r="G16" i="113" s="1"/>
  <c r="D41" i="113"/>
  <c r="O40" i="113"/>
  <c r="N40" i="113"/>
  <c r="P40" i="113" s="1"/>
  <c r="M40" i="113"/>
  <c r="J40" i="113"/>
  <c r="G40" i="113"/>
  <c r="D40" i="113"/>
  <c r="D15" i="113" s="1"/>
  <c r="O39" i="113"/>
  <c r="N39" i="113"/>
  <c r="P39" i="113" s="1"/>
  <c r="D39" i="113"/>
  <c r="O38" i="113"/>
  <c r="N38" i="113"/>
  <c r="P38" i="113" s="1"/>
  <c r="M38" i="113"/>
  <c r="M13" i="113" s="1"/>
  <c r="J38" i="113"/>
  <c r="G38" i="113"/>
  <c r="D38" i="113"/>
  <c r="P37" i="113"/>
  <c r="O37" i="113"/>
  <c r="N37" i="113"/>
  <c r="M37" i="113"/>
  <c r="J37" i="113"/>
  <c r="G37" i="113"/>
  <c r="D37" i="113"/>
  <c r="O36" i="113"/>
  <c r="O11" i="113" s="1"/>
  <c r="N36" i="113"/>
  <c r="P36" i="113" s="1"/>
  <c r="M36" i="113"/>
  <c r="J36" i="113"/>
  <c r="G36" i="113"/>
  <c r="G11" i="113" s="1"/>
  <c r="D36" i="113"/>
  <c r="O35" i="113"/>
  <c r="N35" i="113"/>
  <c r="P35" i="113" s="1"/>
  <c r="M35" i="113"/>
  <c r="J35" i="113"/>
  <c r="G35" i="113"/>
  <c r="D35" i="113"/>
  <c r="D43" i="113" s="1"/>
  <c r="D45" i="113" s="1"/>
  <c r="O34" i="113"/>
  <c r="N34" i="113"/>
  <c r="P34" i="113" s="1"/>
  <c r="M34" i="113"/>
  <c r="M9" i="113" s="1"/>
  <c r="J34" i="113"/>
  <c r="G34" i="113"/>
  <c r="D34" i="113"/>
  <c r="P33" i="113"/>
  <c r="O33" i="113"/>
  <c r="N33" i="113"/>
  <c r="N43" i="113" s="1"/>
  <c r="N45" i="113" s="1"/>
  <c r="M33" i="113"/>
  <c r="M43" i="113" s="1"/>
  <c r="M45" i="113" s="1"/>
  <c r="J33" i="113"/>
  <c r="G33" i="113"/>
  <c r="G43" i="113" s="1"/>
  <c r="G45" i="113" s="1"/>
  <c r="D33" i="113"/>
  <c r="L31" i="113"/>
  <c r="L44" i="113" s="1"/>
  <c r="L46" i="113" s="1"/>
  <c r="K31" i="113"/>
  <c r="K18" i="113" s="1"/>
  <c r="I31" i="113"/>
  <c r="H31" i="113"/>
  <c r="H44" i="113" s="1"/>
  <c r="F31" i="113"/>
  <c r="F44" i="113" s="1"/>
  <c r="F46" i="113" s="1"/>
  <c r="E31" i="113"/>
  <c r="C31" i="113"/>
  <c r="C18" i="113" s="1"/>
  <c r="B31" i="113"/>
  <c r="B44" i="113" s="1"/>
  <c r="B46" i="113" s="1"/>
  <c r="O30" i="113"/>
  <c r="N30" i="113"/>
  <c r="N17" i="113" s="1"/>
  <c r="M30" i="113"/>
  <c r="J30" i="113"/>
  <c r="G30" i="113"/>
  <c r="D30" i="113"/>
  <c r="D17" i="113" s="1"/>
  <c r="O29" i="113"/>
  <c r="N29" i="113"/>
  <c r="P29" i="113" s="1"/>
  <c r="M29" i="113"/>
  <c r="M16" i="113" s="1"/>
  <c r="J29" i="113"/>
  <c r="G29" i="113"/>
  <c r="D29" i="113"/>
  <c r="P28" i="113"/>
  <c r="P15" i="113" s="1"/>
  <c r="O28" i="113"/>
  <c r="N28" i="113"/>
  <c r="M28" i="113"/>
  <c r="J28" i="113"/>
  <c r="J15" i="113" s="1"/>
  <c r="G28" i="113"/>
  <c r="D28" i="113"/>
  <c r="O27" i="113"/>
  <c r="O14" i="113" s="1"/>
  <c r="N27" i="113"/>
  <c r="P27" i="113" s="1"/>
  <c r="P14" i="113" s="1"/>
  <c r="M27" i="113"/>
  <c r="J27" i="113"/>
  <c r="G27" i="113"/>
  <c r="G14" i="113" s="1"/>
  <c r="D27" i="113"/>
  <c r="O26" i="113"/>
  <c r="N26" i="113"/>
  <c r="N13" i="113" s="1"/>
  <c r="M26" i="113"/>
  <c r="J26" i="113"/>
  <c r="G26" i="113"/>
  <c r="D26" i="113"/>
  <c r="D13" i="113" s="1"/>
  <c r="O25" i="113"/>
  <c r="N25" i="113"/>
  <c r="P25" i="113" s="1"/>
  <c r="P12" i="113" s="1"/>
  <c r="M25" i="113"/>
  <c r="M12" i="113" s="1"/>
  <c r="J25" i="113"/>
  <c r="G25" i="113"/>
  <c r="D25" i="113"/>
  <c r="P24" i="113"/>
  <c r="P11" i="113" s="1"/>
  <c r="O24" i="113"/>
  <c r="N24" i="113"/>
  <c r="M24" i="113"/>
  <c r="J24" i="113"/>
  <c r="J11" i="113" s="1"/>
  <c r="G24" i="113"/>
  <c r="D24" i="113"/>
  <c r="O23" i="113"/>
  <c r="O10" i="113" s="1"/>
  <c r="N23" i="113"/>
  <c r="P23" i="113" s="1"/>
  <c r="P10" i="113" s="1"/>
  <c r="M23" i="113"/>
  <c r="J23" i="113"/>
  <c r="G23" i="113"/>
  <c r="G31" i="113" s="1"/>
  <c r="D23" i="113"/>
  <c r="O22" i="113"/>
  <c r="N22" i="113"/>
  <c r="N9" i="113" s="1"/>
  <c r="M22" i="113"/>
  <c r="J22" i="113"/>
  <c r="G22" i="113"/>
  <c r="D22" i="113"/>
  <c r="D9" i="113" s="1"/>
  <c r="O21" i="113"/>
  <c r="N21" i="113"/>
  <c r="N31" i="113" s="1"/>
  <c r="M21" i="113"/>
  <c r="M8" i="113" s="1"/>
  <c r="J21" i="113"/>
  <c r="J31" i="113" s="1"/>
  <c r="G21" i="113"/>
  <c r="D21" i="113"/>
  <c r="D31" i="113" s="1"/>
  <c r="L18" i="113"/>
  <c r="H18" i="113"/>
  <c r="F18" i="113"/>
  <c r="E18" i="113"/>
  <c r="B18" i="113"/>
  <c r="M17" i="113"/>
  <c r="L17" i="113"/>
  <c r="K17" i="113"/>
  <c r="H17" i="113"/>
  <c r="G17" i="113"/>
  <c r="F17" i="113"/>
  <c r="E17" i="113"/>
  <c r="C17" i="113"/>
  <c r="B17" i="113"/>
  <c r="N16" i="113"/>
  <c r="L16" i="113"/>
  <c r="K16" i="113"/>
  <c r="J16" i="113"/>
  <c r="I16" i="113"/>
  <c r="H16" i="113"/>
  <c r="F16" i="113"/>
  <c r="E16" i="113"/>
  <c r="D16" i="113"/>
  <c r="C16" i="113"/>
  <c r="B16" i="113"/>
  <c r="O15" i="113"/>
  <c r="N15" i="113"/>
  <c r="M15" i="113"/>
  <c r="L15" i="113"/>
  <c r="K15" i="113"/>
  <c r="I15" i="113"/>
  <c r="H15" i="113"/>
  <c r="G15" i="113"/>
  <c r="F15" i="113"/>
  <c r="E15" i="113"/>
  <c r="C15" i="113"/>
  <c r="B15" i="113"/>
  <c r="N14" i="113"/>
  <c r="M14" i="113"/>
  <c r="L14" i="113"/>
  <c r="K14" i="113"/>
  <c r="J14" i="113"/>
  <c r="I14" i="113"/>
  <c r="H14" i="113"/>
  <c r="F14" i="113"/>
  <c r="E14" i="113"/>
  <c r="D14" i="113"/>
  <c r="C14" i="113"/>
  <c r="B14" i="113"/>
  <c r="O13" i="113"/>
  <c r="L13" i="113"/>
  <c r="K13" i="113"/>
  <c r="J13" i="113"/>
  <c r="I13" i="113"/>
  <c r="H13" i="113"/>
  <c r="G13" i="113"/>
  <c r="F13" i="113"/>
  <c r="E13" i="113"/>
  <c r="C13" i="113"/>
  <c r="B13" i="113"/>
  <c r="O12" i="113"/>
  <c r="N12" i="113"/>
  <c r="L12" i="113"/>
  <c r="K12" i="113"/>
  <c r="J12" i="113"/>
  <c r="I12" i="113"/>
  <c r="H12" i="113"/>
  <c r="G12" i="113"/>
  <c r="F12" i="113"/>
  <c r="E12" i="113"/>
  <c r="D12" i="113"/>
  <c r="C12" i="113"/>
  <c r="B12" i="113"/>
  <c r="N11" i="113"/>
  <c r="M11" i="113"/>
  <c r="L11" i="113"/>
  <c r="K11" i="113"/>
  <c r="I11" i="113"/>
  <c r="H11" i="113"/>
  <c r="F11" i="113"/>
  <c r="E11" i="113"/>
  <c r="D11" i="113"/>
  <c r="C11" i="113"/>
  <c r="B11" i="113"/>
  <c r="M10" i="113"/>
  <c r="L10" i="113"/>
  <c r="K10" i="113"/>
  <c r="J10" i="113"/>
  <c r="I10" i="113"/>
  <c r="H10" i="113"/>
  <c r="F10" i="113"/>
  <c r="E10" i="113"/>
  <c r="D10" i="113"/>
  <c r="C10" i="113"/>
  <c r="B10" i="113"/>
  <c r="O9" i="113"/>
  <c r="L9" i="113"/>
  <c r="K9" i="113"/>
  <c r="J9" i="113"/>
  <c r="I9" i="113"/>
  <c r="H9" i="113"/>
  <c r="G9" i="113"/>
  <c r="F9" i="113"/>
  <c r="E9" i="113"/>
  <c r="C9" i="113"/>
  <c r="B9" i="113"/>
  <c r="O8" i="113"/>
  <c r="N8" i="113"/>
  <c r="L8" i="113"/>
  <c r="K8" i="113"/>
  <c r="J8" i="113"/>
  <c r="I8" i="113"/>
  <c r="H8" i="113"/>
  <c r="G8" i="113"/>
  <c r="F8" i="113"/>
  <c r="E8" i="113"/>
  <c r="D8" i="113"/>
  <c r="C8" i="113"/>
  <c r="B8" i="113"/>
  <c r="M32" i="110" l="1"/>
  <c r="M14" i="110"/>
  <c r="G14" i="110"/>
  <c r="T28" i="106"/>
  <c r="T30" i="106" s="1"/>
  <c r="T31" i="106" s="1"/>
  <c r="T9" i="106"/>
  <c r="T13" i="106" s="1"/>
  <c r="R13" i="106"/>
  <c r="S28" i="107"/>
  <c r="S30" i="107" s="1"/>
  <c r="Q30" i="107"/>
  <c r="S21" i="107"/>
  <c r="S10" i="107"/>
  <c r="S14" i="107" s="1"/>
  <c r="Q14" i="107"/>
  <c r="D40" i="120"/>
  <c r="M12" i="120"/>
  <c r="M13" i="120"/>
  <c r="M14" i="120"/>
  <c r="D16" i="120"/>
  <c r="M38" i="120"/>
  <c r="M27" i="120"/>
  <c r="J40" i="120"/>
  <c r="C40" i="120"/>
  <c r="I40" i="120"/>
  <c r="M9" i="120"/>
  <c r="M10" i="120"/>
  <c r="M11" i="120"/>
  <c r="G40" i="120"/>
  <c r="E40" i="120"/>
  <c r="K40" i="120" s="1"/>
  <c r="K39" i="120"/>
  <c r="F16" i="120"/>
  <c r="L16" i="120" s="1"/>
  <c r="M16" i="120" s="1"/>
  <c r="F39" i="120"/>
  <c r="G8" i="120"/>
  <c r="K8" i="120"/>
  <c r="M8" i="120" s="1"/>
  <c r="G12" i="120"/>
  <c r="D27" i="120"/>
  <c r="D38" i="120" s="1"/>
  <c r="K37" i="120"/>
  <c r="M37" i="120" s="1"/>
  <c r="D9" i="120"/>
  <c r="J40" i="121"/>
  <c r="G41" i="121"/>
  <c r="D41" i="121"/>
  <c r="J17" i="121"/>
  <c r="J11" i="121"/>
  <c r="J38" i="121"/>
  <c r="J28" i="121"/>
  <c r="M12" i="118"/>
  <c r="V8" i="118"/>
  <c r="V9" i="118" s="1"/>
  <c r="V12" i="118" s="1"/>
  <c r="G12" i="117"/>
  <c r="J12" i="117"/>
  <c r="S11" i="117"/>
  <c r="H12" i="117"/>
  <c r="Q12" i="117" s="1"/>
  <c r="S12" i="117" s="1"/>
  <c r="R9" i="117"/>
  <c r="S9" i="117" s="1"/>
  <c r="M40" i="116"/>
  <c r="D42" i="116"/>
  <c r="M42" i="116" s="1"/>
  <c r="J17" i="116"/>
  <c r="D41" i="116"/>
  <c r="F43" i="116"/>
  <c r="B43" i="116"/>
  <c r="K43" i="116" s="1"/>
  <c r="K41" i="116"/>
  <c r="K8" i="116"/>
  <c r="D12" i="116"/>
  <c r="M12" i="116" s="1"/>
  <c r="D13" i="116"/>
  <c r="M13" i="116" s="1"/>
  <c r="D14" i="116"/>
  <c r="M14" i="116" s="1"/>
  <c r="M21" i="116"/>
  <c r="M23" i="116"/>
  <c r="G29" i="116"/>
  <c r="G41" i="116" s="1"/>
  <c r="G43" i="116" s="1"/>
  <c r="K29" i="116"/>
  <c r="M31" i="116"/>
  <c r="M33" i="116"/>
  <c r="K40" i="116"/>
  <c r="C41" i="116"/>
  <c r="C42" i="116"/>
  <c r="L42" i="116" s="1"/>
  <c r="D8" i="116"/>
  <c r="L8" i="116"/>
  <c r="R18" i="115"/>
  <c r="G42" i="115"/>
  <c r="S30" i="115"/>
  <c r="M18" i="115"/>
  <c r="E43" i="115"/>
  <c r="Q43" i="115" s="1"/>
  <c r="Q41" i="115"/>
  <c r="R43" i="115"/>
  <c r="O44" i="115"/>
  <c r="S13" i="115"/>
  <c r="K44" i="115"/>
  <c r="D44" i="115"/>
  <c r="P44" i="115"/>
  <c r="C44" i="115"/>
  <c r="G15" i="115"/>
  <c r="S15" i="115" s="1"/>
  <c r="G17" i="115"/>
  <c r="S17" i="115" s="1"/>
  <c r="E18" i="115"/>
  <c r="Q18" i="115" s="1"/>
  <c r="Q24" i="115"/>
  <c r="R41" i="115"/>
  <c r="R10" i="115"/>
  <c r="S10" i="115"/>
  <c r="G16" i="115"/>
  <c r="S16" i="115" s="1"/>
  <c r="S21" i="115"/>
  <c r="S23" i="115"/>
  <c r="S25" i="115"/>
  <c r="S27" i="115"/>
  <c r="S29" i="115"/>
  <c r="Q35" i="115"/>
  <c r="F42" i="115"/>
  <c r="G41" i="115"/>
  <c r="J9" i="115"/>
  <c r="J18" i="115" s="1"/>
  <c r="D44" i="114"/>
  <c r="D46" i="114" s="1"/>
  <c r="D18" i="114"/>
  <c r="L18" i="114"/>
  <c r="L44" i="114"/>
  <c r="G44" i="114"/>
  <c r="G18" i="114"/>
  <c r="K44" i="114"/>
  <c r="B46" i="114"/>
  <c r="H46" i="114"/>
  <c r="M43" i="114"/>
  <c r="G45" i="114"/>
  <c r="M45" i="114" s="1"/>
  <c r="E46" i="114"/>
  <c r="G10" i="114"/>
  <c r="M10" i="114" s="1"/>
  <c r="G14" i="114"/>
  <c r="M14" i="114" s="1"/>
  <c r="C18" i="114"/>
  <c r="M21" i="114"/>
  <c r="M31" i="114" s="1"/>
  <c r="M35" i="114"/>
  <c r="F45" i="114"/>
  <c r="L45" i="114" s="1"/>
  <c r="E18" i="114"/>
  <c r="I18" i="114"/>
  <c r="J31" i="114"/>
  <c r="D44" i="113"/>
  <c r="D46" i="113" s="1"/>
  <c r="D18" i="113"/>
  <c r="P43" i="113"/>
  <c r="P45" i="113" s="1"/>
  <c r="G18" i="113"/>
  <c r="G44" i="113"/>
  <c r="G46" i="113" s="1"/>
  <c r="I18" i="113"/>
  <c r="I45" i="113"/>
  <c r="I46" i="113" s="1"/>
  <c r="J44" i="113"/>
  <c r="P16" i="113"/>
  <c r="H46" i="113"/>
  <c r="O43" i="113"/>
  <c r="O45" i="113" s="1"/>
  <c r="P42" i="113"/>
  <c r="E46" i="113"/>
  <c r="N44" i="113"/>
  <c r="N46" i="113" s="1"/>
  <c r="N18" i="113"/>
  <c r="N10" i="113"/>
  <c r="I17" i="113"/>
  <c r="P22" i="113"/>
  <c r="P9" i="113" s="1"/>
  <c r="P26" i="113"/>
  <c r="P13" i="113" s="1"/>
  <c r="P30" i="113"/>
  <c r="P17" i="113" s="1"/>
  <c r="M31" i="113"/>
  <c r="C44" i="113"/>
  <c r="C46" i="113" s="1"/>
  <c r="K44" i="113"/>
  <c r="K46" i="113" s="1"/>
  <c r="O31" i="113"/>
  <c r="O42" i="113"/>
  <c r="O17" i="113" s="1"/>
  <c r="G10" i="113"/>
  <c r="P21" i="113"/>
  <c r="J42" i="113"/>
  <c r="J17" i="113" s="1"/>
  <c r="B50" i="137"/>
  <c r="O47" i="137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F48" i="137" s="1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22" i="137"/>
  <c r="N22" i="137"/>
  <c r="M22" i="137"/>
  <c r="L22" i="137"/>
  <c r="K22" i="137"/>
  <c r="J22" i="137"/>
  <c r="I22" i="137"/>
  <c r="H22" i="137"/>
  <c r="G22" i="137"/>
  <c r="F22" i="137"/>
  <c r="E22" i="137"/>
  <c r="D22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B29" i="136"/>
  <c r="O23" i="136"/>
  <c r="O25" i="136" s="1"/>
  <c r="N23" i="136"/>
  <c r="N25" i="136" s="1"/>
  <c r="M23" i="136"/>
  <c r="M25" i="136" s="1"/>
  <c r="L23" i="136"/>
  <c r="L25" i="136" s="1"/>
  <c r="K23" i="136"/>
  <c r="K25" i="136" s="1"/>
  <c r="J23" i="136"/>
  <c r="J25" i="136" s="1"/>
  <c r="I23" i="136"/>
  <c r="I25" i="136" s="1"/>
  <c r="H23" i="136"/>
  <c r="H25" i="136" s="1"/>
  <c r="G23" i="136"/>
  <c r="G25" i="136" s="1"/>
  <c r="F23" i="136"/>
  <c r="F25" i="136" s="1"/>
  <c r="E23" i="136"/>
  <c r="E25" i="136" s="1"/>
  <c r="D23" i="136"/>
  <c r="D25" i="136" s="1"/>
  <c r="O18" i="136"/>
  <c r="O24" i="136" s="1"/>
  <c r="O26" i="136" s="1"/>
  <c r="N18" i="136"/>
  <c r="N24" i="136" s="1"/>
  <c r="N26" i="136" s="1"/>
  <c r="M18" i="136"/>
  <c r="M24" i="136" s="1"/>
  <c r="M26" i="136" s="1"/>
  <c r="L18" i="136"/>
  <c r="L24" i="136" s="1"/>
  <c r="L26" i="136" s="1"/>
  <c r="K18" i="136"/>
  <c r="K24" i="136" s="1"/>
  <c r="K26" i="136" s="1"/>
  <c r="J18" i="136"/>
  <c r="J24" i="136" s="1"/>
  <c r="J26" i="136" s="1"/>
  <c r="I18" i="136"/>
  <c r="I24" i="136" s="1"/>
  <c r="I26" i="136" s="1"/>
  <c r="H18" i="136"/>
  <c r="H24" i="136" s="1"/>
  <c r="H26" i="136" s="1"/>
  <c r="G18" i="136"/>
  <c r="G24" i="136" s="1"/>
  <c r="G26" i="136" s="1"/>
  <c r="F18" i="136"/>
  <c r="F24" i="136" s="1"/>
  <c r="F26" i="136" s="1"/>
  <c r="E18" i="136"/>
  <c r="E24" i="136" s="1"/>
  <c r="E26" i="136" s="1"/>
  <c r="D18" i="136"/>
  <c r="D24" i="136" s="1"/>
  <c r="D26" i="136" s="1"/>
  <c r="O12" i="136"/>
  <c r="N12" i="136"/>
  <c r="M12" i="136"/>
  <c r="L12" i="136"/>
  <c r="K12" i="136"/>
  <c r="J12" i="136"/>
  <c r="I12" i="136"/>
  <c r="H12" i="136"/>
  <c r="G12" i="136"/>
  <c r="F12" i="136"/>
  <c r="E12" i="136"/>
  <c r="D12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B63" i="135"/>
  <c r="J59" i="135"/>
  <c r="I59" i="135"/>
  <c r="F59" i="135"/>
  <c r="E59" i="135"/>
  <c r="K58" i="135"/>
  <c r="J58" i="135"/>
  <c r="J60" i="135" s="1"/>
  <c r="G58" i="135"/>
  <c r="F58" i="135"/>
  <c r="F60" i="135" s="1"/>
  <c r="L57" i="135"/>
  <c r="L59" i="135" s="1"/>
  <c r="K57" i="135"/>
  <c r="K59" i="135" s="1"/>
  <c r="J57" i="135"/>
  <c r="I57" i="135"/>
  <c r="H57" i="135"/>
  <c r="H59" i="135" s="1"/>
  <c r="G57" i="135"/>
  <c r="G59" i="135" s="1"/>
  <c r="F57" i="135"/>
  <c r="E57" i="135"/>
  <c r="D57" i="135"/>
  <c r="D59" i="135" s="1"/>
  <c r="L46" i="135"/>
  <c r="L58" i="135" s="1"/>
  <c r="L60" i="135" s="1"/>
  <c r="K46" i="135"/>
  <c r="J46" i="135"/>
  <c r="I46" i="135"/>
  <c r="I58" i="135" s="1"/>
  <c r="I60" i="135" s="1"/>
  <c r="H46" i="135"/>
  <c r="H58" i="135" s="1"/>
  <c r="H60" i="135" s="1"/>
  <c r="G46" i="135"/>
  <c r="F46" i="135"/>
  <c r="E46" i="135"/>
  <c r="E58" i="135" s="1"/>
  <c r="E60" i="135" s="1"/>
  <c r="D46" i="135"/>
  <c r="D58" i="135" s="1"/>
  <c r="D60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A26" i="133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N17" i="133"/>
  <c r="N22" i="133" s="1"/>
  <c r="N24" i="133" s="1"/>
  <c r="M17" i="133"/>
  <c r="M22" i="133" s="1"/>
  <c r="M24" i="133" s="1"/>
  <c r="L17" i="133"/>
  <c r="L22" i="133" s="1"/>
  <c r="L24" i="133" s="1"/>
  <c r="K17" i="133"/>
  <c r="K22" i="133" s="1"/>
  <c r="K24" i="133" s="1"/>
  <c r="J17" i="133"/>
  <c r="J22" i="133" s="1"/>
  <c r="J24" i="133" s="1"/>
  <c r="I17" i="133"/>
  <c r="I22" i="133" s="1"/>
  <c r="I24" i="133" s="1"/>
  <c r="H17" i="133"/>
  <c r="H22" i="133" s="1"/>
  <c r="H24" i="133" s="1"/>
  <c r="G17" i="133"/>
  <c r="G22" i="133" s="1"/>
  <c r="G24" i="133" s="1"/>
  <c r="F17" i="133"/>
  <c r="F22" i="133" s="1"/>
  <c r="F24" i="133" s="1"/>
  <c r="E17" i="133"/>
  <c r="E22" i="133" s="1"/>
  <c r="E24" i="133" s="1"/>
  <c r="D17" i="133"/>
  <c r="D22" i="133" s="1"/>
  <c r="D24" i="133" s="1"/>
  <c r="C17" i="133"/>
  <c r="C22" i="133" s="1"/>
  <c r="C24" i="133" s="1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C3" i="133"/>
  <c r="A1" i="133"/>
  <c r="B26" i="131"/>
  <c r="U21" i="131"/>
  <c r="U23" i="131" s="1"/>
  <c r="T21" i="131"/>
  <c r="T23" i="131" s="1"/>
  <c r="S21" i="131"/>
  <c r="S23" i="131" s="1"/>
  <c r="R21" i="131"/>
  <c r="R23" i="131" s="1"/>
  <c r="Q21" i="131"/>
  <c r="Q23" i="131" s="1"/>
  <c r="P21" i="131"/>
  <c r="P23" i="131" s="1"/>
  <c r="O21" i="131"/>
  <c r="O23" i="131" s="1"/>
  <c r="N21" i="131"/>
  <c r="N23" i="131" s="1"/>
  <c r="M21" i="131"/>
  <c r="M23" i="131" s="1"/>
  <c r="L21" i="131"/>
  <c r="L23" i="131" s="1"/>
  <c r="K21" i="131"/>
  <c r="K23" i="131" s="1"/>
  <c r="J21" i="131"/>
  <c r="J23" i="131" s="1"/>
  <c r="I21" i="131"/>
  <c r="I23" i="131" s="1"/>
  <c r="H21" i="131"/>
  <c r="H23" i="131" s="1"/>
  <c r="G21" i="131"/>
  <c r="G23" i="131" s="1"/>
  <c r="F21" i="131"/>
  <c r="F23" i="131" s="1"/>
  <c r="E21" i="131"/>
  <c r="E23" i="131" s="1"/>
  <c r="D21" i="131"/>
  <c r="D23" i="131" s="1"/>
  <c r="U18" i="131"/>
  <c r="U22" i="131" s="1"/>
  <c r="T18" i="131"/>
  <c r="T22" i="131" s="1"/>
  <c r="T24" i="131" s="1"/>
  <c r="S18" i="131"/>
  <c r="S22" i="131" s="1"/>
  <c r="S24" i="131" s="1"/>
  <c r="R18" i="131"/>
  <c r="R22" i="131" s="1"/>
  <c r="Q18" i="131"/>
  <c r="Q22" i="131" s="1"/>
  <c r="P18" i="131"/>
  <c r="P22" i="131" s="1"/>
  <c r="P24" i="131" s="1"/>
  <c r="O18" i="131"/>
  <c r="O22" i="131" s="1"/>
  <c r="O24" i="131" s="1"/>
  <c r="N18" i="131"/>
  <c r="N22" i="131" s="1"/>
  <c r="M18" i="131"/>
  <c r="M22" i="131" s="1"/>
  <c r="L18" i="131"/>
  <c r="L22" i="131" s="1"/>
  <c r="L24" i="131" s="1"/>
  <c r="K18" i="131"/>
  <c r="K22" i="131" s="1"/>
  <c r="K24" i="131" s="1"/>
  <c r="J18" i="131"/>
  <c r="J22" i="131" s="1"/>
  <c r="I18" i="131"/>
  <c r="I22" i="131" s="1"/>
  <c r="H18" i="131"/>
  <c r="H22" i="131" s="1"/>
  <c r="H24" i="131" s="1"/>
  <c r="G18" i="131"/>
  <c r="G22" i="131" s="1"/>
  <c r="G24" i="131" s="1"/>
  <c r="F18" i="131"/>
  <c r="F22" i="131" s="1"/>
  <c r="E18" i="131"/>
  <c r="E22" i="131" s="1"/>
  <c r="D18" i="131"/>
  <c r="D22" i="131" s="1"/>
  <c r="D24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B69" i="132"/>
  <c r="U64" i="132"/>
  <c r="U66" i="132" s="1"/>
  <c r="T64" i="132"/>
  <c r="T66" i="132" s="1"/>
  <c r="S64" i="132"/>
  <c r="S66" i="132" s="1"/>
  <c r="R64" i="132"/>
  <c r="R66" i="132" s="1"/>
  <c r="Q64" i="132"/>
  <c r="Q66" i="132" s="1"/>
  <c r="P64" i="132"/>
  <c r="P66" i="132" s="1"/>
  <c r="O64" i="132"/>
  <c r="O66" i="132" s="1"/>
  <c r="N64" i="132"/>
  <c r="N66" i="132" s="1"/>
  <c r="M64" i="132"/>
  <c r="M66" i="132" s="1"/>
  <c r="L64" i="132"/>
  <c r="L66" i="132" s="1"/>
  <c r="K64" i="132"/>
  <c r="K66" i="132" s="1"/>
  <c r="J64" i="132"/>
  <c r="J66" i="132" s="1"/>
  <c r="I64" i="132"/>
  <c r="I66" i="132" s="1"/>
  <c r="H64" i="132"/>
  <c r="H66" i="132" s="1"/>
  <c r="G64" i="132"/>
  <c r="G66" i="132" s="1"/>
  <c r="F64" i="132"/>
  <c r="F66" i="132" s="1"/>
  <c r="E64" i="132"/>
  <c r="E66" i="132" s="1"/>
  <c r="D64" i="132"/>
  <c r="D66" i="132" s="1"/>
  <c r="U50" i="132"/>
  <c r="U65" i="132" s="1"/>
  <c r="U67" i="132" s="1"/>
  <c r="T50" i="132"/>
  <c r="T65" i="132" s="1"/>
  <c r="T67" i="132" s="1"/>
  <c r="S50" i="132"/>
  <c r="S65" i="132" s="1"/>
  <c r="S67" i="132" s="1"/>
  <c r="R50" i="132"/>
  <c r="R65" i="132" s="1"/>
  <c r="R67" i="132" s="1"/>
  <c r="Q50" i="132"/>
  <c r="Q65" i="132" s="1"/>
  <c r="Q67" i="132" s="1"/>
  <c r="P50" i="132"/>
  <c r="P65" i="132" s="1"/>
  <c r="P67" i="132" s="1"/>
  <c r="O50" i="132"/>
  <c r="O65" i="132" s="1"/>
  <c r="O67" i="132" s="1"/>
  <c r="N50" i="132"/>
  <c r="N65" i="132" s="1"/>
  <c r="N67" i="132" s="1"/>
  <c r="M50" i="132"/>
  <c r="M65" i="132" s="1"/>
  <c r="M67" i="132" s="1"/>
  <c r="L50" i="132"/>
  <c r="L65" i="132" s="1"/>
  <c r="L67" i="132" s="1"/>
  <c r="K50" i="132"/>
  <c r="K65" i="132" s="1"/>
  <c r="K67" i="132" s="1"/>
  <c r="J50" i="132"/>
  <c r="J65" i="132" s="1"/>
  <c r="J67" i="132" s="1"/>
  <c r="I50" i="132"/>
  <c r="I65" i="132" s="1"/>
  <c r="I67" i="132" s="1"/>
  <c r="H50" i="132"/>
  <c r="H65" i="132" s="1"/>
  <c r="H67" i="132" s="1"/>
  <c r="G50" i="132"/>
  <c r="G65" i="132" s="1"/>
  <c r="G67" i="132" s="1"/>
  <c r="F50" i="132"/>
  <c r="F65" i="132" s="1"/>
  <c r="F67" i="132" s="1"/>
  <c r="E50" i="132"/>
  <c r="E65" i="132" s="1"/>
  <c r="E67" i="132" s="1"/>
  <c r="D50" i="132"/>
  <c r="D65" i="132" s="1"/>
  <c r="D67" i="132" s="1"/>
  <c r="U28" i="132"/>
  <c r="T28" i="132"/>
  <c r="S28" i="132"/>
  <c r="R28" i="132"/>
  <c r="Q28" i="132"/>
  <c r="P28" i="132"/>
  <c r="O28" i="132"/>
  <c r="N28" i="132"/>
  <c r="M28" i="132"/>
  <c r="L28" i="132"/>
  <c r="K28" i="132"/>
  <c r="J28" i="132"/>
  <c r="I28" i="132"/>
  <c r="H28" i="132"/>
  <c r="G28" i="132"/>
  <c r="F28" i="132"/>
  <c r="E28" i="132"/>
  <c r="D28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B79" i="130"/>
  <c r="O76" i="130"/>
  <c r="O77" i="130" s="1"/>
  <c r="K76" i="130"/>
  <c r="K77" i="130" s="1"/>
  <c r="G76" i="130"/>
  <c r="G77" i="130" s="1"/>
  <c r="U75" i="130"/>
  <c r="T75" i="130"/>
  <c r="S75" i="130"/>
  <c r="R75" i="130"/>
  <c r="R77" i="130" s="1"/>
  <c r="Q75" i="130"/>
  <c r="P75" i="130"/>
  <c r="P77" i="130" s="1"/>
  <c r="O75" i="130"/>
  <c r="N75" i="130"/>
  <c r="M75" i="130"/>
  <c r="M77" i="130" s="1"/>
  <c r="L75" i="130"/>
  <c r="L77" i="130" s="1"/>
  <c r="K75" i="130"/>
  <c r="J75" i="130"/>
  <c r="I75" i="130"/>
  <c r="I77" i="130" s="1"/>
  <c r="H75" i="130"/>
  <c r="H77" i="130" s="1"/>
  <c r="G75" i="130"/>
  <c r="F75" i="130"/>
  <c r="E75" i="130"/>
  <c r="E77" i="130" s="1"/>
  <c r="D75" i="130"/>
  <c r="D77" i="130" s="1"/>
  <c r="T74" i="130"/>
  <c r="T76" i="130" s="1"/>
  <c r="S74" i="130"/>
  <c r="S76" i="130" s="1"/>
  <c r="S77" i="130" s="1"/>
  <c r="Q74" i="130"/>
  <c r="Q76" i="130" s="1"/>
  <c r="O74" i="130"/>
  <c r="N74" i="130"/>
  <c r="N76" i="130" s="1"/>
  <c r="M74" i="130"/>
  <c r="M76" i="130" s="1"/>
  <c r="L74" i="130"/>
  <c r="L76" i="130" s="1"/>
  <c r="K74" i="130"/>
  <c r="J74" i="130"/>
  <c r="J76" i="130" s="1"/>
  <c r="I74" i="130"/>
  <c r="I76" i="130" s="1"/>
  <c r="H74" i="130"/>
  <c r="H76" i="130" s="1"/>
  <c r="G74" i="130"/>
  <c r="F74" i="130"/>
  <c r="F76" i="130" s="1"/>
  <c r="E74" i="130"/>
  <c r="E76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F40" i="120" l="1"/>
  <c r="L40" i="120" s="1"/>
  <c r="L39" i="120"/>
  <c r="M39" i="120"/>
  <c r="G16" i="120"/>
  <c r="M40" i="120"/>
  <c r="J41" i="121"/>
  <c r="M8" i="116"/>
  <c r="D17" i="116"/>
  <c r="M17" i="116" s="1"/>
  <c r="M41" i="116"/>
  <c r="D43" i="116"/>
  <c r="M43" i="116" s="1"/>
  <c r="L41" i="116"/>
  <c r="C43" i="116"/>
  <c r="L43" i="116" s="1"/>
  <c r="M29" i="116"/>
  <c r="G44" i="115"/>
  <c r="S42" i="115"/>
  <c r="S44" i="115" s="1"/>
  <c r="S9" i="115"/>
  <c r="G43" i="115"/>
  <c r="S43" i="115" s="1"/>
  <c r="S41" i="115"/>
  <c r="E44" i="115"/>
  <c r="Q44" i="115" s="1"/>
  <c r="F44" i="115"/>
  <c r="R44" i="115" s="1"/>
  <c r="R42" i="115"/>
  <c r="G18" i="115"/>
  <c r="S18" i="115" s="1"/>
  <c r="J18" i="114"/>
  <c r="J44" i="114"/>
  <c r="J46" i="114" s="1"/>
  <c r="M44" i="114"/>
  <c r="G46" i="114"/>
  <c r="M18" i="114"/>
  <c r="K46" i="114"/>
  <c r="F46" i="114"/>
  <c r="L46" i="114" s="1"/>
  <c r="M18" i="113"/>
  <c r="M44" i="113"/>
  <c r="M46" i="113" s="1"/>
  <c r="O18" i="113"/>
  <c r="O44" i="113"/>
  <c r="O46" i="113" s="1"/>
  <c r="P31" i="113"/>
  <c r="P8" i="113"/>
  <c r="J43" i="113"/>
  <c r="G60" i="135"/>
  <c r="K60" i="135"/>
  <c r="E24" i="131"/>
  <c r="I24" i="131"/>
  <c r="M24" i="131"/>
  <c r="Q24" i="131"/>
  <c r="U24" i="131"/>
  <c r="F24" i="131"/>
  <c r="J24" i="131"/>
  <c r="N24" i="131"/>
  <c r="R24" i="131"/>
  <c r="T77" i="130"/>
  <c r="Q77" i="130"/>
  <c r="U77" i="130"/>
  <c r="F77" i="130"/>
  <c r="J77" i="130"/>
  <c r="N77" i="130"/>
  <c r="U74" i="130"/>
  <c r="U76" i="130" s="1"/>
  <c r="I25" i="141"/>
  <c r="I27" i="141" s="1"/>
  <c r="H25" i="141"/>
  <c r="H27" i="141" s="1"/>
  <c r="F25" i="141"/>
  <c r="F27" i="141" s="1"/>
  <c r="E25" i="141"/>
  <c r="E27" i="141" s="1"/>
  <c r="C25" i="141"/>
  <c r="C27" i="141" s="1"/>
  <c r="L27" i="141" s="1"/>
  <c r="B25" i="141"/>
  <c r="B27" i="141" s="1"/>
  <c r="L24" i="141"/>
  <c r="M24" i="141" s="1"/>
  <c r="K24" i="141"/>
  <c r="J24" i="141"/>
  <c r="G24" i="141"/>
  <c r="D24" i="141"/>
  <c r="L23" i="141"/>
  <c r="K23" i="141"/>
  <c r="M23" i="141" s="1"/>
  <c r="J23" i="141"/>
  <c r="G23" i="141"/>
  <c r="D23" i="141"/>
  <c r="L22" i="141"/>
  <c r="M22" i="141" s="1"/>
  <c r="K22" i="141"/>
  <c r="J22" i="141"/>
  <c r="G22" i="141"/>
  <c r="D22" i="141"/>
  <c r="D25" i="141" s="1"/>
  <c r="D27" i="141" s="1"/>
  <c r="L21" i="141"/>
  <c r="K21" i="141"/>
  <c r="K25" i="141" s="1"/>
  <c r="J21" i="141"/>
  <c r="J25" i="141" s="1"/>
  <c r="J27" i="141" s="1"/>
  <c r="G21" i="141"/>
  <c r="G25" i="141" s="1"/>
  <c r="G27" i="141" s="1"/>
  <c r="D21" i="141"/>
  <c r="I19" i="141"/>
  <c r="I26" i="141" s="1"/>
  <c r="H19" i="141"/>
  <c r="H26" i="141" s="1"/>
  <c r="F19" i="141"/>
  <c r="F26" i="141" s="1"/>
  <c r="F28" i="141" s="1"/>
  <c r="E19" i="141"/>
  <c r="E26" i="141" s="1"/>
  <c r="E28" i="141" s="1"/>
  <c r="C19" i="141"/>
  <c r="C26" i="141" s="1"/>
  <c r="B19" i="141"/>
  <c r="B26" i="141" s="1"/>
  <c r="L18" i="141"/>
  <c r="M18" i="141" s="1"/>
  <c r="K18" i="141"/>
  <c r="J18" i="141"/>
  <c r="G18" i="141"/>
  <c r="D18" i="141"/>
  <c r="L17" i="141"/>
  <c r="K17" i="141"/>
  <c r="M17" i="141" s="1"/>
  <c r="J17" i="141"/>
  <c r="G17" i="141"/>
  <c r="D17" i="141"/>
  <c r="L16" i="141"/>
  <c r="M16" i="141" s="1"/>
  <c r="K16" i="141"/>
  <c r="J16" i="141"/>
  <c r="G16" i="141"/>
  <c r="D16" i="141"/>
  <c r="D19" i="141" s="1"/>
  <c r="D26" i="141" s="1"/>
  <c r="L15" i="141"/>
  <c r="K15" i="141"/>
  <c r="K19" i="141" s="1"/>
  <c r="J15" i="141"/>
  <c r="J19" i="141" s="1"/>
  <c r="J26" i="141" s="1"/>
  <c r="J28" i="141" s="1"/>
  <c r="G15" i="141"/>
  <c r="G19" i="141" s="1"/>
  <c r="G26" i="141" s="1"/>
  <c r="D15" i="141"/>
  <c r="I12" i="141"/>
  <c r="H12" i="141"/>
  <c r="F12" i="141"/>
  <c r="E12" i="141"/>
  <c r="C12" i="141"/>
  <c r="B12" i="141"/>
  <c r="L11" i="141"/>
  <c r="M11" i="141" s="1"/>
  <c r="K11" i="141"/>
  <c r="J11" i="141"/>
  <c r="G11" i="141"/>
  <c r="D11" i="141"/>
  <c r="L10" i="141"/>
  <c r="K10" i="141"/>
  <c r="M10" i="141" s="1"/>
  <c r="J10" i="141"/>
  <c r="G10" i="141"/>
  <c r="D10" i="141"/>
  <c r="L9" i="141"/>
  <c r="M9" i="141" s="1"/>
  <c r="K9" i="141"/>
  <c r="J9" i="141"/>
  <c r="G9" i="141"/>
  <c r="D9" i="141"/>
  <c r="D12" i="141" s="1"/>
  <c r="L8" i="141"/>
  <c r="K8" i="141"/>
  <c r="K12" i="141" s="1"/>
  <c r="J8" i="141"/>
  <c r="J12" i="141" s="1"/>
  <c r="G8" i="141"/>
  <c r="G12" i="141" s="1"/>
  <c r="D8" i="141"/>
  <c r="R25" i="138"/>
  <c r="Q25" i="138"/>
  <c r="O25" i="138"/>
  <c r="O27" i="138" s="1"/>
  <c r="N25" i="138"/>
  <c r="N27" i="138" s="1"/>
  <c r="L25" i="138"/>
  <c r="L27" i="138" s="1"/>
  <c r="K25" i="138"/>
  <c r="K27" i="138" s="1"/>
  <c r="J25" i="138"/>
  <c r="J27" i="138" s="1"/>
  <c r="I25" i="138"/>
  <c r="I27" i="138" s="1"/>
  <c r="H25" i="138"/>
  <c r="H27" i="138" s="1"/>
  <c r="F25" i="138"/>
  <c r="F27" i="138" s="1"/>
  <c r="E25" i="138"/>
  <c r="E27" i="138" s="1"/>
  <c r="C25" i="138"/>
  <c r="C27" i="138" s="1"/>
  <c r="B25" i="138"/>
  <c r="B27" i="138" s="1"/>
  <c r="S24" i="138"/>
  <c r="R24" i="138"/>
  <c r="Q24" i="138"/>
  <c r="P24" i="138"/>
  <c r="M24" i="138"/>
  <c r="J24" i="138"/>
  <c r="G24" i="138"/>
  <c r="D24" i="138"/>
  <c r="S23" i="138"/>
  <c r="R23" i="138"/>
  <c r="Q23" i="138"/>
  <c r="P23" i="138"/>
  <c r="M23" i="138"/>
  <c r="J23" i="138"/>
  <c r="G23" i="138"/>
  <c r="D23" i="138"/>
  <c r="S22" i="138"/>
  <c r="R22" i="138"/>
  <c r="Q22" i="138"/>
  <c r="P22" i="138"/>
  <c r="M22" i="138"/>
  <c r="J22" i="138"/>
  <c r="G22" i="138"/>
  <c r="D22" i="138"/>
  <c r="S21" i="138"/>
  <c r="S25" i="138" s="1"/>
  <c r="R21" i="138"/>
  <c r="Q21" i="138"/>
  <c r="P21" i="138"/>
  <c r="P25" i="138" s="1"/>
  <c r="P27" i="138" s="1"/>
  <c r="M21" i="138"/>
  <c r="M25" i="138" s="1"/>
  <c r="M27" i="138" s="1"/>
  <c r="J21" i="138"/>
  <c r="G21" i="138"/>
  <c r="G25" i="138" s="1"/>
  <c r="G27" i="138" s="1"/>
  <c r="D21" i="138"/>
  <c r="D25" i="138" s="1"/>
  <c r="D27" i="138" s="1"/>
  <c r="P19" i="138"/>
  <c r="P26" i="138" s="1"/>
  <c r="P28" i="138" s="1"/>
  <c r="O19" i="138"/>
  <c r="O26" i="138" s="1"/>
  <c r="O28" i="138" s="1"/>
  <c r="N19" i="138"/>
  <c r="N26" i="138" s="1"/>
  <c r="N28" i="138" s="1"/>
  <c r="L19" i="138"/>
  <c r="L26" i="138" s="1"/>
  <c r="L28" i="138" s="1"/>
  <c r="K19" i="138"/>
  <c r="K26" i="138" s="1"/>
  <c r="K28" i="138" s="1"/>
  <c r="I19" i="138"/>
  <c r="I26" i="138" s="1"/>
  <c r="H19" i="138"/>
  <c r="H26" i="138" s="1"/>
  <c r="F19" i="138"/>
  <c r="F26" i="138" s="1"/>
  <c r="E19" i="138"/>
  <c r="E26" i="138" s="1"/>
  <c r="E28" i="138" s="1"/>
  <c r="D19" i="138"/>
  <c r="D26" i="138" s="1"/>
  <c r="C19" i="138"/>
  <c r="C26" i="138" s="1"/>
  <c r="B19" i="138"/>
  <c r="B26" i="138" s="1"/>
  <c r="R18" i="138"/>
  <c r="Q18" i="138"/>
  <c r="S18" i="138" s="1"/>
  <c r="P18" i="138"/>
  <c r="M18" i="138"/>
  <c r="J18" i="138"/>
  <c r="G18" i="138"/>
  <c r="D18" i="138"/>
  <c r="R17" i="138"/>
  <c r="Q17" i="138"/>
  <c r="S17" i="138" s="1"/>
  <c r="P17" i="138"/>
  <c r="M17" i="138"/>
  <c r="J17" i="138"/>
  <c r="G17" i="138"/>
  <c r="D17" i="138"/>
  <c r="R16" i="138"/>
  <c r="Q16" i="138"/>
  <c r="S16" i="138" s="1"/>
  <c r="P16" i="138"/>
  <c r="M16" i="138"/>
  <c r="J16" i="138"/>
  <c r="G16" i="138"/>
  <c r="D16" i="138"/>
  <c r="R15" i="138"/>
  <c r="R19" i="138" s="1"/>
  <c r="Q15" i="138"/>
  <c r="Q19" i="138" s="1"/>
  <c r="P15" i="138"/>
  <c r="M15" i="138"/>
  <c r="M19" i="138" s="1"/>
  <c r="M26" i="138" s="1"/>
  <c r="M28" i="138" s="1"/>
  <c r="J15" i="138"/>
  <c r="J19" i="138" s="1"/>
  <c r="J26" i="138" s="1"/>
  <c r="J28" i="138" s="1"/>
  <c r="G15" i="138"/>
  <c r="G19" i="138" s="1"/>
  <c r="G26" i="138" s="1"/>
  <c r="G28" i="138" s="1"/>
  <c r="D15" i="138"/>
  <c r="R12" i="138"/>
  <c r="Q12" i="138"/>
  <c r="S12" i="138" s="1"/>
  <c r="O12" i="138"/>
  <c r="N12" i="138"/>
  <c r="L12" i="138"/>
  <c r="K12" i="138"/>
  <c r="J12" i="138"/>
  <c r="I12" i="138"/>
  <c r="H12" i="138"/>
  <c r="F12" i="138"/>
  <c r="E12" i="138"/>
  <c r="C12" i="138"/>
  <c r="B12" i="138"/>
  <c r="S11" i="138"/>
  <c r="R11" i="138"/>
  <c r="Q11" i="138"/>
  <c r="P11" i="138"/>
  <c r="M11" i="138"/>
  <c r="J11" i="138"/>
  <c r="G11" i="138"/>
  <c r="D11" i="138"/>
  <c r="S10" i="138"/>
  <c r="R10" i="138"/>
  <c r="Q10" i="138"/>
  <c r="P10" i="138"/>
  <c r="M10" i="138"/>
  <c r="J10" i="138"/>
  <c r="G10" i="138"/>
  <c r="D10" i="138"/>
  <c r="S9" i="138"/>
  <c r="R9" i="138"/>
  <c r="Q9" i="138"/>
  <c r="P9" i="138"/>
  <c r="M9" i="138"/>
  <c r="J9" i="138"/>
  <c r="G9" i="138"/>
  <c r="D9" i="138"/>
  <c r="S8" i="138"/>
  <c r="R8" i="138"/>
  <c r="Q8" i="138"/>
  <c r="P8" i="138"/>
  <c r="P12" i="138" s="1"/>
  <c r="M8" i="138"/>
  <c r="M12" i="138" s="1"/>
  <c r="J8" i="138"/>
  <c r="G8" i="138"/>
  <c r="G12" i="138" s="1"/>
  <c r="D8" i="138"/>
  <c r="D12" i="138" s="1"/>
  <c r="F25" i="139"/>
  <c r="F27" i="139" s="1"/>
  <c r="E25" i="139"/>
  <c r="E27" i="139" s="1"/>
  <c r="C25" i="139"/>
  <c r="C27" i="139" s="1"/>
  <c r="B25" i="139"/>
  <c r="B27" i="139" s="1"/>
  <c r="I24" i="139"/>
  <c r="H24" i="139"/>
  <c r="J24" i="139" s="1"/>
  <c r="G24" i="139"/>
  <c r="D24" i="139"/>
  <c r="J23" i="139"/>
  <c r="I23" i="139"/>
  <c r="H23" i="139"/>
  <c r="G23" i="139"/>
  <c r="D23" i="139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D25" i="139" s="1"/>
  <c r="D27" i="139" s="1"/>
  <c r="F19" i="139"/>
  <c r="F26" i="139" s="1"/>
  <c r="F28" i="139" s="1"/>
  <c r="E19" i="139"/>
  <c r="E26" i="139" s="1"/>
  <c r="C19" i="139"/>
  <c r="C26" i="139" s="1"/>
  <c r="C28" i="139" s="1"/>
  <c r="B19" i="139"/>
  <c r="B26" i="139" s="1"/>
  <c r="B28" i="139" s="1"/>
  <c r="J18" i="139"/>
  <c r="I18" i="139"/>
  <c r="H18" i="139"/>
  <c r="G18" i="139"/>
  <c r="D18" i="139"/>
  <c r="I17" i="139"/>
  <c r="H17" i="139"/>
  <c r="J17" i="139" s="1"/>
  <c r="G17" i="139"/>
  <c r="D17" i="139"/>
  <c r="I16" i="139"/>
  <c r="H16" i="139"/>
  <c r="J16" i="139" s="1"/>
  <c r="G16" i="139"/>
  <c r="D16" i="139"/>
  <c r="I15" i="139"/>
  <c r="I19" i="139" s="1"/>
  <c r="I26" i="139" s="1"/>
  <c r="H15" i="139"/>
  <c r="J15" i="139" s="1"/>
  <c r="J19" i="139" s="1"/>
  <c r="J26" i="139" s="1"/>
  <c r="G15" i="139"/>
  <c r="G19" i="139" s="1"/>
  <c r="G26" i="139" s="1"/>
  <c r="G28" i="139" s="1"/>
  <c r="D15" i="139"/>
  <c r="D19" i="139" s="1"/>
  <c r="D26" i="139" s="1"/>
  <c r="D28" i="139" s="1"/>
  <c r="F12" i="139"/>
  <c r="E12" i="139"/>
  <c r="C12" i="139"/>
  <c r="B12" i="139"/>
  <c r="I11" i="139"/>
  <c r="H11" i="139"/>
  <c r="J11" i="139" s="1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J8" i="139"/>
  <c r="I8" i="139"/>
  <c r="I12" i="139" s="1"/>
  <c r="H8" i="139"/>
  <c r="H12" i="139" s="1"/>
  <c r="G8" i="139"/>
  <c r="G12" i="139" s="1"/>
  <c r="D8" i="139"/>
  <c r="D12" i="139" s="1"/>
  <c r="I27" i="140"/>
  <c r="F27" i="140"/>
  <c r="E27" i="140"/>
  <c r="B27" i="140"/>
  <c r="L26" i="140"/>
  <c r="I26" i="140"/>
  <c r="I28" i="140" s="1"/>
  <c r="H26" i="140"/>
  <c r="E26" i="140"/>
  <c r="E28" i="140" s="1"/>
  <c r="L25" i="140"/>
  <c r="L27" i="140" s="1"/>
  <c r="K25" i="140"/>
  <c r="K27" i="140" s="1"/>
  <c r="I25" i="140"/>
  <c r="H25" i="140"/>
  <c r="H27" i="140" s="1"/>
  <c r="F25" i="140"/>
  <c r="E25" i="140"/>
  <c r="C25" i="140"/>
  <c r="C27" i="140" s="1"/>
  <c r="O27" i="140" s="1"/>
  <c r="B25" i="140"/>
  <c r="O24" i="140"/>
  <c r="N24" i="140"/>
  <c r="P24" i="140" s="1"/>
  <c r="M24" i="140"/>
  <c r="J24" i="140"/>
  <c r="G24" i="140"/>
  <c r="D24" i="140"/>
  <c r="O23" i="140"/>
  <c r="N23" i="140"/>
  <c r="P23" i="140" s="1"/>
  <c r="M23" i="140"/>
  <c r="J23" i="140"/>
  <c r="G23" i="140"/>
  <c r="D23" i="140"/>
  <c r="D25" i="140" s="1"/>
  <c r="D27" i="140" s="1"/>
  <c r="P22" i="140"/>
  <c r="O22" i="140"/>
  <c r="N22" i="140"/>
  <c r="M22" i="140"/>
  <c r="J22" i="140"/>
  <c r="G22" i="140"/>
  <c r="D22" i="140"/>
  <c r="O21" i="140"/>
  <c r="P21" i="140" s="1"/>
  <c r="N21" i="140"/>
  <c r="N25" i="140" s="1"/>
  <c r="M21" i="140"/>
  <c r="M25" i="140" s="1"/>
  <c r="M27" i="140" s="1"/>
  <c r="J21" i="140"/>
  <c r="J25" i="140" s="1"/>
  <c r="J27" i="140" s="1"/>
  <c r="G21" i="140"/>
  <c r="G25" i="140" s="1"/>
  <c r="G27" i="140" s="1"/>
  <c r="D21" i="140"/>
  <c r="L19" i="140"/>
  <c r="K19" i="140"/>
  <c r="K26" i="140" s="1"/>
  <c r="K28" i="140" s="1"/>
  <c r="I19" i="140"/>
  <c r="H19" i="140"/>
  <c r="F19" i="140"/>
  <c r="F26" i="140" s="1"/>
  <c r="F28" i="140" s="1"/>
  <c r="E19" i="140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J19" i="140" s="1"/>
  <c r="J26" i="140" s="1"/>
  <c r="J28" i="140" s="1"/>
  <c r="G17" i="140"/>
  <c r="D17" i="140"/>
  <c r="O16" i="140"/>
  <c r="P16" i="140" s="1"/>
  <c r="N16" i="140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G19" i="140" s="1"/>
  <c r="G26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J12" i="140" s="1"/>
  <c r="G10" i="140"/>
  <c r="D10" i="140"/>
  <c r="O9" i="140"/>
  <c r="N9" i="140"/>
  <c r="P9" i="140" s="1"/>
  <c r="M9" i="140"/>
  <c r="J9" i="140"/>
  <c r="G9" i="140"/>
  <c r="D9" i="140"/>
  <c r="O8" i="140"/>
  <c r="O12" i="140" s="1"/>
  <c r="N8" i="140"/>
  <c r="N12" i="140" s="1"/>
  <c r="P12" i="140" s="1"/>
  <c r="M8" i="140"/>
  <c r="M12" i="140" s="1"/>
  <c r="J8" i="140"/>
  <c r="G8" i="140"/>
  <c r="G12" i="140" s="1"/>
  <c r="D8" i="140"/>
  <c r="D12" i="140" s="1"/>
  <c r="M46" i="114" l="1"/>
  <c r="J45" i="113"/>
  <c r="J46" i="113" s="1"/>
  <c r="J18" i="113"/>
  <c r="P44" i="113"/>
  <c r="P46" i="113" s="1"/>
  <c r="P18" i="113"/>
  <c r="K27" i="141"/>
  <c r="M27" i="141" s="1"/>
  <c r="K26" i="141"/>
  <c r="M26" i="141" s="1"/>
  <c r="B28" i="141"/>
  <c r="H28" i="141"/>
  <c r="G28" i="141"/>
  <c r="D28" i="141"/>
  <c r="L26" i="141"/>
  <c r="C28" i="141"/>
  <c r="I28" i="141"/>
  <c r="M8" i="141"/>
  <c r="M12" i="141" s="1"/>
  <c r="M15" i="141"/>
  <c r="M19" i="141" s="1"/>
  <c r="M21" i="141"/>
  <c r="M25" i="141" s="1"/>
  <c r="L12" i="141"/>
  <c r="L19" i="141"/>
  <c r="L25" i="141"/>
  <c r="B28" i="138"/>
  <c r="Q28" i="138" s="1"/>
  <c r="Q26" i="138"/>
  <c r="F28" i="138"/>
  <c r="Q27" i="138"/>
  <c r="C28" i="138"/>
  <c r="R26" i="138"/>
  <c r="H28" i="138"/>
  <c r="R27" i="138"/>
  <c r="D28" i="138"/>
  <c r="I28" i="138"/>
  <c r="S15" i="138"/>
  <c r="S19" i="138" s="1"/>
  <c r="J12" i="139"/>
  <c r="I28" i="139"/>
  <c r="E28" i="139"/>
  <c r="J21" i="139"/>
  <c r="J25" i="139" s="1"/>
  <c r="J27" i="139" s="1"/>
  <c r="J28" i="139" s="1"/>
  <c r="H19" i="139"/>
  <c r="H26" i="139" s="1"/>
  <c r="H28" i="139" s="1"/>
  <c r="N27" i="140"/>
  <c r="P27" i="140" s="1"/>
  <c r="H28" i="140"/>
  <c r="D28" i="140"/>
  <c r="P19" i="140"/>
  <c r="C28" i="140"/>
  <c r="O26" i="140"/>
  <c r="G28" i="140"/>
  <c r="N26" i="140"/>
  <c r="P26" i="140" s="1"/>
  <c r="B28" i="140"/>
  <c r="N28" i="140" s="1"/>
  <c r="L28" i="140"/>
  <c r="N19" i="140"/>
  <c r="O25" i="140"/>
  <c r="P25" i="140" s="1"/>
  <c r="P8" i="140"/>
  <c r="F38" i="125"/>
  <c r="F40" i="125" s="1"/>
  <c r="E38" i="125"/>
  <c r="E40" i="125" s="1"/>
  <c r="C38" i="125"/>
  <c r="C40" i="125" s="1"/>
  <c r="B38" i="125"/>
  <c r="B40" i="125" s="1"/>
  <c r="L37" i="125"/>
  <c r="K37" i="125"/>
  <c r="J37" i="125"/>
  <c r="G37" i="125"/>
  <c r="D37" i="125"/>
  <c r="M37" i="125" s="1"/>
  <c r="M36" i="125"/>
  <c r="J36" i="125"/>
  <c r="G36" i="125"/>
  <c r="D36" i="125"/>
  <c r="M35" i="125"/>
  <c r="J35" i="125"/>
  <c r="I35" i="125"/>
  <c r="I38" i="125" s="1"/>
  <c r="I40" i="125" s="1"/>
  <c r="H35" i="125"/>
  <c r="K35" i="125" s="1"/>
  <c r="G35" i="125"/>
  <c r="D35" i="125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K31" i="125"/>
  <c r="J31" i="125"/>
  <c r="G31" i="125"/>
  <c r="D31" i="125"/>
  <c r="M31" i="125" s="1"/>
  <c r="L30" i="125"/>
  <c r="K30" i="125"/>
  <c r="J30" i="125"/>
  <c r="G30" i="125"/>
  <c r="G38" i="125" s="1"/>
  <c r="G40" i="125" s="1"/>
  <c r="D30" i="125"/>
  <c r="I28" i="125"/>
  <c r="I39" i="125" s="1"/>
  <c r="H28" i="125"/>
  <c r="H39" i="125" s="1"/>
  <c r="F28" i="125"/>
  <c r="F39" i="125" s="1"/>
  <c r="E28" i="125"/>
  <c r="E39" i="125" s="1"/>
  <c r="E41" i="125" s="1"/>
  <c r="C28" i="125"/>
  <c r="C39" i="125" s="1"/>
  <c r="B28" i="125"/>
  <c r="B39" i="125" s="1"/>
  <c r="B41" i="125" s="1"/>
  <c r="L27" i="125"/>
  <c r="K27" i="125"/>
  <c r="M27" i="125" s="1"/>
  <c r="J27" i="125"/>
  <c r="G27" i="125"/>
  <c r="D27" i="125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M22" i="125" s="1"/>
  <c r="D22" i="125"/>
  <c r="L21" i="125"/>
  <c r="L28" i="125" s="1"/>
  <c r="L39" i="125" s="1"/>
  <c r="K21" i="125"/>
  <c r="K28" i="125" s="1"/>
  <c r="K39" i="125" s="1"/>
  <c r="J21" i="125"/>
  <c r="J28" i="125" s="1"/>
  <c r="J39" i="125" s="1"/>
  <c r="G21" i="125"/>
  <c r="D21" i="125"/>
  <c r="D28" i="125" s="1"/>
  <c r="D39" i="125" s="1"/>
  <c r="H18" i="125"/>
  <c r="F18" i="125"/>
  <c r="E18" i="125"/>
  <c r="C18" i="125"/>
  <c r="B18" i="125"/>
  <c r="M17" i="125"/>
  <c r="L17" i="125"/>
  <c r="K17" i="125"/>
  <c r="J17" i="125"/>
  <c r="G17" i="125"/>
  <c r="D17" i="125"/>
  <c r="L16" i="125"/>
  <c r="K16" i="125"/>
  <c r="M16" i="125" s="1"/>
  <c r="J16" i="125"/>
  <c r="G16" i="125"/>
  <c r="D16" i="125"/>
  <c r="M15" i="125"/>
  <c r="L15" i="125"/>
  <c r="K15" i="125"/>
  <c r="J15" i="125"/>
  <c r="G15" i="125"/>
  <c r="D15" i="125"/>
  <c r="L14" i="125"/>
  <c r="K14" i="125"/>
  <c r="M14" i="125" s="1"/>
  <c r="J14" i="125"/>
  <c r="G14" i="125"/>
  <c r="D14" i="125"/>
  <c r="K13" i="125"/>
  <c r="G13" i="125"/>
  <c r="D13" i="125"/>
  <c r="L12" i="125"/>
  <c r="M12" i="125" s="1"/>
  <c r="K12" i="125"/>
  <c r="J12" i="125"/>
  <c r="G12" i="125"/>
  <c r="G18" i="125" s="1"/>
  <c r="D12" i="125"/>
  <c r="L11" i="125"/>
  <c r="K11" i="125"/>
  <c r="K18" i="125" s="1"/>
  <c r="J11" i="125"/>
  <c r="G11" i="125"/>
  <c r="D11" i="125"/>
  <c r="D18" i="125" s="1"/>
  <c r="F39" i="124"/>
  <c r="C39" i="124"/>
  <c r="B39" i="124"/>
  <c r="F37" i="124"/>
  <c r="E37" i="124"/>
  <c r="E39" i="124" s="1"/>
  <c r="C37" i="124"/>
  <c r="B37" i="124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I37" i="124" s="1"/>
  <c r="I39" i="124" s="1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H30" i="124"/>
  <c r="H37" i="124" s="1"/>
  <c r="H39" i="124" s="1"/>
  <c r="G30" i="124"/>
  <c r="G37" i="124" s="1"/>
  <c r="G39" i="124" s="1"/>
  <c r="D30" i="124"/>
  <c r="D37" i="124" s="1"/>
  <c r="D39" i="124" s="1"/>
  <c r="F28" i="124"/>
  <c r="F38" i="124" s="1"/>
  <c r="F40" i="124" s="1"/>
  <c r="E28" i="124"/>
  <c r="E38" i="124" s="1"/>
  <c r="E40" i="124" s="1"/>
  <c r="C28" i="124"/>
  <c r="C38" i="124" s="1"/>
  <c r="C40" i="124" s="1"/>
  <c r="B28" i="124"/>
  <c r="B38" i="124" s="1"/>
  <c r="B40" i="124" s="1"/>
  <c r="J27" i="124"/>
  <c r="I27" i="124"/>
  <c r="H27" i="124"/>
  <c r="G27" i="124"/>
  <c r="D27" i="124"/>
  <c r="J26" i="124"/>
  <c r="I26" i="124"/>
  <c r="H26" i="124"/>
  <c r="G26" i="124"/>
  <c r="D26" i="124"/>
  <c r="I25" i="124"/>
  <c r="H25" i="124"/>
  <c r="J25" i="124" s="1"/>
  <c r="G25" i="124"/>
  <c r="D25" i="124"/>
  <c r="I24" i="124"/>
  <c r="I28" i="124" s="1"/>
  <c r="I38" i="124" s="1"/>
  <c r="H24" i="124"/>
  <c r="J24" i="124" s="1"/>
  <c r="G24" i="124"/>
  <c r="D24" i="124"/>
  <c r="J23" i="124"/>
  <c r="I23" i="124"/>
  <c r="H23" i="124"/>
  <c r="G23" i="124"/>
  <c r="D23" i="124"/>
  <c r="J22" i="124"/>
  <c r="I22" i="124"/>
  <c r="H22" i="124"/>
  <c r="G22" i="124"/>
  <c r="D22" i="124"/>
  <c r="I21" i="124"/>
  <c r="H21" i="124"/>
  <c r="H28" i="124" s="1"/>
  <c r="H38" i="124" s="1"/>
  <c r="H40" i="124" s="1"/>
  <c r="G21" i="124"/>
  <c r="G28" i="124" s="1"/>
  <c r="G38" i="124" s="1"/>
  <c r="G40" i="124" s="1"/>
  <c r="D21" i="124"/>
  <c r="D28" i="124" s="1"/>
  <c r="D38" i="124" s="1"/>
  <c r="D40" i="124" s="1"/>
  <c r="F18" i="124"/>
  <c r="E18" i="124"/>
  <c r="C18" i="124"/>
  <c r="B18" i="124"/>
  <c r="J17" i="124"/>
  <c r="I17" i="124"/>
  <c r="H17" i="124"/>
  <c r="G17" i="124"/>
  <c r="D17" i="124"/>
  <c r="J16" i="124"/>
  <c r="I16" i="124"/>
  <c r="H16" i="124"/>
  <c r="G16" i="124"/>
  <c r="D16" i="124"/>
  <c r="I15" i="124"/>
  <c r="H15" i="124"/>
  <c r="J15" i="124" s="1"/>
  <c r="G15" i="124"/>
  <c r="D15" i="124"/>
  <c r="I14" i="124"/>
  <c r="I18" i="124" s="1"/>
  <c r="H14" i="124"/>
  <c r="J14" i="124" s="1"/>
  <c r="G14" i="124"/>
  <c r="D14" i="124"/>
  <c r="J13" i="124"/>
  <c r="I13" i="124"/>
  <c r="H13" i="124"/>
  <c r="G13" i="124"/>
  <c r="D13" i="124"/>
  <c r="J12" i="124"/>
  <c r="I12" i="124"/>
  <c r="H12" i="124"/>
  <c r="G12" i="124"/>
  <c r="D12" i="124"/>
  <c r="I11" i="124"/>
  <c r="H11" i="124"/>
  <c r="H18" i="124" s="1"/>
  <c r="G11" i="124"/>
  <c r="G18" i="124" s="1"/>
  <c r="D11" i="124"/>
  <c r="D18" i="124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D37" i="123"/>
  <c r="D39" i="123" s="1"/>
  <c r="C37" i="123"/>
  <c r="C39" i="123" s="1"/>
  <c r="S36" i="123"/>
  <c r="R36" i="123"/>
  <c r="T36" i="123" s="1"/>
  <c r="Q36" i="123"/>
  <c r="N36" i="123"/>
  <c r="K36" i="123"/>
  <c r="H36" i="123"/>
  <c r="E36" i="123"/>
  <c r="S35" i="123"/>
  <c r="R35" i="123"/>
  <c r="T35" i="123" s="1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E34" i="123"/>
  <c r="S33" i="123"/>
  <c r="R33" i="123"/>
  <c r="T33" i="123" s="1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E32" i="123"/>
  <c r="S31" i="123"/>
  <c r="R31" i="123"/>
  <c r="T31" i="123" s="1"/>
  <c r="Q31" i="123"/>
  <c r="N31" i="123"/>
  <c r="K31" i="123"/>
  <c r="H31" i="123"/>
  <c r="E31" i="123"/>
  <c r="S30" i="123"/>
  <c r="S37" i="123" s="1"/>
  <c r="S39" i="123" s="1"/>
  <c r="R30" i="123"/>
  <c r="R37" i="123" s="1"/>
  <c r="R39" i="123" s="1"/>
  <c r="Q30" i="123"/>
  <c r="Q37" i="123" s="1"/>
  <c r="Q39" i="123" s="1"/>
  <c r="N30" i="123"/>
  <c r="N37" i="123" s="1"/>
  <c r="N39" i="123" s="1"/>
  <c r="K30" i="123"/>
  <c r="K37" i="123" s="1"/>
  <c r="K39" i="123" s="1"/>
  <c r="H30" i="123"/>
  <c r="H37" i="123" s="1"/>
  <c r="H39" i="123" s="1"/>
  <c r="E30" i="123"/>
  <c r="E37" i="123" s="1"/>
  <c r="E39" i="123" s="1"/>
  <c r="J28" i="123"/>
  <c r="J38" i="123" s="1"/>
  <c r="J40" i="123" s="1"/>
  <c r="I28" i="123"/>
  <c r="I38" i="123" s="1"/>
  <c r="I40" i="123" s="1"/>
  <c r="G28" i="123"/>
  <c r="G38" i="123" s="1"/>
  <c r="G40" i="123" s="1"/>
  <c r="F28" i="123"/>
  <c r="F38" i="123" s="1"/>
  <c r="D28" i="123"/>
  <c r="D38" i="123" s="1"/>
  <c r="D40" i="123" s="1"/>
  <c r="C28" i="123"/>
  <c r="C38" i="123" s="1"/>
  <c r="C40" i="123" s="1"/>
  <c r="T27" i="123"/>
  <c r="S27" i="123"/>
  <c r="R27" i="123"/>
  <c r="Q27" i="123"/>
  <c r="N27" i="123"/>
  <c r="K27" i="123"/>
  <c r="H27" i="123"/>
  <c r="E27" i="123"/>
  <c r="P26" i="123"/>
  <c r="O26" i="123"/>
  <c r="Q26" i="123" s="1"/>
  <c r="N26" i="123"/>
  <c r="M26" i="123"/>
  <c r="S26" i="123" s="1"/>
  <c r="L26" i="123"/>
  <c r="R26" i="123" s="1"/>
  <c r="K26" i="123"/>
  <c r="H26" i="123"/>
  <c r="E26" i="123"/>
  <c r="T25" i="123"/>
  <c r="S25" i="123"/>
  <c r="R25" i="123"/>
  <c r="Q25" i="123"/>
  <c r="N25" i="123"/>
  <c r="K25" i="123"/>
  <c r="H25" i="123"/>
  <c r="E25" i="123"/>
  <c r="T24" i="123"/>
  <c r="S24" i="123"/>
  <c r="R24" i="123"/>
  <c r="Q24" i="123"/>
  <c r="N24" i="123"/>
  <c r="K24" i="123"/>
  <c r="H24" i="123"/>
  <c r="E24" i="123"/>
  <c r="P23" i="123"/>
  <c r="P28" i="123" s="1"/>
  <c r="P38" i="123" s="1"/>
  <c r="P40" i="123" s="1"/>
  <c r="O23" i="123"/>
  <c r="Q23" i="123" s="1"/>
  <c r="M23" i="123"/>
  <c r="M28" i="123" s="1"/>
  <c r="M38" i="123" s="1"/>
  <c r="M40" i="123" s="1"/>
  <c r="L23" i="123"/>
  <c r="L28" i="123" s="1"/>
  <c r="L38" i="123" s="1"/>
  <c r="K23" i="123"/>
  <c r="H23" i="123"/>
  <c r="H28" i="123" s="1"/>
  <c r="H38" i="123" s="1"/>
  <c r="H40" i="123" s="1"/>
  <c r="E23" i="123"/>
  <c r="S22" i="123"/>
  <c r="O22" i="123"/>
  <c r="R22" i="123" s="1"/>
  <c r="N22" i="123"/>
  <c r="K22" i="123"/>
  <c r="H22" i="123"/>
  <c r="E22" i="123"/>
  <c r="S21" i="123"/>
  <c r="R21" i="123"/>
  <c r="T21" i="123" s="1"/>
  <c r="Q21" i="123"/>
  <c r="N21" i="123"/>
  <c r="K21" i="123"/>
  <c r="K28" i="123" s="1"/>
  <c r="K38" i="123" s="1"/>
  <c r="K40" i="123" s="1"/>
  <c r="H21" i="123"/>
  <c r="E21" i="123"/>
  <c r="E28" i="123" s="1"/>
  <c r="E38" i="123" s="1"/>
  <c r="E40" i="123" s="1"/>
  <c r="J18" i="123"/>
  <c r="I18" i="123"/>
  <c r="G18" i="123"/>
  <c r="F18" i="123"/>
  <c r="D18" i="123"/>
  <c r="C18" i="123"/>
  <c r="S17" i="123"/>
  <c r="R17" i="123"/>
  <c r="T17" i="123" s="1"/>
  <c r="Q17" i="123"/>
  <c r="N17" i="123"/>
  <c r="K17" i="123"/>
  <c r="H17" i="123"/>
  <c r="E17" i="123"/>
  <c r="O16" i="123"/>
  <c r="R16" i="123" s="1"/>
  <c r="N16" i="123"/>
  <c r="K16" i="123"/>
  <c r="H16" i="123"/>
  <c r="E16" i="123"/>
  <c r="S15" i="123"/>
  <c r="R15" i="123"/>
  <c r="T15" i="123" s="1"/>
  <c r="Q15" i="123"/>
  <c r="N15" i="123"/>
  <c r="K15" i="123"/>
  <c r="H15" i="123"/>
  <c r="E15" i="123"/>
  <c r="S14" i="123"/>
  <c r="R14" i="123"/>
  <c r="T14" i="123" s="1"/>
  <c r="Q14" i="123"/>
  <c r="N14" i="123"/>
  <c r="K14" i="123"/>
  <c r="H14" i="123"/>
  <c r="E14" i="123"/>
  <c r="O13" i="123"/>
  <c r="M13" i="123"/>
  <c r="M18" i="123" s="1"/>
  <c r="K13" i="123"/>
  <c r="K18" i="123" s="1"/>
  <c r="H13" i="123"/>
  <c r="E13" i="123"/>
  <c r="E18" i="123" s="1"/>
  <c r="S12" i="123"/>
  <c r="N12" i="123"/>
  <c r="K12" i="123"/>
  <c r="H12" i="123"/>
  <c r="E12" i="123"/>
  <c r="S11" i="123"/>
  <c r="R11" i="123"/>
  <c r="Q11" i="123"/>
  <c r="N11" i="123"/>
  <c r="K11" i="123"/>
  <c r="H11" i="123"/>
  <c r="H18" i="123" s="1"/>
  <c r="E11" i="123"/>
  <c r="O40" i="122"/>
  <c r="K40" i="122"/>
  <c r="I40" i="122"/>
  <c r="G40" i="122"/>
  <c r="F40" i="122"/>
  <c r="E40" i="122"/>
  <c r="C40" i="122"/>
  <c r="B40" i="122"/>
  <c r="O39" i="122"/>
  <c r="N39" i="122"/>
  <c r="L39" i="122"/>
  <c r="L40" i="122" s="1"/>
  <c r="K39" i="122"/>
  <c r="J39" i="122"/>
  <c r="I39" i="122"/>
  <c r="H39" i="122"/>
  <c r="H40" i="122" s="1"/>
  <c r="G39" i="122"/>
  <c r="F39" i="122"/>
  <c r="E39" i="122"/>
  <c r="C39" i="122"/>
  <c r="B39" i="122"/>
  <c r="O38" i="122"/>
  <c r="M38" i="122"/>
  <c r="L38" i="122"/>
  <c r="K38" i="122"/>
  <c r="I38" i="122"/>
  <c r="H38" i="122"/>
  <c r="G38" i="122"/>
  <c r="F38" i="122"/>
  <c r="E38" i="122"/>
  <c r="C38" i="122"/>
  <c r="B38" i="122"/>
  <c r="O37" i="122"/>
  <c r="N37" i="122"/>
  <c r="M37" i="122"/>
  <c r="M39" i="122" s="1"/>
  <c r="L37" i="122"/>
  <c r="K37" i="122"/>
  <c r="J37" i="122"/>
  <c r="I37" i="122"/>
  <c r="H37" i="122"/>
  <c r="G37" i="122"/>
  <c r="F37" i="122"/>
  <c r="E37" i="122"/>
  <c r="D37" i="122"/>
  <c r="D39" i="122" s="1"/>
  <c r="C37" i="122"/>
  <c r="B37" i="122"/>
  <c r="P36" i="122"/>
  <c r="O36" i="122"/>
  <c r="N36" i="122"/>
  <c r="M36" i="122"/>
  <c r="J36" i="122"/>
  <c r="G36" i="122"/>
  <c r="D36" i="122"/>
  <c r="P35" i="122"/>
  <c r="O35" i="122"/>
  <c r="N35" i="122"/>
  <c r="M35" i="122"/>
  <c r="J35" i="122"/>
  <c r="G35" i="122"/>
  <c r="D35" i="122"/>
  <c r="P34" i="122"/>
  <c r="O34" i="122"/>
  <c r="N34" i="122"/>
  <c r="M34" i="122"/>
  <c r="J34" i="122"/>
  <c r="G34" i="122"/>
  <c r="D34" i="122"/>
  <c r="P33" i="122"/>
  <c r="P37" i="122" s="1"/>
  <c r="P39" i="122" s="1"/>
  <c r="O33" i="122"/>
  <c r="N33" i="122"/>
  <c r="M33" i="122"/>
  <c r="J33" i="122"/>
  <c r="G33" i="122"/>
  <c r="D33" i="122"/>
  <c r="P32" i="122"/>
  <c r="O32" i="122"/>
  <c r="N32" i="122"/>
  <c r="M32" i="122"/>
  <c r="J32" i="122"/>
  <c r="G32" i="122"/>
  <c r="D32" i="122"/>
  <c r="P31" i="122"/>
  <c r="O31" i="122"/>
  <c r="N31" i="122"/>
  <c r="M31" i="122"/>
  <c r="J31" i="122"/>
  <c r="G31" i="122"/>
  <c r="D31" i="122"/>
  <c r="P30" i="122"/>
  <c r="O30" i="122"/>
  <c r="N30" i="122"/>
  <c r="M30" i="122"/>
  <c r="J30" i="122"/>
  <c r="G30" i="122"/>
  <c r="D30" i="122"/>
  <c r="O28" i="122"/>
  <c r="N28" i="122"/>
  <c r="N38" i="122" s="1"/>
  <c r="N40" i="122" s="1"/>
  <c r="M28" i="122"/>
  <c r="L28" i="122"/>
  <c r="K28" i="122"/>
  <c r="J28" i="122"/>
  <c r="J38" i="122" s="1"/>
  <c r="J40" i="122" s="1"/>
  <c r="I28" i="122"/>
  <c r="H28" i="122"/>
  <c r="G28" i="122"/>
  <c r="F28" i="122"/>
  <c r="E28" i="122"/>
  <c r="D28" i="122"/>
  <c r="D38" i="122" s="1"/>
  <c r="C28" i="122"/>
  <c r="B28" i="122"/>
  <c r="P27" i="122"/>
  <c r="O27" i="122"/>
  <c r="N27" i="122"/>
  <c r="M27" i="122"/>
  <c r="J27" i="122"/>
  <c r="G27" i="122"/>
  <c r="D27" i="122"/>
  <c r="P26" i="122"/>
  <c r="O26" i="122"/>
  <c r="N26" i="122"/>
  <c r="M26" i="122"/>
  <c r="J26" i="122"/>
  <c r="G26" i="122"/>
  <c r="D26" i="122"/>
  <c r="P25" i="122"/>
  <c r="O25" i="122"/>
  <c r="N25" i="122"/>
  <c r="M25" i="122"/>
  <c r="J25" i="122"/>
  <c r="G25" i="122"/>
  <c r="D25" i="122"/>
  <c r="P24" i="122"/>
  <c r="P28" i="122" s="1"/>
  <c r="P38" i="122" s="1"/>
  <c r="O24" i="122"/>
  <c r="N24" i="122"/>
  <c r="M24" i="122"/>
  <c r="J24" i="122"/>
  <c r="G24" i="122"/>
  <c r="D24" i="122"/>
  <c r="P23" i="122"/>
  <c r="O23" i="122"/>
  <c r="N23" i="122"/>
  <c r="M23" i="122"/>
  <c r="J23" i="122"/>
  <c r="G23" i="122"/>
  <c r="D23" i="122"/>
  <c r="P22" i="122"/>
  <c r="O22" i="122"/>
  <c r="N22" i="122"/>
  <c r="M22" i="122"/>
  <c r="J22" i="122"/>
  <c r="G22" i="122"/>
  <c r="D22" i="122"/>
  <c r="P21" i="122"/>
  <c r="O21" i="122"/>
  <c r="N21" i="122"/>
  <c r="M21" i="122"/>
  <c r="J21" i="122"/>
  <c r="G21" i="122"/>
  <c r="D21" i="122"/>
  <c r="O18" i="122"/>
  <c r="N18" i="122"/>
  <c r="M18" i="122"/>
  <c r="L18" i="122"/>
  <c r="K18" i="122"/>
  <c r="J18" i="122"/>
  <c r="I18" i="122"/>
  <c r="H18" i="122"/>
  <c r="G18" i="122"/>
  <c r="F18" i="122"/>
  <c r="E18" i="122"/>
  <c r="D18" i="122"/>
  <c r="C18" i="122"/>
  <c r="B18" i="122"/>
  <c r="P17" i="122"/>
  <c r="O17" i="122"/>
  <c r="N17" i="122"/>
  <c r="M17" i="122"/>
  <c r="J17" i="122"/>
  <c r="G17" i="122"/>
  <c r="D17" i="122"/>
  <c r="P16" i="122"/>
  <c r="O16" i="122"/>
  <c r="N16" i="122"/>
  <c r="M16" i="122"/>
  <c r="J16" i="122"/>
  <c r="G16" i="122"/>
  <c r="D16" i="122"/>
  <c r="P15" i="122"/>
  <c r="O15" i="122"/>
  <c r="N15" i="122"/>
  <c r="M15" i="122"/>
  <c r="J15" i="122"/>
  <c r="G15" i="122"/>
  <c r="D15" i="122"/>
  <c r="P14" i="122"/>
  <c r="P18" i="122" s="1"/>
  <c r="O14" i="122"/>
  <c r="N14" i="122"/>
  <c r="M14" i="122"/>
  <c r="J14" i="122"/>
  <c r="G14" i="122"/>
  <c r="D14" i="122"/>
  <c r="P13" i="122"/>
  <c r="O13" i="122"/>
  <c r="N13" i="122"/>
  <c r="M13" i="122"/>
  <c r="J13" i="122"/>
  <c r="G13" i="122"/>
  <c r="D13" i="122"/>
  <c r="P12" i="122"/>
  <c r="O12" i="122"/>
  <c r="N12" i="122"/>
  <c r="M12" i="122"/>
  <c r="J12" i="122"/>
  <c r="G12" i="122"/>
  <c r="D12" i="122"/>
  <c r="P11" i="122"/>
  <c r="O11" i="122"/>
  <c r="N11" i="122"/>
  <c r="M11" i="122"/>
  <c r="J11" i="122"/>
  <c r="G11" i="122"/>
  <c r="D11" i="122"/>
  <c r="L28" i="141" l="1"/>
  <c r="K28" i="141"/>
  <c r="M28" i="141" s="1"/>
  <c r="S27" i="138"/>
  <c r="S26" i="138"/>
  <c r="R28" i="138"/>
  <c r="S28" i="138"/>
  <c r="P28" i="140"/>
  <c r="O28" i="140"/>
  <c r="K38" i="125"/>
  <c r="K40" i="125" s="1"/>
  <c r="K41" i="125" s="1"/>
  <c r="H38" i="125"/>
  <c r="H40" i="125" s="1"/>
  <c r="H41" i="125" s="1"/>
  <c r="I13" i="125"/>
  <c r="J13" i="125" s="1"/>
  <c r="J18" i="125" s="1"/>
  <c r="J38" i="125"/>
  <c r="J40" i="125" s="1"/>
  <c r="D41" i="125"/>
  <c r="C41" i="125"/>
  <c r="I41" i="125"/>
  <c r="J41" i="125"/>
  <c r="F41" i="125"/>
  <c r="G28" i="125"/>
  <c r="G39" i="125" s="1"/>
  <c r="G41" i="125" s="1"/>
  <c r="M30" i="125"/>
  <c r="M38" i="125" s="1"/>
  <c r="M40" i="125" s="1"/>
  <c r="M21" i="125"/>
  <c r="M28" i="125" s="1"/>
  <c r="M39" i="125" s="1"/>
  <c r="M11" i="125"/>
  <c r="L35" i="125"/>
  <c r="L38" i="125" s="1"/>
  <c r="L40" i="125" s="1"/>
  <c r="L41" i="125" s="1"/>
  <c r="I18" i="125"/>
  <c r="D38" i="125"/>
  <c r="D40" i="125" s="1"/>
  <c r="I40" i="124"/>
  <c r="J11" i="124"/>
  <c r="J18" i="124" s="1"/>
  <c r="J21" i="124"/>
  <c r="J28" i="124" s="1"/>
  <c r="J38" i="124" s="1"/>
  <c r="J40" i="124" s="1"/>
  <c r="J30" i="124"/>
  <c r="J37" i="124" s="1"/>
  <c r="J39" i="124" s="1"/>
  <c r="T16" i="123"/>
  <c r="F40" i="123"/>
  <c r="R28" i="123"/>
  <c r="R38" i="123" s="1"/>
  <c r="R40" i="123" s="1"/>
  <c r="T22" i="123"/>
  <c r="T26" i="123"/>
  <c r="Q28" i="123"/>
  <c r="Q38" i="123" s="1"/>
  <c r="Q40" i="123" s="1"/>
  <c r="L40" i="123"/>
  <c r="T11" i="123"/>
  <c r="Q16" i="123"/>
  <c r="O12" i="123"/>
  <c r="L13" i="123"/>
  <c r="P13" i="123"/>
  <c r="S23" i="123"/>
  <c r="S28" i="123" s="1"/>
  <c r="S38" i="123" s="1"/>
  <c r="S40" i="123" s="1"/>
  <c r="P16" i="123"/>
  <c r="S16" i="123" s="1"/>
  <c r="Q22" i="123"/>
  <c r="O28" i="123"/>
  <c r="O38" i="123" s="1"/>
  <c r="O40" i="123" s="1"/>
  <c r="N23" i="123"/>
  <c r="N28" i="123" s="1"/>
  <c r="N38" i="123" s="1"/>
  <c r="N40" i="123" s="1"/>
  <c r="R23" i="123"/>
  <c r="T30" i="123"/>
  <c r="T37" i="123" s="1"/>
  <c r="T39" i="123" s="1"/>
  <c r="P40" i="122"/>
  <c r="D40" i="122"/>
  <c r="M40" i="122"/>
  <c r="K29" i="155"/>
  <c r="I29" i="155"/>
  <c r="G29" i="155"/>
  <c r="D29" i="155"/>
  <c r="C29" i="155"/>
  <c r="S28" i="155"/>
  <c r="R28" i="155"/>
  <c r="Q28" i="155"/>
  <c r="P28" i="155"/>
  <c r="O28" i="155"/>
  <c r="N28" i="155"/>
  <c r="M28" i="155"/>
  <c r="L28" i="155"/>
  <c r="K28" i="155"/>
  <c r="J28" i="155"/>
  <c r="J29" i="155" s="1"/>
  <c r="I28" i="155"/>
  <c r="G28" i="155"/>
  <c r="F28" i="155"/>
  <c r="E28" i="155"/>
  <c r="E29" i="155" s="1"/>
  <c r="D28" i="155"/>
  <c r="C28" i="155"/>
  <c r="S27" i="155"/>
  <c r="S29" i="155" s="1"/>
  <c r="P27" i="155"/>
  <c r="P29" i="155" s="1"/>
  <c r="O27" i="155"/>
  <c r="O29" i="155" s="1"/>
  <c r="M27" i="155"/>
  <c r="M29" i="155" s="1"/>
  <c r="L27" i="155"/>
  <c r="L29" i="155" s="1"/>
  <c r="K27" i="155"/>
  <c r="I27" i="155"/>
  <c r="G27" i="155"/>
  <c r="F27" i="155"/>
  <c r="F29" i="155" s="1"/>
  <c r="E27" i="155"/>
  <c r="D27" i="155"/>
  <c r="C27" i="155"/>
  <c r="T26" i="155"/>
  <c r="T28" i="155" s="1"/>
  <c r="S26" i="155"/>
  <c r="R26" i="155"/>
  <c r="Q26" i="155"/>
  <c r="P26" i="155"/>
  <c r="O26" i="155"/>
  <c r="N26" i="155"/>
  <c r="M26" i="155"/>
  <c r="L26" i="155"/>
  <c r="K26" i="155"/>
  <c r="J26" i="155"/>
  <c r="I26" i="155"/>
  <c r="H26" i="155"/>
  <c r="H28" i="155" s="1"/>
  <c r="G26" i="155"/>
  <c r="F26" i="155"/>
  <c r="E26" i="155"/>
  <c r="D26" i="155"/>
  <c r="C26" i="155"/>
  <c r="T25" i="155"/>
  <c r="S25" i="155"/>
  <c r="R25" i="155"/>
  <c r="Q25" i="155"/>
  <c r="N25" i="155"/>
  <c r="K25" i="155"/>
  <c r="H25" i="155"/>
  <c r="E25" i="155"/>
  <c r="T24" i="155"/>
  <c r="S24" i="155"/>
  <c r="R24" i="155"/>
  <c r="Q24" i="155"/>
  <c r="N24" i="155"/>
  <c r="K24" i="155"/>
  <c r="H24" i="155"/>
  <c r="E24" i="155"/>
  <c r="T23" i="155"/>
  <c r="S23" i="155"/>
  <c r="Q23" i="155"/>
  <c r="N23" i="155"/>
  <c r="K23" i="155"/>
  <c r="H23" i="155"/>
  <c r="E23" i="155"/>
  <c r="T22" i="155"/>
  <c r="S22" i="155"/>
  <c r="R22" i="155"/>
  <c r="Q22" i="155"/>
  <c r="N22" i="155"/>
  <c r="K22" i="155"/>
  <c r="H22" i="155"/>
  <c r="T20" i="155"/>
  <c r="T27" i="155" s="1"/>
  <c r="T29" i="155" s="1"/>
  <c r="S20" i="155"/>
  <c r="R20" i="155"/>
  <c r="R27" i="155" s="1"/>
  <c r="R29" i="155" s="1"/>
  <c r="Q20" i="155"/>
  <c r="Q27" i="155" s="1"/>
  <c r="Q29" i="155" s="1"/>
  <c r="P20" i="155"/>
  <c r="O20" i="155"/>
  <c r="N20" i="155"/>
  <c r="N27" i="155" s="1"/>
  <c r="N29" i="155" s="1"/>
  <c r="M20" i="155"/>
  <c r="L20" i="155"/>
  <c r="K20" i="155"/>
  <c r="I20" i="155"/>
  <c r="H20" i="155"/>
  <c r="H27" i="155" s="1"/>
  <c r="F20" i="155"/>
  <c r="E20" i="155"/>
  <c r="C20" i="155"/>
  <c r="T19" i="155"/>
  <c r="S19" i="155"/>
  <c r="R19" i="155"/>
  <c r="Q19" i="155"/>
  <c r="N19" i="155"/>
  <c r="K19" i="155"/>
  <c r="H19" i="155"/>
  <c r="T18" i="155"/>
  <c r="S18" i="155"/>
  <c r="R18" i="155"/>
  <c r="Q18" i="155"/>
  <c r="N18" i="155"/>
  <c r="K18" i="155"/>
  <c r="H18" i="155"/>
  <c r="T17" i="155"/>
  <c r="S17" i="155"/>
  <c r="Q17" i="155"/>
  <c r="N17" i="155"/>
  <c r="K17" i="155"/>
  <c r="H17" i="155"/>
  <c r="T16" i="155"/>
  <c r="S16" i="155"/>
  <c r="R16" i="155"/>
  <c r="Q16" i="155"/>
  <c r="N16" i="155"/>
  <c r="K16" i="155"/>
  <c r="S13" i="155"/>
  <c r="R13" i="155"/>
  <c r="Q13" i="155"/>
  <c r="P13" i="155"/>
  <c r="O13" i="155"/>
  <c r="N13" i="155"/>
  <c r="M13" i="155"/>
  <c r="L13" i="155"/>
  <c r="K13" i="155"/>
  <c r="I13" i="155"/>
  <c r="H13" i="155"/>
  <c r="G13" i="155"/>
  <c r="F13" i="155"/>
  <c r="E13" i="155"/>
  <c r="C13" i="155"/>
  <c r="T12" i="155"/>
  <c r="R12" i="155"/>
  <c r="Q12" i="155"/>
  <c r="N12" i="155"/>
  <c r="K12" i="155"/>
  <c r="H12" i="155"/>
  <c r="T11" i="155"/>
  <c r="S11" i="155"/>
  <c r="R11" i="155"/>
  <c r="Q11" i="155"/>
  <c r="N11" i="155"/>
  <c r="K11" i="155"/>
  <c r="T10" i="155"/>
  <c r="S10" i="155"/>
  <c r="R10" i="155"/>
  <c r="Q10" i="155"/>
  <c r="N10" i="155"/>
  <c r="K10" i="155"/>
  <c r="H10" i="155"/>
  <c r="T9" i="155"/>
  <c r="T13" i="155" s="1"/>
  <c r="S9" i="155"/>
  <c r="R9" i="155"/>
  <c r="Q9" i="155"/>
  <c r="N9" i="155"/>
  <c r="K9" i="155"/>
  <c r="L13" i="125" l="1"/>
  <c r="M13" i="125" s="1"/>
  <c r="M41" i="125"/>
  <c r="M18" i="125"/>
  <c r="P18" i="123"/>
  <c r="Q13" i="123"/>
  <c r="T23" i="123"/>
  <c r="T28" i="123" s="1"/>
  <c r="T38" i="123" s="1"/>
  <c r="T40" i="123" s="1"/>
  <c r="R12" i="123"/>
  <c r="O18" i="123"/>
  <c r="Q12" i="123"/>
  <c r="Q18" i="123" s="1"/>
  <c r="S13" i="123"/>
  <c r="S18" i="123" s="1"/>
  <c r="R13" i="123"/>
  <c r="N13" i="123"/>
  <c r="N18" i="123" s="1"/>
  <c r="L18" i="123"/>
  <c r="H29" i="155"/>
  <c r="I27" i="156"/>
  <c r="H27" i="156"/>
  <c r="I26" i="156"/>
  <c r="I28" i="156" s="1"/>
  <c r="B26" i="156"/>
  <c r="B28" i="156" s="1"/>
  <c r="L25" i="156"/>
  <c r="L27" i="156" s="1"/>
  <c r="K25" i="156"/>
  <c r="K27" i="156" s="1"/>
  <c r="I25" i="156"/>
  <c r="H25" i="156"/>
  <c r="P24" i="156"/>
  <c r="O24" i="156"/>
  <c r="N24" i="156"/>
  <c r="M24" i="156"/>
  <c r="J24" i="156"/>
  <c r="O23" i="156"/>
  <c r="N23" i="156"/>
  <c r="P23" i="156" s="1"/>
  <c r="M23" i="156"/>
  <c r="J23" i="156"/>
  <c r="O22" i="156"/>
  <c r="N22" i="156"/>
  <c r="P22" i="156" s="1"/>
  <c r="M22" i="156"/>
  <c r="J22" i="156"/>
  <c r="O21" i="156"/>
  <c r="O25" i="156" s="1"/>
  <c r="O27" i="156" s="1"/>
  <c r="N21" i="156"/>
  <c r="N25" i="156" s="1"/>
  <c r="N27" i="156" s="1"/>
  <c r="N28" i="156" s="1"/>
  <c r="M21" i="156"/>
  <c r="M25" i="156" s="1"/>
  <c r="M27" i="156" s="1"/>
  <c r="J21" i="156"/>
  <c r="J25" i="156" s="1"/>
  <c r="J27" i="156" s="1"/>
  <c r="L19" i="156"/>
  <c r="L26" i="156" s="1"/>
  <c r="K19" i="156"/>
  <c r="K26" i="156" s="1"/>
  <c r="K28" i="156" s="1"/>
  <c r="I19" i="156"/>
  <c r="H19" i="156"/>
  <c r="H26" i="156" s="1"/>
  <c r="H28" i="156" s="1"/>
  <c r="C19" i="156"/>
  <c r="C26" i="156" s="1"/>
  <c r="C28" i="156" s="1"/>
  <c r="B19" i="156"/>
  <c r="O18" i="156"/>
  <c r="P18" i="156" s="1"/>
  <c r="N18" i="156"/>
  <c r="M18" i="156"/>
  <c r="J18" i="156"/>
  <c r="D18" i="156"/>
  <c r="O17" i="156"/>
  <c r="N17" i="156"/>
  <c r="P17" i="156" s="1"/>
  <c r="M17" i="156"/>
  <c r="J17" i="156"/>
  <c r="D17" i="156"/>
  <c r="O16" i="156"/>
  <c r="P16" i="156" s="1"/>
  <c r="N16" i="156"/>
  <c r="M16" i="156"/>
  <c r="J16" i="156"/>
  <c r="D16" i="156"/>
  <c r="D19" i="156" s="1"/>
  <c r="D26" i="156" s="1"/>
  <c r="D28" i="156" s="1"/>
  <c r="O15" i="156"/>
  <c r="O19" i="156" s="1"/>
  <c r="O26" i="156" s="1"/>
  <c r="N15" i="156"/>
  <c r="P15" i="156" s="1"/>
  <c r="P19" i="156" s="1"/>
  <c r="P26" i="156" s="1"/>
  <c r="M15" i="156"/>
  <c r="M19" i="156" s="1"/>
  <c r="M26" i="156" s="1"/>
  <c r="M28" i="156" s="1"/>
  <c r="J15" i="156"/>
  <c r="J19" i="156" s="1"/>
  <c r="J26" i="156" s="1"/>
  <c r="D15" i="156"/>
  <c r="N12" i="156"/>
  <c r="L12" i="156"/>
  <c r="K12" i="156"/>
  <c r="I12" i="156"/>
  <c r="H12" i="156"/>
  <c r="O11" i="156"/>
  <c r="O12" i="156" s="1"/>
  <c r="N11" i="156"/>
  <c r="M11" i="156"/>
  <c r="J11" i="156"/>
  <c r="P10" i="156"/>
  <c r="O10" i="156"/>
  <c r="N10" i="156"/>
  <c r="M10" i="156"/>
  <c r="J10" i="156"/>
  <c r="O9" i="156"/>
  <c r="N9" i="156"/>
  <c r="P9" i="156" s="1"/>
  <c r="J9" i="156"/>
  <c r="J12" i="156" s="1"/>
  <c r="O8" i="156"/>
  <c r="N8" i="156"/>
  <c r="P8" i="156" s="1"/>
  <c r="M8" i="156"/>
  <c r="M12" i="156" s="1"/>
  <c r="L18" i="125" l="1"/>
  <c r="T13" i="123"/>
  <c r="T12" i="123"/>
  <c r="R18" i="123"/>
  <c r="J28" i="156"/>
  <c r="L28" i="156"/>
  <c r="O28" i="156"/>
  <c r="P11" i="156"/>
  <c r="P12" i="156" s="1"/>
  <c r="P21" i="156"/>
  <c r="P25" i="156" s="1"/>
  <c r="P27" i="156" s="1"/>
  <c r="P28" i="156" s="1"/>
  <c r="G18" i="108"/>
  <c r="T18" i="123" l="1"/>
  <c r="Q27" i="158" l="1"/>
  <c r="AF27" i="158" s="1"/>
  <c r="R27" i="158"/>
  <c r="AG27" i="158" s="1"/>
  <c r="S27" i="158"/>
  <c r="AH27" i="158" s="1"/>
  <c r="Q28" i="158"/>
  <c r="R28" i="158"/>
  <c r="AG28" i="158" s="1"/>
  <c r="S28" i="158"/>
  <c r="AH28" i="158" s="1"/>
  <c r="AF28" i="158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R32" i="158"/>
  <c r="AG32" i="158" s="1"/>
  <c r="S32" i="158"/>
  <c r="AF32" i="158"/>
  <c r="AH32" i="158"/>
  <c r="Q33" i="158"/>
  <c r="R33" i="158"/>
  <c r="AG33" i="158" s="1"/>
  <c r="S33" i="158"/>
  <c r="AH33" i="158" s="1"/>
  <c r="AF33" i="158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I10" i="108" l="1"/>
  <c r="B22" i="134" l="1"/>
  <c r="O17" i="134"/>
  <c r="O19" i="134" s="1"/>
  <c r="N17" i="134"/>
  <c r="N19" i="134" s="1"/>
  <c r="M17" i="134"/>
  <c r="M19" i="134" s="1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E19" i="134" s="1"/>
  <c r="D17" i="134"/>
  <c r="D19" i="134" s="1"/>
  <c r="O14" i="134"/>
  <c r="O18" i="134" s="1"/>
  <c r="O20" i="134" s="1"/>
  <c r="N14" i="134"/>
  <c r="N18" i="134" s="1"/>
  <c r="N20" i="134" s="1"/>
  <c r="M14" i="134"/>
  <c r="M18" i="134" s="1"/>
  <c r="M20" i="134" s="1"/>
  <c r="L14" i="134"/>
  <c r="L18" i="134" s="1"/>
  <c r="L20" i="134" s="1"/>
  <c r="K14" i="134"/>
  <c r="K18" i="134" s="1"/>
  <c r="K20" i="134" s="1"/>
  <c r="J14" i="134"/>
  <c r="J18" i="134" s="1"/>
  <c r="J20" i="134" s="1"/>
  <c r="I14" i="134"/>
  <c r="I18" i="134" s="1"/>
  <c r="I20" i="134" s="1"/>
  <c r="H14" i="134"/>
  <c r="H18" i="134" s="1"/>
  <c r="H20" i="134" s="1"/>
  <c r="G14" i="134"/>
  <c r="G18" i="134" s="1"/>
  <c r="G20" i="134" s="1"/>
  <c r="F14" i="134"/>
  <c r="F18" i="134" s="1"/>
  <c r="F20" i="134" s="1"/>
  <c r="E14" i="134"/>
  <c r="E18" i="134" s="1"/>
  <c r="E20" i="134" s="1"/>
  <c r="D14" i="134"/>
  <c r="D18" i="134" s="1"/>
  <c r="D20" i="134" s="1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F39" i="126" l="1"/>
  <c r="F40" i="126" s="1"/>
  <c r="E39" i="126"/>
  <c r="E40" i="126" s="1"/>
  <c r="B39" i="126"/>
  <c r="B40" i="126" s="1"/>
  <c r="H40" i="126" s="1"/>
  <c r="F38" i="126"/>
  <c r="C38" i="126"/>
  <c r="I38" i="126" s="1"/>
  <c r="B38" i="126"/>
  <c r="H38" i="126" s="1"/>
  <c r="H37" i="126"/>
  <c r="F37" i="126"/>
  <c r="E37" i="126"/>
  <c r="C37" i="126"/>
  <c r="C39" i="126" s="1"/>
  <c r="B37" i="126"/>
  <c r="J36" i="126"/>
  <c r="I36" i="126"/>
  <c r="H36" i="126"/>
  <c r="G36" i="126"/>
  <c r="D36" i="126"/>
  <c r="J35" i="126"/>
  <c r="I35" i="126"/>
  <c r="H35" i="126"/>
  <c r="G35" i="126"/>
  <c r="D35" i="126"/>
  <c r="J34" i="126"/>
  <c r="I34" i="126"/>
  <c r="H34" i="126"/>
  <c r="G34" i="126"/>
  <c r="D34" i="126"/>
  <c r="I33" i="126"/>
  <c r="H33" i="126"/>
  <c r="G33" i="126"/>
  <c r="G12" i="126" s="1"/>
  <c r="D33" i="126"/>
  <c r="J32" i="126"/>
  <c r="I32" i="126"/>
  <c r="H32" i="126"/>
  <c r="G32" i="126"/>
  <c r="D32" i="126"/>
  <c r="J31" i="126"/>
  <c r="I31" i="126"/>
  <c r="H31" i="126"/>
  <c r="G31" i="126"/>
  <c r="D31" i="126"/>
  <c r="J30" i="126"/>
  <c r="I30" i="126"/>
  <c r="H30" i="126"/>
  <c r="G30" i="126"/>
  <c r="D30" i="126"/>
  <c r="D37" i="126" s="1"/>
  <c r="I29" i="126"/>
  <c r="H29" i="126"/>
  <c r="G29" i="126"/>
  <c r="G8" i="126" s="1"/>
  <c r="D29" i="126"/>
  <c r="I27" i="126"/>
  <c r="H27" i="126"/>
  <c r="F27" i="126"/>
  <c r="E27" i="126"/>
  <c r="E38" i="126" s="1"/>
  <c r="C27" i="126"/>
  <c r="B27" i="126"/>
  <c r="I26" i="126"/>
  <c r="H26" i="126"/>
  <c r="G26" i="126"/>
  <c r="D26" i="126"/>
  <c r="D15" i="126" s="1"/>
  <c r="J15" i="126" s="1"/>
  <c r="I25" i="126"/>
  <c r="H25" i="126"/>
  <c r="G25" i="126"/>
  <c r="D25" i="126"/>
  <c r="D14" i="126" s="1"/>
  <c r="I24" i="126"/>
  <c r="H24" i="126"/>
  <c r="G24" i="126"/>
  <c r="J24" i="126" s="1"/>
  <c r="D24" i="126"/>
  <c r="I23" i="126"/>
  <c r="H23" i="126"/>
  <c r="G23" i="126"/>
  <c r="D23" i="126"/>
  <c r="J23" i="126" s="1"/>
  <c r="J22" i="126"/>
  <c r="I22" i="126"/>
  <c r="H22" i="126"/>
  <c r="G22" i="126"/>
  <c r="D22" i="126"/>
  <c r="D11" i="126" s="1"/>
  <c r="J11" i="126" s="1"/>
  <c r="I21" i="126"/>
  <c r="H21" i="126"/>
  <c r="G21" i="126"/>
  <c r="D21" i="126"/>
  <c r="D10" i="126" s="1"/>
  <c r="I20" i="126"/>
  <c r="H20" i="126"/>
  <c r="G20" i="126"/>
  <c r="J20" i="126" s="1"/>
  <c r="D20" i="126"/>
  <c r="I19" i="126"/>
  <c r="H19" i="126"/>
  <c r="G19" i="126"/>
  <c r="G27" i="126" s="1"/>
  <c r="D19" i="126"/>
  <c r="J19" i="126" s="1"/>
  <c r="G15" i="126"/>
  <c r="F15" i="126"/>
  <c r="E15" i="126"/>
  <c r="C15" i="126"/>
  <c r="I15" i="126" s="1"/>
  <c r="B15" i="126"/>
  <c r="H15" i="126" s="1"/>
  <c r="H14" i="126"/>
  <c r="G14" i="126"/>
  <c r="F14" i="126"/>
  <c r="E14" i="126"/>
  <c r="C14" i="126"/>
  <c r="I14" i="126" s="1"/>
  <c r="B14" i="126"/>
  <c r="I13" i="126"/>
  <c r="H13" i="126"/>
  <c r="F13" i="126"/>
  <c r="E13" i="126"/>
  <c r="D13" i="126"/>
  <c r="C13" i="126"/>
  <c r="B13" i="126"/>
  <c r="I12" i="126"/>
  <c r="F12" i="126"/>
  <c r="E12" i="126"/>
  <c r="C12" i="126"/>
  <c r="B12" i="126"/>
  <c r="H12" i="126" s="1"/>
  <c r="G11" i="126"/>
  <c r="F11" i="126"/>
  <c r="E11" i="126"/>
  <c r="C11" i="126"/>
  <c r="I11" i="126" s="1"/>
  <c r="B11" i="126"/>
  <c r="H11" i="126" s="1"/>
  <c r="H10" i="126"/>
  <c r="G10" i="126"/>
  <c r="J10" i="126" s="1"/>
  <c r="F10" i="126"/>
  <c r="E10" i="126"/>
  <c r="C10" i="126"/>
  <c r="I10" i="126" s="1"/>
  <c r="B10" i="126"/>
  <c r="I9" i="126"/>
  <c r="H9" i="126"/>
  <c r="F9" i="126"/>
  <c r="E9" i="126"/>
  <c r="D9" i="126"/>
  <c r="C9" i="126"/>
  <c r="B9" i="126"/>
  <c r="I8" i="126"/>
  <c r="F8" i="126"/>
  <c r="F16" i="126" s="1"/>
  <c r="I16" i="126" s="1"/>
  <c r="E8" i="126"/>
  <c r="E16" i="126" s="1"/>
  <c r="C8" i="126"/>
  <c r="C16" i="126" s="1"/>
  <c r="B8" i="126"/>
  <c r="B16" i="126" s="1"/>
  <c r="J14" i="126" l="1"/>
  <c r="I39" i="126"/>
  <c r="C40" i="126"/>
  <c r="I40" i="126" s="1"/>
  <c r="H16" i="126"/>
  <c r="J8" i="126"/>
  <c r="G38" i="126"/>
  <c r="D39" i="126"/>
  <c r="J37" i="126"/>
  <c r="J12" i="126"/>
  <c r="J26" i="126"/>
  <c r="D8" i="126"/>
  <c r="D16" i="126" s="1"/>
  <c r="H8" i="126"/>
  <c r="G9" i="126"/>
  <c r="J9" i="126" s="1"/>
  <c r="D12" i="126"/>
  <c r="G13" i="126"/>
  <c r="J13" i="126" s="1"/>
  <c r="J29" i="126"/>
  <c r="J33" i="126"/>
  <c r="H39" i="126"/>
  <c r="J21" i="126"/>
  <c r="J25" i="126"/>
  <c r="D27" i="126"/>
  <c r="D38" i="126" s="1"/>
  <c r="J38" i="126" s="1"/>
  <c r="G37" i="126"/>
  <c r="G39" i="126" s="1"/>
  <c r="G40" i="126" s="1"/>
  <c r="I37" i="126"/>
  <c r="J27" i="126" l="1"/>
  <c r="J39" i="126"/>
  <c r="D40" i="126"/>
  <c r="J40" i="126" s="1"/>
  <c r="G16" i="126"/>
  <c r="J16" i="126" s="1"/>
  <c r="Q10" i="158" l="1"/>
  <c r="AC10" i="158" s="1"/>
  <c r="R10" i="158"/>
  <c r="AD10" i="158" s="1"/>
  <c r="S10" i="158"/>
  <c r="AE10" i="158" s="1"/>
  <c r="Q11" i="158"/>
  <c r="AC11" i="158" s="1"/>
  <c r="R11" i="158"/>
  <c r="AD11" i="158" s="1"/>
  <c r="S11" i="158"/>
  <c r="AE11" i="158" s="1"/>
  <c r="Q12" i="158"/>
  <c r="AC12" i="158" s="1"/>
  <c r="R12" i="158"/>
  <c r="AD12" i="158" s="1"/>
  <c r="S12" i="158"/>
  <c r="AE12" i="158" s="1"/>
  <c r="Q13" i="158"/>
  <c r="AC13" i="158" s="1"/>
  <c r="R13" i="158"/>
  <c r="AD13" i="158" s="1"/>
  <c r="S13" i="158"/>
  <c r="AE13" i="158" s="1"/>
  <c r="Q14" i="158"/>
  <c r="AC14" i="158" s="1"/>
  <c r="R14" i="158"/>
  <c r="AD14" i="158" s="1"/>
  <c r="S14" i="158"/>
  <c r="AE14" i="158" s="1"/>
  <c r="Q15" i="158"/>
  <c r="R15" i="158"/>
  <c r="S15" i="158"/>
  <c r="AC15" i="158"/>
  <c r="AD15" i="158"/>
  <c r="AE15" i="158"/>
  <c r="Q16" i="158"/>
  <c r="AC16" i="158" s="1"/>
  <c r="R16" i="158"/>
  <c r="AD16" i="158" s="1"/>
  <c r="S16" i="158"/>
  <c r="AE16" i="158" s="1"/>
  <c r="Q17" i="158"/>
  <c r="AC17" i="158" s="1"/>
  <c r="R17" i="158"/>
  <c r="AD17" i="158" s="1"/>
  <c r="S17" i="158"/>
  <c r="AE17" i="158" s="1"/>
  <c r="Q18" i="158"/>
  <c r="AC18" i="158" s="1"/>
  <c r="R18" i="158"/>
  <c r="AD18" i="158" s="1"/>
  <c r="S18" i="158"/>
  <c r="AE18" i="158" s="1"/>
  <c r="Q19" i="158"/>
  <c r="AC19" i="158" s="1"/>
  <c r="R19" i="158"/>
  <c r="AD19" i="158" s="1"/>
  <c r="S19" i="158"/>
  <c r="AE19" i="158" s="1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T44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U51" i="158"/>
  <c r="V51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T52" i="158"/>
  <c r="U52" i="158"/>
  <c r="V52" i="158"/>
  <c r="Q59" i="158"/>
  <c r="R59" i="158"/>
  <c r="S59" i="158"/>
  <c r="AC59" i="158"/>
  <c r="AC62" i="158" s="1"/>
  <c r="AD59" i="158"/>
  <c r="Q60" i="158"/>
  <c r="R60" i="158"/>
  <c r="S60" i="158"/>
  <c r="AC60" i="158"/>
  <c r="AD60" i="158"/>
  <c r="AE60" i="158"/>
  <c r="Q61" i="158"/>
  <c r="R61" i="158"/>
  <c r="R62" i="158" s="1"/>
  <c r="S61" i="158"/>
  <c r="AE61" i="158" s="1"/>
  <c r="AC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Q62" i="158"/>
  <c r="T62" i="158"/>
  <c r="U62" i="158"/>
  <c r="V62" i="158"/>
  <c r="W62" i="158"/>
  <c r="X62" i="158"/>
  <c r="Y62" i="158"/>
  <c r="Z62" i="158"/>
  <c r="AA62" i="158"/>
  <c r="AB62" i="158"/>
  <c r="K9" i="108"/>
  <c r="L9" i="108"/>
  <c r="L10" i="108" s="1"/>
  <c r="M9" i="108"/>
  <c r="M10" i="108" s="1"/>
  <c r="B10" i="108"/>
  <c r="C10" i="108"/>
  <c r="D10" i="108"/>
  <c r="E10" i="108"/>
  <c r="F10" i="108"/>
  <c r="G10" i="108"/>
  <c r="H10" i="108"/>
  <c r="J10" i="108"/>
  <c r="K10" i="108"/>
  <c r="M13" i="108"/>
  <c r="M14" i="108" s="1"/>
  <c r="M18" i="108" s="1"/>
  <c r="K13" i="108"/>
  <c r="L13" i="108"/>
  <c r="L14" i="108" s="1"/>
  <c r="L18" i="108" s="1"/>
  <c r="B14" i="108"/>
  <c r="C14" i="108"/>
  <c r="D14" i="108"/>
  <c r="E14" i="108"/>
  <c r="H14" i="108"/>
  <c r="I14" i="108"/>
  <c r="J14" i="108"/>
  <c r="J18" i="108" s="1"/>
  <c r="K14" i="108"/>
  <c r="G16" i="108"/>
  <c r="M16" i="108"/>
  <c r="M17" i="108" s="1"/>
  <c r="M19" i="108" s="1"/>
  <c r="K16" i="108"/>
  <c r="L16" i="108"/>
  <c r="L17" i="108" s="1"/>
  <c r="L19" i="108" s="1"/>
  <c r="B17" i="108"/>
  <c r="E17" i="108"/>
  <c r="F17" i="108"/>
  <c r="G17" i="108"/>
  <c r="H17" i="108"/>
  <c r="I17" i="108"/>
  <c r="J17" i="108"/>
  <c r="J19" i="108" s="1"/>
  <c r="K17" i="108"/>
  <c r="B18" i="108"/>
  <c r="C18" i="108"/>
  <c r="D18" i="108"/>
  <c r="E18" i="108"/>
  <c r="F18" i="108"/>
  <c r="F20" i="108" s="1"/>
  <c r="G20" i="108"/>
  <c r="H18" i="108"/>
  <c r="I18" i="108"/>
  <c r="K18" i="108"/>
  <c r="B19" i="108"/>
  <c r="C19" i="108"/>
  <c r="D19" i="108"/>
  <c r="E19" i="108"/>
  <c r="F19" i="108"/>
  <c r="G19" i="108"/>
  <c r="H19" i="108"/>
  <c r="I19" i="108"/>
  <c r="K19" i="108"/>
  <c r="B20" i="108"/>
  <c r="C20" i="108"/>
  <c r="D20" i="108"/>
  <c r="E20" i="108"/>
  <c r="H20" i="108"/>
  <c r="K20" i="108"/>
  <c r="H9" i="109"/>
  <c r="I9" i="109"/>
  <c r="J9" i="109"/>
  <c r="B10" i="109"/>
  <c r="C10" i="109"/>
  <c r="D10" i="109"/>
  <c r="E10" i="109"/>
  <c r="F10" i="109"/>
  <c r="G10" i="109"/>
  <c r="H10" i="109"/>
  <c r="I10" i="109"/>
  <c r="J10" i="109"/>
  <c r="D13" i="109"/>
  <c r="H13" i="109"/>
  <c r="I13" i="109"/>
  <c r="J13" i="109"/>
  <c r="B14" i="109"/>
  <c r="C14" i="109"/>
  <c r="D14" i="109"/>
  <c r="E14" i="109"/>
  <c r="F14" i="109"/>
  <c r="G14" i="109"/>
  <c r="H14" i="109"/>
  <c r="I14" i="109"/>
  <c r="J14" i="109"/>
  <c r="D16" i="109"/>
  <c r="G16" i="109"/>
  <c r="H16" i="109"/>
  <c r="I16" i="109"/>
  <c r="J16" i="109"/>
  <c r="B17" i="109"/>
  <c r="C17" i="109"/>
  <c r="D17" i="109"/>
  <c r="E17" i="109"/>
  <c r="F17" i="109"/>
  <c r="G17" i="109"/>
  <c r="H17" i="109"/>
  <c r="I17" i="109"/>
  <c r="J17" i="109"/>
  <c r="B18" i="109"/>
  <c r="C18" i="109"/>
  <c r="D18" i="109"/>
  <c r="E18" i="109"/>
  <c r="F18" i="109"/>
  <c r="G18" i="109"/>
  <c r="H18" i="109"/>
  <c r="I18" i="109"/>
  <c r="J18" i="109"/>
  <c r="B19" i="109"/>
  <c r="C19" i="109"/>
  <c r="D19" i="109"/>
  <c r="E19" i="109"/>
  <c r="F19" i="109"/>
  <c r="G19" i="109"/>
  <c r="H19" i="109"/>
  <c r="I19" i="109"/>
  <c r="J19" i="109"/>
  <c r="B20" i="109"/>
  <c r="C20" i="109"/>
  <c r="D20" i="109"/>
  <c r="E20" i="109"/>
  <c r="F20" i="109"/>
  <c r="G20" i="109"/>
  <c r="H20" i="109"/>
  <c r="I20" i="109"/>
  <c r="J20" i="109"/>
  <c r="S62" i="158" l="1"/>
  <c r="I20" i="108"/>
  <c r="J20" i="10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B66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C65" i="158" l="1"/>
  <c r="D66" i="158"/>
  <c r="D65" i="158"/>
  <c r="D67" i="158"/>
  <c r="B65" i="158"/>
  <c r="B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<sst xmlns="http://schemas.openxmlformats.org/spreadsheetml/2006/main" count="3216" uniqueCount="398">
  <si>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</si>
  <si>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</si>
  <si>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</si>
  <si>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</si>
  <si>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</si>
  <si>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</si>
  <si>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</si>
  <si>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</si>
  <si>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</si>
  <si>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</si>
  <si>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</si>
  <si>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</si>
  <si>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</si>
  <si>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</si>
  <si>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</si>
  <si>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</si>
  <si>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</si>
  <si>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</si>
  <si>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</si>
  <si>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</si>
  <si>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</si>
  <si>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</si>
  <si>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</si>
  <si>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</si>
  <si>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</si>
  <si>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</si>
  <si>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</si>
  <si>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</si>
  <si>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</si>
  <si>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</si>
  <si>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</si>
  <si>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</si>
  <si>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</si>
  <si>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</si>
  <si>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</si>
  <si>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</si>
  <si>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</si>
  <si>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</si>
  <si>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</si>
  <si>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</si>
  <si>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</si>
  <si>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</si>
  <si>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</si>
  <si>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</si>
  <si>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</si>
  <si>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</si>
  <si>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</si>
  <si>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</si>
  <si>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</si>
  <si>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</si>
  <si>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</si>
  <si>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</si>
  <si>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</si>
  <si>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</si>
  <si>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</si>
  <si>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</si>
  <si>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</si>
  <si>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</si>
  <si>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</si>
  <si>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</si>
  <si>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</si>
  <si>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</si>
  <si>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</si>
  <si>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</si>
  <si>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</si>
  <si>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</si>
  <si>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</si>
  <si>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</si>
  <si>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</si>
  <si>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</si>
  <si>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</si>
  <si>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</si>
  <si>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</si>
  <si>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</si>
  <si>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</si>
  <si>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</si>
  <si>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</si>
  <si>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</si>
  <si>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</si>
  <si>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</si>
  <si>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</si>
  <si>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</si>
  <si>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</si>
  <si>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</si>
  <si>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</si>
  <si>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</si>
  <si>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</si>
  <si>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</si>
  <si>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</si>
  <si>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</si>
  <si>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</si>
  <si>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</si>
  <si>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</si>
  <si>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</si>
  <si>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</si>
  <si>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</si>
  <si>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</si>
  <si>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</si>
  <si>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</si>
  <si>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</si>
  <si>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</si>
  <si>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</si>
  <si>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</si>
  <si>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</si>
  <si>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</si>
  <si>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</si>
  <si>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</si>
  <si>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</si>
  <si>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</si>
  <si>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</si>
  <si>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</si>
  <si>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</si>
  <si>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</si>
  <si>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</si>
  <si>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</si>
  <si>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</si>
  <si>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</si>
  <si>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</si>
  <si>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</si>
  <si>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</si>
  <si>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</si>
  <si>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</si>
  <si>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</si>
  <si>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</si>
  <si>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</si>
  <si>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</si>
  <si>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</si>
  <si>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</si>
  <si>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</si>
  <si>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</si>
  <si>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</si>
  <si>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</si>
  <si>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</si>
  <si>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</si>
  <si>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</si>
  <si>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</si>
  <si>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</si>
  <si>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</si>
  <si>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</si>
  <si>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</si>
  <si>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</si>
  <si>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</si>
  <si>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</si>
  <si>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</si>
  <si>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</si>
  <si>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</si>
  <si>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</si>
  <si>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</si>
  <si>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</si>
  <si>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</si>
  <si>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</si>
  <si>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</si>
  <si>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</si>
  <si>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</si>
  <si>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</si>
  <si>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</si>
  <si>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</si>
  <si>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</si>
  <si>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</si>
  <si>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</si>
  <si>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</si>
  <si>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</si>
  <si>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</si>
  <si>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</si>
  <si>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</si>
  <si>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</si>
  <si>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</si>
  <si>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</si>
  <si>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</si>
  <si>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</si>
  <si>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</si>
  <si>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</si>
  <si>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</si>
  <si>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</si>
  <si>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</si>
  <si>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</si>
  <si>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</si>
  <si>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</si>
  <si>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</si>
  <si>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</si>
  <si>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</si>
  <si>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</si>
  <si>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</si>
  <si>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</si>
  <si>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</si>
  <si>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</si>
  <si>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</si>
  <si>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</si>
  <si>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</si>
  <si>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</si>
  <si>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</si>
  <si>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</si>
  <si>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</si>
  <si>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</si>
  <si>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</si>
  <si>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</si>
  <si>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</si>
  <si>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</si>
  <si>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</si>
  <si>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</si>
  <si>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</si>
  <si>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</si>
  <si>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</si>
  <si>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</si>
  <si>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</si>
  <si>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</si>
  <si>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</si>
  <si>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</si>
  <si>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</si>
  <si>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</si>
  <si>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</si>
  <si>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</si>
  <si>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</si>
  <si>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</si>
  <si>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</si>
  <si>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</si>
  <si>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</si>
  <si>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</si>
  <si>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</si>
  <si>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</si>
  <si>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</si>
  <si>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</si>
  <si>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</si>
  <si>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</si>
  <si>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</si>
  <si>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</si>
  <si>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</si>
  <si>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</si>
  <si>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</si>
  <si>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</si>
  <si>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</si>
  <si>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</si>
  <si>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</si>
  <si>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</si>
  <si>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</si>
  <si>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</si>
  <si>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</si>
  <si>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</si>
  <si>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</si>
  <si>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</si>
  <si>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</si>
  <si>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</si>
  <si>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</si>
  <si>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</si>
  <si>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</si>
  <si>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</si>
  <si>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</si>
  <si>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</si>
  <si>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</si>
  <si>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</si>
  <si>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</si>
  <si>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</si>
  <si>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</si>
  <si>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</si>
  <si>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</si>
  <si>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</si>
  <si>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</si>
  <si>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</si>
  <si>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</si>
  <si>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</si>
  <si>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</si>
  <si>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</si>
  <si>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</si>
  <si>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</si>
  <si>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</si>
  <si>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</si>
  <si>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</si>
  <si>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</si>
  <si>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</si>
  <si>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</si>
  <si>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</si>
  <si>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</si>
  <si>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</si>
  <si>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</si>
  <si>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</si>
  <si>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</si>
  <si>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</si>
  <si>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</si>
  <si>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</si>
  <si>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</si>
  <si>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</si>
  <si>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</si>
  <si>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</si>
  <si>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</si>
  <si>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</si>
  <si>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</si>
  <si>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</si>
  <si>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</si>
  <si>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</si>
  <si>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</si>
  <si>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</si>
  <si>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</si>
  <si>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</si>
  <si>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</si>
  <si>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</si>
  <si>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</si>
  <si>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</si>
  <si>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</si>
  <si>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</si>
  <si>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</si>
  <si>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</si>
  <si>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>01.03.01</t>
  </si>
  <si>
    <t>Математика</t>
  </si>
  <si>
    <t>53.04.03</t>
  </si>
  <si>
    <t>53.04.04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</si>
  <si>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</si>
  <si>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</si>
  <si>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 xml:space="preserve">    выпуск 2021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</si>
  <si>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</si>
  <si>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</si>
  <si>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</si>
  <si>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</si>
  <si>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</si>
  <si>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</si>
  <si>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</si>
  <si>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</si>
  <si>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</si>
  <si>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</si>
  <si>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</si>
  <si>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Директор академии                                                                                                  С.В.Додонов</t>
  </si>
  <si>
    <t>Директор академии                                                                                          С.В.Додонов</t>
  </si>
  <si>
    <t>Директор  академии                                                                                                                  С.В.Додонов</t>
  </si>
  <si>
    <t>Директор академии                                                                                                                      С.В. Додонов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</si>
  <si>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</si>
  <si>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</si>
  <si>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</si>
  <si>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</si>
  <si>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</si>
  <si>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АКАДЕМИЯ СТРОИТЕЛЬСТВА ИАРХИТЕКТУРЫ</t>
  </si>
  <si>
    <t>01.04.01</t>
  </si>
  <si>
    <t>45.04.01. Филология (ДПО)</t>
  </si>
  <si>
    <t>выпуск 2021</t>
  </si>
  <si>
    <t>21.03.02 Продукты питания животного происхождения</t>
  </si>
  <si>
    <t xml:space="preserve">          </t>
  </si>
  <si>
    <t>ипс. Горбаченко Т.А.</t>
  </si>
  <si>
    <t>БЮД</t>
  </si>
  <si>
    <t>КОМ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</si>
  <si>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</si>
  <si>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</si>
  <si>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</si>
  <si>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</si>
  <si>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</si>
  <si>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Начальник отдела организации и мониторинга учебного процесса   ____________________ Т.С. Назарова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</si>
  <si>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</si>
  <si>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</si>
  <si>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</si>
  <si>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</si>
  <si>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</si>
  <si>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</si>
  <si>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</si>
  <si>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</si>
  <si>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</si>
  <si>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</si>
  <si>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</si>
  <si>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</si>
  <si>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</si>
  <si>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</si>
  <si>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</si>
  <si>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</si>
  <si>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</si>
  <si>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</si>
  <si>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</si>
  <si>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Заместитель директора по учебно-воспитательной и научной работе</t>
  </si>
  <si>
    <t>Н.В. Давкуш</t>
  </si>
  <si>
    <t>Контингент очной формы обучения на 01.05.2017 г. (Бакалавры)</t>
  </si>
  <si>
    <t>И.о. директора Института _____________ У. В. Киреева</t>
  </si>
  <si>
    <t>Исполнитель ________________ М. А. Кукса</t>
  </si>
  <si>
    <t>Контингент заочная форма обучения 01.05.2017 г. (Бакалавры)</t>
  </si>
  <si>
    <t xml:space="preserve">              Исполнитель ________________ М. А. Кукса</t>
  </si>
  <si>
    <t>на 01 .05. 2017 года</t>
  </si>
  <si>
    <t>Сводная ведомость контингента специалистов  Очной формы обучения по состоянию на 01 .05. 2017 года</t>
  </si>
  <si>
    <t>Сводная ведомость контингента специалистов  Заочной формы обучения по состоянию на 01 .05. 2017 года</t>
  </si>
  <si>
    <t>Сводная ведомость контингента очно-заочной  формы обучения на 01 .05. 2017 года</t>
  </si>
  <si>
    <t>Контингент очной формы обучения на 01.05.2017 г. (Магистры)</t>
  </si>
  <si>
    <t>Контингент заочной формы обучения на 01.05.2017 г.(Магистры)</t>
  </si>
  <si>
    <t>Контингент очной формы обучения на 01.05.2017 г. (Бакалавриат)</t>
  </si>
  <si>
    <t>Контингент очной формы обучения на 01.05.2017 г. (Магистратура)</t>
  </si>
  <si>
    <t>Контингент заочной формы обучения на 01.05.2017 г. (Бакалавриат)</t>
  </si>
  <si>
    <t>Контингент заочной формы обучения на 01.05.2017 г. (Магистратура)</t>
  </si>
  <si>
    <t>Контингент Дневной формы обучения на 1.05.2017</t>
  </si>
  <si>
    <t>в т.ч. контингент Дневной формы обучения на 1.05.2017 (ускоренный срок обучения)</t>
  </si>
  <si>
    <t>Контингент Заочной формы обучения на 1.05.2017</t>
  </si>
  <si>
    <t>в т.ч. контингент Заочной формы обучения на 1.05.2017(ускорен.срок)</t>
  </si>
  <si>
    <t>Контингент Дневной формы обучения на 1.05.2017 (специалитет)</t>
  </si>
  <si>
    <t>в т.ч. контингент Дневной формы обучения на 1.05.2017 (ускоренный срок специалитет )</t>
  </si>
  <si>
    <t>Контингент очно-заочной формы обучения на 1.05.2017</t>
  </si>
  <si>
    <t>Контингент дневная форма обучения 01.05.2017 г.(Специалисты)</t>
  </si>
  <si>
    <t>Контингент очной формы обучения на 01.05.2017 г.(Бакалавры)</t>
  </si>
  <si>
    <t>Контингент заочная форма обучения 01.05.2017 г.(Бакалавры)</t>
  </si>
  <si>
    <t>Контингент очной формы обучения на 01.05.2017 г.(Магистры)</t>
  </si>
  <si>
    <t>Контингент заочной формы обучения на 01.05.2017 г. (Магистры)</t>
  </si>
  <si>
    <t xml:space="preserve">Контингент очной формы обучения на 01.05.2017 г. (Бакалавры) </t>
  </si>
  <si>
    <t xml:space="preserve">Контингент очной формы обучения на 01.05.2017 г. (Специалисты) </t>
  </si>
  <si>
    <t xml:space="preserve">Контингент очной формы обучения на 01.05.2017 г. (Магистры) </t>
  </si>
  <si>
    <t xml:space="preserve">Контингент заочной формы обучения на 01.05.2017 г. (Бакалавры) </t>
  </si>
  <si>
    <t xml:space="preserve">Контингент очно-заочной формы обучения на 01.05.2017 г. (Бакалавры) </t>
  </si>
  <si>
    <t xml:space="preserve">Контингент очно-заочной формы обучения на 01.05.2017 г. (Магистры) </t>
  </si>
  <si>
    <t>Контингент заочной формы обучения на 01.05.2017 г. (Магистры)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</si>
</sst>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41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sz val="16"/>
      <color indexed="8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6"/>
      <color indexed="8"/>
      <name val="Times New Roman Cyr"/>
      <charset val="204"/>
    </font>
    <font>
      <sz val="16"/>
      <color indexed="8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b/>
      <i/>
      <sz val="14"/>
      <color indexed="8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2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i/>
      <sz val="20"/>
      <color indexed="10"/>
      <name val="Arial Cyr"/>
      <family val="2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20"/>
      <name val="Arial Cyr"/>
      <family val="2"/>
      <charset val="204"/>
    </font>
    <font>
      <b/>
      <sz val="5"/>
      <name val="Arial Cyr"/>
      <charset val="204"/>
    </font>
    <font>
      <b/>
      <sz val="4"/>
      <name val="Arial Cyr"/>
      <charset val="204"/>
    </font>
    <font>
      <b/>
      <sz val="6"/>
      <name val="Arial Cyr"/>
      <charset val="204"/>
    </font>
    <font>
      <b/>
      <sz val="12"/>
      <name val="Calibri"/>
      <family val="2"/>
      <charset val="204"/>
    </font>
    <font>
      <sz val="20"/>
      <name val="Arial Cyr"/>
      <family val="2"/>
      <charset val="204"/>
    </font>
    <font>
      <b/>
      <sz val="16"/>
      <color theme="1"/>
      <name val="Times New Roman Cyr"/>
      <charset val="204"/>
    </font>
    <font>
      <sz val="16"/>
      <color theme="1"/>
      <name val="Arial Cyr"/>
      <charset val="204"/>
    </font>
    <font>
      <sz val="16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i/>
      <sz val="16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i/>
      <sz val="20"/>
      <color theme="1"/>
      <name val="Times New Roman Cyr"/>
      <charset val="204"/>
    </font>
    <font>
      <b/>
      <i/>
      <sz val="16"/>
      <color theme="1"/>
      <name val="Arial Cyr"/>
      <family val="2"/>
      <charset val="204"/>
    </font>
    <font>
      <b/>
      <i/>
      <sz val="16"/>
      <color theme="1"/>
      <name val="Arial Cyr"/>
      <charset val="204"/>
    </font>
    <font>
      <b/>
      <i/>
      <sz val="2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</fills>
  <borders count="2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44" fontId="3" fillId="0" borderId="0" applyFont="0" applyFill="0" applyBorder="0" applyAlignment="0" applyProtection="0"/>
    <xf numFmtId="0" fontId="3" fillId="0" borderId="0"/>
    <xf numFmtId="0" fontId="55" fillId="0" borderId="0"/>
    <xf numFmtId="0" fontId="55" fillId="0" borderId="0"/>
    <xf numFmtId="49" fontId="35" fillId="0" borderId="1">
      <alignment horizontal="distributed"/>
    </xf>
    <xf numFmtId="0" fontId="9" fillId="2" borderId="0">
      <alignment horizontal="left" vertical="center"/>
    </xf>
  </cellStyleXfs>
  <cellXfs count="3631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6" fillId="4" borderId="6" xfId="6" quotePrefix="1" applyFont="1" applyFill="1" applyBorder="1" applyAlignment="1">
      <alignment vertical="center" wrapText="1"/>
    </xf>
    <xf numFmtId="0" fontId="17" fillId="4" borderId="7" xfId="10" quotePrefix="1" applyFont="1" applyFill="1" applyBorder="1" applyAlignment="1">
      <alignment vertical="center" wrapText="1"/>
    </xf>
    <xf numFmtId="0" fontId="17" fillId="4" borderId="8" xfId="10" quotePrefix="1" applyFont="1" applyFill="1" applyBorder="1" applyAlignment="1">
      <alignment vertical="center" wrapText="1"/>
    </xf>
    <xf numFmtId="0" fontId="17" fillId="4" borderId="9" xfId="10" quotePrefix="1" applyFont="1" applyFill="1" applyBorder="1" applyAlignment="1">
      <alignment vertical="center" wrapText="1"/>
    </xf>
    <xf numFmtId="0" fontId="17" fillId="4" borderId="12" xfId="10" quotePrefix="1" applyFont="1" applyFill="1" applyBorder="1" applyAlignment="1">
      <alignment vertical="center" wrapText="1"/>
    </xf>
    <xf numFmtId="0" fontId="17" fillId="4" borderId="13" xfId="10" quotePrefix="1" applyFont="1" applyFill="1" applyBorder="1" applyAlignment="1">
      <alignment vertical="center" wrapText="1"/>
    </xf>
    <xf numFmtId="0" fontId="17" fillId="4" borderId="14" xfId="10" quotePrefix="1" applyFont="1" applyFill="1" applyBorder="1" applyAlignment="1">
      <alignment vertical="center" wrapText="1"/>
    </xf>
    <xf numFmtId="0" fontId="17" fillId="4" borderId="15" xfId="10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4" borderId="4" xfId="6" quotePrefix="1" applyFont="1" applyFill="1" applyBorder="1" applyAlignment="1">
      <alignment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8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7" fillId="4" borderId="19" xfId="6" quotePrefix="1" applyFont="1" applyFill="1" applyBorder="1" applyAlignment="1">
      <alignment vertical="center" wrapText="1"/>
    </xf>
    <xf numFmtId="0" fontId="17" fillId="4" borderId="20" xfId="6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6" fillId="4" borderId="8" xfId="6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6" fillId="4" borderId="7" xfId="6" applyFont="1" applyFill="1" applyBorder="1" applyAlignment="1">
      <alignment vertical="center" wrapText="1"/>
    </xf>
    <xf numFmtId="0" fontId="16" fillId="4" borderId="9" xfId="6" applyFont="1" applyFill="1" applyBorder="1" applyAlignment="1">
      <alignment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7" fillId="4" borderId="12" xfId="6" quotePrefix="1" applyFont="1" applyFill="1" applyBorder="1" applyAlignment="1">
      <alignment vertical="center" wrapText="1"/>
    </xf>
    <xf numFmtId="0" fontId="16" fillId="4" borderId="25" xfId="6" quotePrefix="1" applyFont="1" applyFill="1" applyBorder="1" applyAlignment="1">
      <alignment vertical="center" wrapText="1"/>
    </xf>
    <xf numFmtId="0" fontId="17" fillId="4" borderId="26" xfId="6" quotePrefix="1" applyFont="1" applyFill="1" applyBorder="1" applyAlignment="1">
      <alignment vertic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20" xfId="6" quotePrefix="1" applyFont="1" applyFill="1" applyBorder="1" applyAlignment="1">
      <alignment vertical="center" wrapText="1"/>
    </xf>
    <xf numFmtId="0" fontId="16" fillId="4" borderId="19" xfId="6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7" fillId="4" borderId="28" xfId="6" quotePrefix="1" applyFont="1" applyFill="1" applyBorder="1" applyAlignment="1">
      <alignment vertical="center" wrapText="1"/>
    </xf>
    <xf numFmtId="0" fontId="17" fillId="4" borderId="11" xfId="6" quotePrefix="1" applyFont="1" applyFill="1" applyBorder="1" applyAlignment="1">
      <alignment vertical="center" wrapText="1"/>
    </xf>
    <xf numFmtId="0" fontId="17" fillId="4" borderId="15" xfId="6" quotePrefix="1" applyFont="1" applyFill="1" applyBorder="1" applyAlignment="1">
      <alignment vertical="center" wrapText="1"/>
    </xf>
    <xf numFmtId="0" fontId="17" fillId="4" borderId="23" xfId="6" quotePrefix="1" applyFont="1" applyFill="1" applyBorder="1" applyAlignment="1">
      <alignment vertical="center" wrapText="1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center"/>
    </xf>
    <xf numFmtId="0" fontId="24" fillId="4" borderId="30" xfId="0" applyFont="1" applyFill="1" applyBorder="1" applyAlignment="1">
      <alignment horizontal="center" vertical="center"/>
    </xf>
    <xf numFmtId="0" fontId="17" fillId="4" borderId="42" xfId="10" quotePrefix="1" applyFont="1" applyFill="1" applyBorder="1" applyAlignment="1">
      <alignment horizontal="center" vertical="center" wrapText="1"/>
    </xf>
    <xf numFmtId="0" fontId="24" fillId="4" borderId="43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4" borderId="44" xfId="6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6" fillId="4" borderId="51" xfId="6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21" xfId="6" applyFont="1" applyFill="1" applyBorder="1" applyAlignment="1">
      <alignment vertical="center" wrapText="1"/>
    </xf>
    <xf numFmtId="0" fontId="16" fillId="4" borderId="45" xfId="6" applyFont="1" applyFill="1" applyBorder="1" applyAlignment="1">
      <alignment vertical="center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6" fillId="4" borderId="32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27" xfId="6" quotePrefix="1" applyFont="1" applyFill="1" applyBorder="1" applyAlignment="1">
      <alignment vertical="center" wrapText="1"/>
    </xf>
    <xf numFmtId="0" fontId="17" fillId="4" borderId="32" xfId="6" quotePrefix="1" applyFont="1" applyFill="1" applyBorder="1" applyAlignment="1">
      <alignment vertical="center" wrapText="1"/>
    </xf>
    <xf numFmtId="0" fontId="17" fillId="4" borderId="24" xfId="6" quotePrefix="1" applyFont="1" applyFill="1" applyBorder="1" applyAlignment="1">
      <alignment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0" xfId="6" quotePrefix="1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6" fillId="4" borderId="20" xfId="10" quotePrefix="1" applyFont="1" applyFill="1" applyBorder="1" applyAlignment="1">
      <alignment horizontal="center" vertical="center" wrapText="1"/>
    </xf>
    <xf numFmtId="0" fontId="16" fillId="4" borderId="2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6" fillId="4" borderId="19" xfId="10" quotePrefix="1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6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17" fillId="4" borderId="21" xfId="10" applyFont="1" applyFill="1" applyBorder="1" applyAlignment="1">
      <alignment vertical="center" wrapText="1"/>
    </xf>
    <xf numFmtId="0" fontId="22" fillId="4" borderId="0" xfId="0" applyFont="1" applyFill="1" applyAlignment="1"/>
    <xf numFmtId="0" fontId="17" fillId="4" borderId="25" xfId="6" quotePrefix="1" applyFont="1" applyFill="1" applyBorder="1" applyAlignment="1">
      <alignment vertical="center" wrapText="1"/>
    </xf>
    <xf numFmtId="0" fontId="16" fillId="4" borderId="38" xfId="10" quotePrefix="1" applyFont="1" applyFill="1" applyBorder="1" applyAlignment="1">
      <alignment horizontal="center" vertical="center" wrapText="1"/>
    </xf>
    <xf numFmtId="0" fontId="27" fillId="4" borderId="1" xfId="10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17" fillId="4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0" fontId="35" fillId="0" borderId="66" xfId="0" applyFont="1" applyFill="1" applyBorder="1" applyAlignment="1">
      <alignment horizontal="left"/>
    </xf>
    <xf numFmtId="49" fontId="35" fillId="0" borderId="58" xfId="0" applyNumberFormat="1" applyFont="1" applyFill="1" applyBorder="1" applyAlignment="1">
      <alignment horizontal="left"/>
    </xf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6" fillId="0" borderId="66" xfId="0" applyNumberFormat="1" applyFont="1" applyFill="1" applyBorder="1" applyAlignment="1">
      <alignment horizontal="left"/>
    </xf>
    <xf numFmtId="49" fontId="38" fillId="0" borderId="66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38" fillId="0" borderId="63" xfId="24" applyFont="1" applyFill="1" applyBorder="1" applyAlignment="1">
      <alignment horizontal="left" vertical="center" wrapText="1"/>
    </xf>
    <xf numFmtId="49" fontId="40" fillId="0" borderId="72" xfId="0" applyNumberFormat="1" applyFont="1" applyFill="1" applyBorder="1" applyAlignment="1">
      <alignment horizontal="left"/>
    </xf>
    <xf numFmtId="0" fontId="41" fillId="0" borderId="59" xfId="24" applyFont="1" applyFill="1" applyBorder="1" applyAlignment="1">
      <alignment horizontal="left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" fillId="0" borderId="75" xfId="24" applyFont="1" applyBorder="1" applyAlignment="1">
      <alignment vertical="center"/>
    </xf>
    <xf numFmtId="0" fontId="1" fillId="0" borderId="78" xfId="24" applyFont="1" applyBorder="1" applyAlignment="1">
      <alignment vertical="center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6" fillId="4" borderId="32" xfId="10" quotePrefix="1" applyFont="1" applyFill="1" applyBorder="1" applyAlignment="1">
      <alignment horizontal="center" vertical="center" wrapText="1"/>
    </xf>
    <xf numFmtId="0" fontId="16" fillId="4" borderId="4" xfId="10" quotePrefix="1" applyFont="1" applyFill="1" applyBorder="1" applyAlignment="1">
      <alignment horizontal="center" vertical="center" wrapText="1"/>
    </xf>
    <xf numFmtId="0" fontId="16" fillId="4" borderId="22" xfId="10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34" xfId="10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7" fillId="4" borderId="46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7" fillId="4" borderId="29" xfId="10" quotePrefix="1" applyFont="1" applyFill="1" applyBorder="1" applyAlignment="1">
      <alignment horizontal="center" vertical="center" wrapText="1"/>
    </xf>
    <xf numFmtId="0" fontId="16" fillId="4" borderId="22" xfId="6" quotePrefix="1" applyFont="1" applyFill="1" applyBorder="1" applyAlignment="1">
      <alignment horizontal="center" vertical="center" wrapText="1"/>
    </xf>
    <xf numFmtId="0" fontId="19" fillId="4" borderId="22" xfId="10" applyFont="1" applyFill="1" applyBorder="1" applyAlignment="1">
      <alignment vertical="center" wrapText="1"/>
    </xf>
    <xf numFmtId="0" fontId="17" fillId="4" borderId="55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17" fillId="4" borderId="10" xfId="6" quotePrefix="1" applyFont="1" applyFill="1" applyBorder="1" applyAlignment="1">
      <alignment horizontal="center" vertical="center" wrapText="1"/>
    </xf>
    <xf numFmtId="0" fontId="17" fillId="4" borderId="33" xfId="6" quotePrefix="1" applyFont="1" applyFill="1" applyBorder="1" applyAlignment="1">
      <alignment horizontal="center" vertical="center" wrapText="1"/>
    </xf>
    <xf numFmtId="0" fontId="17" fillId="4" borderId="1" xfId="6" quotePrefix="1" applyFont="1" applyFill="1" applyBorder="1" applyAlignment="1">
      <alignment horizontal="center" vertical="center" wrapText="1"/>
    </xf>
    <xf numFmtId="0" fontId="19" fillId="4" borderId="27" xfId="10" quotePrefix="1" applyFont="1" applyFill="1" applyBorder="1" applyAlignment="1">
      <alignment vertical="center" wrapText="1"/>
    </xf>
    <xf numFmtId="0" fontId="20" fillId="4" borderId="0" xfId="0" applyFont="1" applyFill="1"/>
    <xf numFmtId="0" fontId="55" fillId="5" borderId="0" xfId="26" applyFill="1"/>
    <xf numFmtId="0" fontId="52" fillId="5" borderId="0" xfId="26" applyFont="1" applyFill="1" applyAlignment="1">
      <alignment horizontal="center"/>
    </xf>
    <xf numFmtId="0" fontId="90" fillId="5" borderId="16" xfId="26" applyFont="1" applyFill="1" applyBorder="1" applyAlignment="1">
      <alignment horizontal="center" vertical="center"/>
    </xf>
    <xf numFmtId="0" fontId="90" fillId="5" borderId="35" xfId="26" applyFont="1" applyFill="1" applyBorder="1" applyAlignment="1">
      <alignment horizontal="center" vertical="center"/>
    </xf>
    <xf numFmtId="0" fontId="90" fillId="5" borderId="22" xfId="26" applyFont="1" applyFill="1" applyBorder="1" applyAlignment="1">
      <alignment horizontal="center" vertical="center" wrapText="1"/>
    </xf>
    <xf numFmtId="0" fontId="90" fillId="5" borderId="52" xfId="26" applyFont="1" applyFill="1" applyBorder="1" applyAlignment="1">
      <alignment horizontal="center" vertical="center"/>
    </xf>
    <xf numFmtId="0" fontId="90" fillId="5" borderId="82" xfId="26" applyFont="1" applyFill="1" applyBorder="1" applyAlignment="1">
      <alignment horizontal="center" vertical="center"/>
    </xf>
    <xf numFmtId="0" fontId="90" fillId="5" borderId="72" xfId="26" applyFont="1" applyFill="1" applyBorder="1" applyAlignment="1">
      <alignment horizontal="center" vertical="center" wrapText="1"/>
    </xf>
    <xf numFmtId="0" fontId="91" fillId="5" borderId="27" xfId="26" applyFont="1" applyFill="1" applyBorder="1" applyAlignment="1">
      <alignment horizontal="center" vertical="center" wrapText="1"/>
    </xf>
    <xf numFmtId="0" fontId="92" fillId="5" borderId="53" xfId="26" applyFont="1" applyFill="1" applyBorder="1" applyAlignment="1">
      <alignment horizontal="center" vertical="center" wrapText="1"/>
    </xf>
    <xf numFmtId="0" fontId="90" fillId="5" borderId="44" xfId="26" applyFont="1" applyFill="1" applyBorder="1" applyAlignment="1">
      <alignment horizontal="center" vertical="center" wrapText="1"/>
    </xf>
    <xf numFmtId="0" fontId="90" fillId="5" borderId="54" xfId="26" applyFont="1" applyFill="1" applyBorder="1" applyAlignment="1">
      <alignment horizontal="center" vertical="center" wrapText="1"/>
    </xf>
    <xf numFmtId="0" fontId="90" fillId="5" borderId="6" xfId="26" applyFont="1" applyFill="1" applyBorder="1" applyAlignment="1">
      <alignment horizontal="center" vertical="center" wrapText="1"/>
    </xf>
    <xf numFmtId="0" fontId="90" fillId="5" borderId="17" xfId="26" applyFont="1" applyFill="1" applyBorder="1" applyAlignment="1">
      <alignment horizontal="center" vertical="center" wrapText="1"/>
    </xf>
    <xf numFmtId="0" fontId="90" fillId="5" borderId="83" xfId="26" applyFont="1" applyFill="1" applyBorder="1" applyAlignment="1">
      <alignment horizontal="center" vertical="center" wrapText="1"/>
    </xf>
    <xf numFmtId="0" fontId="55" fillId="5" borderId="0" xfId="26" applyFill="1" applyBorder="1"/>
    <xf numFmtId="0" fontId="57" fillId="5" borderId="3" xfId="26" applyFont="1" applyFill="1" applyBorder="1" applyAlignment="1">
      <alignment horizontal="left" vertical="center" wrapText="1"/>
    </xf>
    <xf numFmtId="44" fontId="55" fillId="5" borderId="0" xfId="23" applyFont="1" applyFill="1"/>
    <xf numFmtId="0" fontId="90" fillId="5" borderId="42" xfId="26" applyFont="1" applyFill="1" applyBorder="1" applyAlignment="1">
      <alignment horizontal="center" vertical="center" wrapText="1"/>
    </xf>
    <xf numFmtId="0" fontId="90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8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93" fillId="5" borderId="17" xfId="26" applyFont="1" applyFill="1" applyBorder="1" applyAlignment="1">
      <alignment horizontal="center" vertical="center" wrapText="1"/>
    </xf>
    <xf numFmtId="0" fontId="93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62" fillId="5" borderId="0" xfId="0" applyFont="1" applyFill="1" applyBorder="1" applyAlignment="1">
      <alignment horizontal="center" wrapText="1"/>
    </xf>
    <xf numFmtId="0" fontId="56" fillId="5" borderId="3" xfId="26" applyFont="1" applyFill="1" applyBorder="1" applyAlignment="1">
      <alignment horizontal="left" vertical="center" wrapText="1"/>
    </xf>
    <xf numFmtId="0" fontId="63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9" fillId="6" borderId="3" xfId="16" applyFont="1" applyFill="1" applyBorder="1" applyAlignment="1">
      <alignment vertical="center" wrapText="1"/>
    </xf>
    <xf numFmtId="0" fontId="57" fillId="5" borderId="27" xfId="26" applyFont="1" applyFill="1" applyBorder="1" applyAlignment="1">
      <alignment horizontal="center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33" fillId="0" borderId="58" xfId="24" applyFont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left" vertical="center"/>
    </xf>
    <xf numFmtId="0" fontId="0" fillId="0" borderId="0" xfId="0" applyFill="1" applyBorder="1"/>
    <xf numFmtId="0" fontId="3" fillId="5" borderId="0" xfId="24" applyFill="1"/>
    <xf numFmtId="0" fontId="51" fillId="5" borderId="27" xfId="26" applyFont="1" applyFill="1" applyBorder="1" applyAlignment="1">
      <alignment horizontal="center"/>
    </xf>
    <xf numFmtId="0" fontId="51" fillId="5" borderId="2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96" xfId="26" applyFont="1" applyFill="1" applyBorder="1" applyAlignment="1">
      <alignment horizontal="center"/>
    </xf>
    <xf numFmtId="0" fontId="21" fillId="5" borderId="3" xfId="26" applyFont="1" applyFill="1" applyBorder="1" applyAlignment="1">
      <alignment horizontal="center"/>
    </xf>
    <xf numFmtId="0" fontId="21" fillId="5" borderId="53" xfId="26" applyFont="1" applyFill="1" applyBorder="1" applyAlignment="1">
      <alignment horizontal="center"/>
    </xf>
    <xf numFmtId="0" fontId="21" fillId="5" borderId="44" xfId="26" applyFont="1" applyFill="1" applyBorder="1" applyAlignment="1">
      <alignment horizontal="center"/>
    </xf>
    <xf numFmtId="0" fontId="51" fillId="5" borderId="97" xfId="26" applyFont="1" applyFill="1" applyBorder="1" applyAlignment="1">
      <alignment horizontal="center"/>
    </xf>
    <xf numFmtId="0" fontId="51" fillId="5" borderId="84" xfId="26" applyFont="1" applyFill="1" applyBorder="1" applyAlignment="1">
      <alignment horizontal="center"/>
    </xf>
    <xf numFmtId="0" fontId="51" fillId="5" borderId="80" xfId="26" applyFont="1" applyFill="1" applyBorder="1" applyAlignment="1">
      <alignment horizontal="center"/>
    </xf>
    <xf numFmtId="0" fontId="51" fillId="5" borderId="81" xfId="26" applyFont="1" applyFill="1" applyBorder="1" applyAlignment="1">
      <alignment horizontal="center"/>
    </xf>
    <xf numFmtId="0" fontId="57" fillId="5" borderId="96" xfId="26" applyFont="1" applyFill="1" applyBorder="1" applyAlignment="1">
      <alignment horizontal="center"/>
    </xf>
    <xf numFmtId="0" fontId="57" fillId="5" borderId="97" xfId="26" applyFont="1" applyFill="1" applyBorder="1" applyAlignment="1">
      <alignment horizontal="center"/>
    </xf>
    <xf numFmtId="0" fontId="57" fillId="5" borderId="84" xfId="26" applyFont="1" applyFill="1" applyBorder="1" applyAlignment="1">
      <alignment horizontal="center"/>
    </xf>
    <xf numFmtId="0" fontId="57" fillId="5" borderId="80" xfId="26" applyFont="1" applyFill="1" applyBorder="1" applyAlignment="1">
      <alignment horizontal="center"/>
    </xf>
    <xf numFmtId="0" fontId="57" fillId="5" borderId="81" xfId="26" applyFont="1" applyFill="1" applyBorder="1" applyAlignment="1">
      <alignment horizontal="center"/>
    </xf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51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7" fillId="5" borderId="55" xfId="26" applyFont="1" applyFill="1" applyBorder="1" applyAlignment="1">
      <alignment horizontal="left" vertical="center" wrapText="1"/>
    </xf>
    <xf numFmtId="0" fontId="51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67" fillId="5" borderId="1" xfId="10" quotePrefix="1" applyFont="1" applyFill="1" applyBorder="1" applyAlignment="1">
      <alignment horizontal="left" vertical="center" wrapText="1"/>
    </xf>
    <xf numFmtId="0" fontId="67" fillId="5" borderId="38" xfId="10" quotePrefix="1" applyFont="1" applyFill="1" applyBorder="1" applyAlignment="1">
      <alignment horizontal="left" vertical="center" wrapText="1"/>
    </xf>
    <xf numFmtId="0" fontId="67" fillId="5" borderId="21" xfId="10" quotePrefix="1" applyFont="1" applyFill="1" applyBorder="1" applyAlignment="1">
      <alignment horizontal="left" vertical="center" wrapText="1"/>
    </xf>
    <xf numFmtId="0" fontId="67" fillId="5" borderId="79" xfId="10" quotePrefix="1" applyFont="1" applyFill="1" applyBorder="1" applyAlignment="1">
      <alignment horizontal="left" vertical="center" wrapText="1"/>
    </xf>
    <xf numFmtId="0" fontId="67" fillId="5" borderId="62" xfId="10" quotePrefix="1" applyFont="1" applyFill="1" applyBorder="1" applyAlignment="1">
      <alignment horizontal="left" vertical="center" wrapText="1"/>
    </xf>
    <xf numFmtId="0" fontId="66" fillId="5" borderId="0" xfId="0" applyFont="1" applyFill="1"/>
    <xf numFmtId="0" fontId="66" fillId="5" borderId="0" xfId="0" applyFont="1" applyFill="1" applyProtection="1">
      <protection locked="0"/>
    </xf>
    <xf numFmtId="0" fontId="67" fillId="5" borderId="0" xfId="0" applyFont="1" applyFill="1" applyProtection="1">
      <protection locked="0"/>
    </xf>
    <xf numFmtId="0" fontId="65" fillId="5" borderId="0" xfId="0" applyFont="1" applyFill="1" applyProtection="1">
      <protection locked="0"/>
    </xf>
    <xf numFmtId="0" fontId="69" fillId="5" borderId="4" xfId="3" quotePrefix="1" applyFont="1" applyFill="1" applyBorder="1" applyAlignment="1" applyProtection="1">
      <alignment horizontal="left" textRotation="90" wrapText="1"/>
      <protection locked="0"/>
    </xf>
    <xf numFmtId="0" fontId="70" fillId="5" borderId="3" xfId="10" quotePrefix="1" applyFont="1" applyFill="1" applyBorder="1" applyAlignment="1" applyProtection="1">
      <alignment vertical="center" wrapText="1"/>
      <protection locked="0"/>
    </xf>
    <xf numFmtId="0" fontId="67" fillId="5" borderId="4" xfId="0" applyFont="1" applyFill="1" applyBorder="1" applyAlignment="1" applyProtection="1">
      <alignment horizontal="center" vertical="center"/>
      <protection locked="0"/>
    </xf>
    <xf numFmtId="0" fontId="67" fillId="5" borderId="5" xfId="0" applyFont="1" applyFill="1" applyBorder="1" applyAlignment="1" applyProtection="1">
      <alignment horizontal="center" vertical="center"/>
      <protection locked="0"/>
    </xf>
    <xf numFmtId="0" fontId="71" fillId="5" borderId="6" xfId="10" quotePrefix="1" applyFont="1" applyFill="1" applyBorder="1" applyAlignment="1" applyProtection="1">
      <alignment horizontal="center" vertical="center" wrapText="1"/>
      <protection locked="0"/>
    </xf>
    <xf numFmtId="0" fontId="67" fillId="5" borderId="18" xfId="0" applyFont="1" applyFill="1" applyBorder="1" applyAlignment="1" applyProtection="1">
      <alignment horizontal="center" vertical="center"/>
      <protection locked="0"/>
    </xf>
    <xf numFmtId="0" fontId="72" fillId="5" borderId="16" xfId="0" applyFont="1" applyFill="1" applyBorder="1" applyAlignment="1" applyProtection="1">
      <alignment horizontal="left" vertical="center" wrapText="1"/>
      <protection locked="0"/>
    </xf>
    <xf numFmtId="0" fontId="72" fillId="5" borderId="3" xfId="0" applyFont="1" applyFill="1" applyBorder="1" applyAlignment="1" applyProtection="1">
      <alignment horizontal="left" vertical="center" wrapText="1"/>
      <protection locked="0"/>
    </xf>
    <xf numFmtId="0" fontId="67" fillId="5" borderId="63" xfId="10" quotePrefix="1" applyFont="1" applyFill="1" applyBorder="1" applyAlignment="1">
      <alignment horizontal="left" vertical="center" wrapText="1"/>
    </xf>
    <xf numFmtId="0" fontId="68" fillId="5" borderId="41" xfId="6" applyFont="1" applyFill="1" applyBorder="1" applyAlignment="1" applyProtection="1">
      <alignment horizontal="center" vertical="center" wrapText="1"/>
      <protection locked="0"/>
    </xf>
    <xf numFmtId="0" fontId="68" fillId="5" borderId="30" xfId="6" applyFont="1" applyFill="1" applyBorder="1" applyAlignment="1" applyProtection="1">
      <alignment horizontal="center" vertical="center" wrapText="1"/>
      <protection locked="0"/>
    </xf>
    <xf numFmtId="0" fontId="68" fillId="5" borderId="31" xfId="6" applyFont="1" applyFill="1" applyBorder="1" applyAlignment="1" applyProtection="1">
      <alignment horizontal="center" vertical="center" wrapText="1"/>
      <protection locked="0"/>
    </xf>
    <xf numFmtId="0" fontId="67" fillId="5" borderId="7" xfId="0" applyFont="1" applyFill="1" applyBorder="1" applyAlignment="1" applyProtection="1">
      <alignment horizontal="center" vertical="center"/>
      <protection locked="0"/>
    </xf>
    <xf numFmtId="0" fontId="67" fillId="5" borderId="8" xfId="0" applyFont="1" applyFill="1" applyBorder="1" applyAlignment="1" applyProtection="1">
      <alignment horizontal="center" vertical="center"/>
      <protection locked="0"/>
    </xf>
    <xf numFmtId="0" fontId="67" fillId="5" borderId="46" xfId="0" applyFont="1" applyFill="1" applyBorder="1" applyAlignment="1" applyProtection="1">
      <alignment horizontal="center" vertical="center"/>
      <protection locked="0"/>
    </xf>
    <xf numFmtId="0" fontId="67" fillId="5" borderId="47" xfId="0" applyFont="1" applyFill="1" applyBorder="1" applyAlignment="1" applyProtection="1">
      <alignment horizontal="center" vertical="center"/>
      <protection locked="0"/>
    </xf>
    <xf numFmtId="0" fontId="71" fillId="5" borderId="27" xfId="6" quotePrefix="1" applyFont="1" applyFill="1" applyBorder="1" applyAlignment="1" applyProtection="1">
      <alignment horizontal="center" vertical="center" wrapText="1"/>
      <protection locked="0"/>
    </xf>
    <xf numFmtId="0" fontId="71" fillId="5" borderId="53" xfId="6" quotePrefix="1" applyFont="1" applyFill="1" applyBorder="1" applyAlignment="1" applyProtection="1">
      <alignment horizontal="center" vertical="center" wrapText="1"/>
      <protection locked="0"/>
    </xf>
    <xf numFmtId="0" fontId="68" fillId="5" borderId="44" xfId="6" quotePrefix="1" applyFont="1" applyFill="1" applyBorder="1" applyAlignment="1" applyProtection="1">
      <alignment horizontal="center" vertical="center" wrapText="1"/>
      <protection locked="0"/>
    </xf>
    <xf numFmtId="0" fontId="73" fillId="5" borderId="0" xfId="0" applyFont="1" applyFill="1" applyBorder="1" applyAlignment="1" applyProtection="1">
      <alignment horizontal="left" vertical="center" wrapText="1"/>
      <protection locked="0"/>
    </xf>
    <xf numFmtId="0" fontId="74" fillId="5" borderId="0" xfId="0" applyFont="1" applyFill="1" applyBorder="1" applyProtection="1">
      <protection locked="0"/>
    </xf>
    <xf numFmtId="0" fontId="75" fillId="5" borderId="0" xfId="0" applyFont="1" applyFill="1" applyProtection="1">
      <protection locked="0"/>
    </xf>
    <xf numFmtId="0" fontId="66" fillId="5" borderId="0" xfId="0" applyFont="1" applyFill="1" applyBorder="1" applyProtection="1">
      <protection locked="0"/>
    </xf>
    <xf numFmtId="0" fontId="67" fillId="5" borderId="9" xfId="0" applyFont="1" applyFill="1" applyBorder="1" applyAlignment="1" applyProtection="1">
      <alignment horizontal="center" vertical="center"/>
      <protection locked="0"/>
    </xf>
    <xf numFmtId="0" fontId="71" fillId="5" borderId="44" xfId="10" quotePrefix="1" applyFont="1" applyFill="1" applyBorder="1" applyAlignment="1" applyProtection="1">
      <alignment horizontal="center" vertical="center" wrapText="1"/>
      <protection locked="0"/>
    </xf>
    <xf numFmtId="0" fontId="67" fillId="5" borderId="27" xfId="0" applyFont="1" applyFill="1" applyBorder="1" applyAlignment="1" applyProtection="1">
      <alignment horizontal="center" vertical="center"/>
      <protection locked="0"/>
    </xf>
    <xf numFmtId="0" fontId="70" fillId="5" borderId="16" xfId="10" quotePrefix="1" applyFont="1" applyFill="1" applyBorder="1" applyAlignment="1" applyProtection="1">
      <alignment vertical="center" wrapText="1"/>
      <protection locked="0"/>
    </xf>
    <xf numFmtId="0" fontId="68" fillId="5" borderId="27" xfId="6" quotePrefix="1" applyFont="1" applyFill="1" applyBorder="1" applyAlignment="1" applyProtection="1">
      <alignment horizontal="center" vertical="center" wrapText="1"/>
      <protection locked="0"/>
    </xf>
    <xf numFmtId="0" fontId="68" fillId="5" borderId="53" xfId="6" quotePrefix="1" applyFont="1" applyFill="1" applyBorder="1" applyAlignment="1" applyProtection="1">
      <alignment horizontal="center" vertical="center" wrapText="1"/>
      <protection locked="0"/>
    </xf>
    <xf numFmtId="0" fontId="72" fillId="5" borderId="2" xfId="0" applyFont="1" applyFill="1" applyBorder="1" applyAlignment="1" applyProtection="1">
      <alignment horizontal="left" vertical="center" wrapText="1"/>
      <protection locked="0"/>
    </xf>
    <xf numFmtId="0" fontId="68" fillId="5" borderId="2" xfId="6" quotePrefix="1" applyFont="1" applyFill="1" applyBorder="1" applyAlignment="1" applyProtection="1">
      <alignment horizontal="center" vertical="center" wrapText="1"/>
      <protection locked="0"/>
    </xf>
    <xf numFmtId="0" fontId="71" fillId="5" borderId="4" xfId="6" quotePrefix="1" applyFont="1" applyFill="1" applyBorder="1" applyAlignment="1" applyProtection="1">
      <alignment horizontal="center" vertical="center" wrapText="1"/>
      <protection locked="0"/>
    </xf>
    <xf numFmtId="0" fontId="71" fillId="5" borderId="5" xfId="6" quotePrefix="1" applyFont="1" applyFill="1" applyBorder="1" applyAlignment="1" applyProtection="1">
      <alignment horizontal="center" vertical="center" wrapText="1"/>
      <protection locked="0"/>
    </xf>
    <xf numFmtId="0" fontId="71" fillId="5" borderId="6" xfId="6" quotePrefix="1" applyFont="1" applyFill="1" applyBorder="1" applyAlignment="1" applyProtection="1">
      <alignment horizontal="center" vertical="center" wrapText="1"/>
      <protection locked="0"/>
    </xf>
    <xf numFmtId="0" fontId="71" fillId="5" borderId="18" xfId="6" quotePrefix="1" applyFont="1" applyFill="1" applyBorder="1" applyAlignment="1" applyProtection="1">
      <alignment horizontal="center" vertical="center" wrapText="1"/>
      <protection locked="0"/>
    </xf>
    <xf numFmtId="0" fontId="67" fillId="5" borderId="20" xfId="0" applyFont="1" applyFill="1" applyBorder="1" applyAlignment="1" applyProtection="1">
      <alignment horizontal="center" vertical="center"/>
      <protection locked="0"/>
    </xf>
    <xf numFmtId="0" fontId="67" fillId="5" borderId="19" xfId="0" applyFont="1" applyFill="1" applyBorder="1" applyAlignment="1" applyProtection="1">
      <alignment horizontal="center" vertical="center"/>
      <protection locked="0"/>
    </xf>
    <xf numFmtId="0" fontId="68" fillId="5" borderId="83" xfId="6" quotePrefix="1" applyFont="1" applyFill="1" applyBorder="1" applyAlignment="1" applyProtection="1">
      <alignment horizontal="center" vertical="center" wrapText="1"/>
      <protection locked="0"/>
    </xf>
    <xf numFmtId="0" fontId="72" fillId="5" borderId="2" xfId="0" applyFont="1" applyFill="1" applyBorder="1" applyAlignment="1" applyProtection="1">
      <alignment horizontal="center" vertical="center"/>
      <protection locked="0"/>
    </xf>
    <xf numFmtId="0" fontId="67" fillId="5" borderId="53" xfId="0" applyFont="1" applyFill="1" applyBorder="1" applyAlignment="1" applyProtection="1">
      <alignment horizontal="center" vertical="center"/>
      <protection locked="0"/>
    </xf>
    <xf numFmtId="0" fontId="67" fillId="5" borderId="32" xfId="0" applyFont="1" applyFill="1" applyBorder="1" applyAlignment="1" applyProtection="1">
      <alignment horizontal="center" vertical="center"/>
      <protection locked="0"/>
    </xf>
    <xf numFmtId="0" fontId="71" fillId="5" borderId="24" xfId="10" quotePrefix="1" applyFont="1" applyFill="1" applyBorder="1" applyAlignment="1" applyProtection="1">
      <alignment horizontal="center" vertical="center" wrapText="1"/>
      <protection locked="0"/>
    </xf>
    <xf numFmtId="0" fontId="71" fillId="5" borderId="60" xfId="10" quotePrefix="1" applyFont="1" applyFill="1" applyBorder="1" applyAlignment="1" applyProtection="1">
      <alignment horizontal="center" vertical="center" wrapText="1"/>
      <protection locked="0"/>
    </xf>
    <xf numFmtId="0" fontId="68" fillId="5" borderId="27" xfId="6" applyFont="1" applyFill="1" applyBorder="1" applyAlignment="1" applyProtection="1">
      <alignment horizontal="center" vertical="center" wrapText="1"/>
      <protection locked="0"/>
    </xf>
    <xf numFmtId="0" fontId="71" fillId="5" borderId="21" xfId="10" quotePrefix="1" applyFont="1" applyFill="1" applyBorder="1" applyAlignment="1" applyProtection="1">
      <alignment vertical="center" wrapText="1"/>
      <protection locked="0"/>
    </xf>
    <xf numFmtId="0" fontId="71" fillId="5" borderId="56" xfId="10" quotePrefix="1" applyFont="1" applyFill="1" applyBorder="1" applyAlignment="1" applyProtection="1">
      <alignment horizontal="center" vertical="center" wrapText="1"/>
      <protection locked="0"/>
    </xf>
    <xf numFmtId="0" fontId="68" fillId="5" borderId="3" xfId="6" quotePrefix="1" applyFont="1" applyFill="1" applyBorder="1" applyAlignment="1" applyProtection="1">
      <alignment horizontal="center" vertical="center" wrapText="1"/>
      <protection locked="0"/>
    </xf>
    <xf numFmtId="0" fontId="68" fillId="5" borderId="4" xfId="6" quotePrefix="1" applyFont="1" applyFill="1" applyBorder="1" applyAlignment="1" applyProtection="1">
      <alignment horizontal="center" vertical="center" wrapText="1"/>
      <protection locked="0"/>
    </xf>
    <xf numFmtId="0" fontId="68" fillId="5" borderId="17" xfId="6" quotePrefix="1" applyFont="1" applyFill="1" applyBorder="1" applyAlignment="1" applyProtection="1">
      <alignment horizontal="center" vertical="center" wrapText="1"/>
      <protection locked="0"/>
    </xf>
    <xf numFmtId="0" fontId="68" fillId="5" borderId="54" xfId="6" quotePrefix="1" applyFont="1" applyFill="1" applyBorder="1" applyAlignment="1" applyProtection="1">
      <alignment horizontal="center" vertical="center" wrapText="1"/>
      <protection locked="0"/>
    </xf>
    <xf numFmtId="0" fontId="68" fillId="5" borderId="84" xfId="6" quotePrefix="1" applyFont="1" applyFill="1" applyBorder="1" applyAlignment="1" applyProtection="1">
      <alignment horizontal="center" vertical="center" wrapText="1"/>
      <protection locked="0"/>
    </xf>
    <xf numFmtId="0" fontId="71" fillId="5" borderId="96" xfId="6" quotePrefix="1" applyFont="1" applyFill="1" applyBorder="1" applyAlignment="1" applyProtection="1">
      <alignment horizontal="center" vertical="center" wrapText="1"/>
      <protection locked="0"/>
    </xf>
    <xf numFmtId="0" fontId="71" fillId="5" borderId="97" xfId="6" quotePrefix="1" applyFont="1" applyFill="1" applyBorder="1" applyAlignment="1" applyProtection="1">
      <alignment horizontal="center" vertical="center" wrapText="1"/>
      <protection locked="0"/>
    </xf>
    <xf numFmtId="0" fontId="68" fillId="5" borderId="80" xfId="6" quotePrefix="1" applyFont="1" applyFill="1" applyBorder="1" applyAlignment="1" applyProtection="1">
      <alignment horizontal="center" vertical="center" wrapText="1"/>
      <protection locked="0"/>
    </xf>
    <xf numFmtId="0" fontId="71" fillId="5" borderId="81" xfId="6" quotePrefix="1" applyFont="1" applyFill="1" applyBorder="1" applyAlignment="1" applyProtection="1">
      <alignment horizontal="center" vertical="center" wrapText="1"/>
      <protection locked="0"/>
    </xf>
    <xf numFmtId="0" fontId="68" fillId="5" borderId="96" xfId="6" quotePrefix="1" applyFont="1" applyFill="1" applyBorder="1" applyAlignment="1" applyProtection="1">
      <alignment horizontal="center" vertical="center" wrapText="1"/>
      <protection locked="0"/>
    </xf>
    <xf numFmtId="0" fontId="68" fillId="5" borderId="97" xfId="6" quotePrefix="1" applyFont="1" applyFill="1" applyBorder="1" applyAlignment="1" applyProtection="1">
      <alignment horizontal="center" vertical="center" wrapText="1"/>
      <protection locked="0"/>
    </xf>
    <xf numFmtId="0" fontId="68" fillId="5" borderId="96" xfId="6" applyFont="1" applyFill="1" applyBorder="1" applyAlignment="1" applyProtection="1">
      <alignment horizontal="center" vertical="center" wrapText="1"/>
      <protection locked="0"/>
    </xf>
    <xf numFmtId="0" fontId="72" fillId="5" borderId="22" xfId="0" applyFont="1" applyFill="1" applyBorder="1" applyAlignment="1" applyProtection="1">
      <alignment horizontal="left" vertical="center" wrapText="1"/>
      <protection locked="0"/>
    </xf>
    <xf numFmtId="0" fontId="68" fillId="5" borderId="22" xfId="6" quotePrefix="1" applyFont="1" applyFill="1" applyBorder="1" applyAlignment="1" applyProtection="1">
      <alignment horizontal="center" vertical="center" wrapText="1"/>
      <protection locked="0"/>
    </xf>
    <xf numFmtId="0" fontId="72" fillId="5" borderId="27" xfId="0" applyFont="1" applyFill="1" applyBorder="1" applyAlignment="1" applyProtection="1">
      <alignment horizontal="center" vertical="center"/>
      <protection locked="0"/>
    </xf>
    <xf numFmtId="0" fontId="72" fillId="5" borderId="0" xfId="0" applyFont="1" applyFill="1" applyBorder="1" applyAlignment="1" applyProtection="1">
      <alignment horizontal="left" vertical="center" wrapText="1"/>
      <protection locked="0"/>
    </xf>
    <xf numFmtId="0" fontId="72" fillId="5" borderId="0" xfId="0" applyFont="1" applyFill="1" applyBorder="1" applyProtection="1">
      <protection locked="0"/>
    </xf>
    <xf numFmtId="0" fontId="67" fillId="5" borderId="0" xfId="0" applyFont="1" applyFill="1" applyBorder="1" applyProtection="1">
      <protection locked="0"/>
    </xf>
    <xf numFmtId="0" fontId="68" fillId="5" borderId="4" xfId="6" quotePrefix="1" applyFont="1" applyFill="1" applyBorder="1" applyAlignment="1" applyProtection="1">
      <alignment vertical="center" wrapText="1"/>
      <protection locked="0"/>
    </xf>
    <xf numFmtId="0" fontId="68" fillId="5" borderId="5" xfId="6" quotePrefix="1" applyFont="1" applyFill="1" applyBorder="1" applyAlignment="1" applyProtection="1">
      <alignment vertical="center" wrapText="1"/>
      <protection locked="0"/>
    </xf>
    <xf numFmtId="0" fontId="68" fillId="5" borderId="17" xfId="6" quotePrefix="1" applyFont="1" applyFill="1" applyBorder="1" applyAlignment="1" applyProtection="1">
      <alignment vertical="center" wrapText="1"/>
      <protection locked="0"/>
    </xf>
    <xf numFmtId="0" fontId="67" fillId="5" borderId="0" xfId="0" applyFont="1" applyFill="1"/>
    <xf numFmtId="0" fontId="72" fillId="5" borderId="4" xfId="0" applyFont="1" applyFill="1" applyBorder="1" applyAlignment="1" applyProtection="1">
      <alignment horizontal="center" vertical="center" wrapText="1"/>
      <protection locked="0"/>
    </xf>
    <xf numFmtId="0" fontId="72" fillId="5" borderId="20" xfId="0" applyFont="1" applyFill="1" applyBorder="1" applyAlignment="1" applyProtection="1">
      <alignment horizontal="center" vertical="center" wrapText="1"/>
      <protection locked="0"/>
    </xf>
    <xf numFmtId="0" fontId="72" fillId="5" borderId="19" xfId="0" applyFont="1" applyFill="1" applyBorder="1" applyAlignment="1" applyProtection="1">
      <alignment horizontal="center" vertical="center" wrapText="1"/>
      <protection locked="0"/>
    </xf>
    <xf numFmtId="0" fontId="72" fillId="5" borderId="25" xfId="0" applyFont="1" applyFill="1" applyBorder="1" applyAlignment="1" applyProtection="1">
      <alignment horizontal="center" vertical="center" wrapText="1"/>
      <protection locked="0"/>
    </xf>
    <xf numFmtId="0" fontId="67" fillId="5" borderId="0" xfId="0" applyFont="1" applyFill="1" applyAlignment="1" applyProtection="1">
      <alignment vertical="center"/>
      <protection locked="0"/>
    </xf>
    <xf numFmtId="0" fontId="68" fillId="5" borderId="4" xfId="10" quotePrefix="1" applyFont="1" applyFill="1" applyBorder="1" applyAlignment="1" applyProtection="1">
      <alignment vertical="center" wrapText="1"/>
      <protection locked="0"/>
    </xf>
    <xf numFmtId="0" fontId="68" fillId="5" borderId="5" xfId="10" quotePrefix="1" applyFont="1" applyFill="1" applyBorder="1" applyAlignment="1" applyProtection="1">
      <alignment vertical="center" wrapText="1"/>
      <protection locked="0"/>
    </xf>
    <xf numFmtId="0" fontId="71" fillId="5" borderId="17" xfId="10" quotePrefix="1" applyFont="1" applyFill="1" applyBorder="1" applyAlignment="1" applyProtection="1">
      <alignment vertical="center" wrapText="1"/>
      <protection locked="0"/>
    </xf>
    <xf numFmtId="0" fontId="71" fillId="5" borderId="6" xfId="10" quotePrefix="1" applyFont="1" applyFill="1" applyBorder="1" applyAlignment="1" applyProtection="1">
      <alignment vertical="center" wrapText="1"/>
      <protection locked="0"/>
    </xf>
    <xf numFmtId="0" fontId="72" fillId="5" borderId="4" xfId="0" applyFont="1" applyFill="1" applyBorder="1" applyAlignment="1" applyProtection="1">
      <alignment horizontal="left" vertical="center" wrapText="1"/>
      <protection locked="0"/>
    </xf>
    <xf numFmtId="0" fontId="72" fillId="5" borderId="5" xfId="0" applyFont="1" applyFill="1" applyBorder="1" applyAlignment="1" applyProtection="1">
      <alignment horizontal="left" vertical="center" wrapText="1"/>
      <protection locked="0"/>
    </xf>
    <xf numFmtId="0" fontId="72" fillId="5" borderId="6" xfId="0" applyFont="1" applyFill="1" applyBorder="1" applyAlignment="1" applyProtection="1">
      <alignment horizontal="left" vertical="center" wrapText="1"/>
      <protection locked="0"/>
    </xf>
    <xf numFmtId="0" fontId="68" fillId="5" borderId="32" xfId="6" quotePrefix="1" applyFont="1" applyFill="1" applyBorder="1" applyAlignment="1" applyProtection="1">
      <alignment horizontal="center" vertical="center" wrapText="1"/>
      <protection locked="0"/>
    </xf>
    <xf numFmtId="0" fontId="68" fillId="5" borderId="24" xfId="6" quotePrefix="1" applyFont="1" applyFill="1" applyBorder="1" applyAlignment="1" applyProtection="1">
      <alignment horizontal="center" vertical="center" wrapText="1"/>
      <protection locked="0"/>
    </xf>
    <xf numFmtId="0" fontId="72" fillId="5" borderId="27" xfId="0" applyFont="1" applyFill="1" applyBorder="1" applyAlignment="1" applyProtection="1">
      <alignment horizontal="center" vertical="center" wrapText="1"/>
      <protection locked="0"/>
    </xf>
    <xf numFmtId="0" fontId="72" fillId="5" borderId="53" xfId="0" applyFont="1" applyFill="1" applyBorder="1" applyAlignment="1" applyProtection="1">
      <alignment horizontal="center" vertical="center" wrapText="1"/>
      <protection locked="0"/>
    </xf>
    <xf numFmtId="0" fontId="72" fillId="5" borderId="44" xfId="0" applyFont="1" applyFill="1" applyBorder="1" applyAlignment="1" applyProtection="1">
      <alignment horizontal="center" vertical="center" wrapText="1"/>
      <protection locked="0"/>
    </xf>
    <xf numFmtId="0" fontId="68" fillId="5" borderId="27" xfId="10" quotePrefix="1" applyFont="1" applyFill="1" applyBorder="1" applyAlignment="1" applyProtection="1">
      <alignment horizontal="center" vertical="center" wrapText="1"/>
      <protection locked="0"/>
    </xf>
    <xf numFmtId="0" fontId="67" fillId="5" borderId="14" xfId="0" applyFont="1" applyFill="1" applyBorder="1" applyAlignment="1" applyProtection="1">
      <alignment horizontal="center" vertical="center"/>
      <protection locked="0"/>
    </xf>
    <xf numFmtId="0" fontId="67" fillId="5" borderId="13" xfId="0" applyFont="1" applyFill="1" applyBorder="1" applyAlignment="1" applyProtection="1">
      <alignment horizontal="center" vertical="center"/>
      <protection locked="0"/>
    </xf>
    <xf numFmtId="0" fontId="67" fillId="5" borderId="56" xfId="10" quotePrefix="1" applyFont="1" applyFill="1" applyBorder="1" applyAlignment="1">
      <alignment horizontal="left" vertical="center" wrapText="1"/>
    </xf>
    <xf numFmtId="0" fontId="67" fillId="5" borderId="50" xfId="0" applyFont="1" applyFill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 applyProtection="1">
      <alignment horizontal="center" vertical="center"/>
      <protection locked="0"/>
    </xf>
    <xf numFmtId="0" fontId="67" fillId="5" borderId="49" xfId="0" applyFont="1" applyFill="1" applyBorder="1" applyAlignment="1" applyProtection="1">
      <alignment horizontal="center" vertical="center"/>
      <protection locked="0"/>
    </xf>
    <xf numFmtId="0" fontId="67" fillId="5" borderId="28" xfId="0" applyFont="1" applyFill="1" applyBorder="1" applyAlignment="1" applyProtection="1">
      <alignment horizontal="center" vertical="center"/>
      <protection locked="0"/>
    </xf>
    <xf numFmtId="0" fontId="67" fillId="5" borderId="25" xfId="0" applyFont="1" applyFill="1" applyBorder="1" applyAlignment="1" applyProtection="1">
      <alignment horizontal="center" vertical="center"/>
      <protection locked="0"/>
    </xf>
    <xf numFmtId="0" fontId="67" fillId="5" borderId="36" xfId="0" applyFont="1" applyFill="1" applyBorder="1" applyAlignment="1" applyProtection="1">
      <alignment horizontal="center" vertical="center"/>
      <protection locked="0"/>
    </xf>
    <xf numFmtId="0" fontId="69" fillId="5" borderId="27" xfId="3" quotePrefix="1" applyFont="1" applyFill="1" applyBorder="1" applyAlignment="1" applyProtection="1">
      <alignment horizontal="center" textRotation="90" wrapText="1"/>
      <protection locked="0"/>
    </xf>
    <xf numFmtId="0" fontId="71" fillId="5" borderId="53" xfId="10" quotePrefix="1" applyFont="1" applyFill="1" applyBorder="1" applyAlignment="1" applyProtection="1">
      <alignment horizontal="center" vertical="center" wrapText="1"/>
      <protection locked="0"/>
    </xf>
    <xf numFmtId="0" fontId="76" fillId="5" borderId="3" xfId="0" applyFont="1" applyFill="1" applyBorder="1" applyAlignment="1" applyProtection="1">
      <alignment horizontal="left" vertical="center" wrapText="1"/>
      <protection locked="0"/>
    </xf>
    <xf numFmtId="0" fontId="68" fillId="5" borderId="16" xfId="6" quotePrefix="1" applyFont="1" applyFill="1" applyBorder="1" applyAlignment="1" applyProtection="1">
      <alignment vertical="center" wrapText="1"/>
      <protection locked="0"/>
    </xf>
    <xf numFmtId="0" fontId="77" fillId="5" borderId="2" xfId="10" applyFont="1" applyFill="1" applyBorder="1" applyAlignment="1" applyProtection="1">
      <alignment vertical="center" wrapText="1"/>
      <protection locked="0"/>
    </xf>
    <xf numFmtId="0" fontId="71" fillId="5" borderId="55" xfId="6" quotePrefix="1" applyFont="1" applyFill="1" applyBorder="1" applyAlignment="1" applyProtection="1">
      <alignment horizontal="center" vertical="center" wrapText="1"/>
      <protection locked="0"/>
    </xf>
    <xf numFmtId="0" fontId="52" fillId="5" borderId="0" xfId="0" applyFont="1" applyFill="1"/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7" fillId="5" borderId="59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/>
    <xf numFmtId="0" fontId="63" fillId="0" borderId="0" xfId="0" applyFont="1" applyFill="1"/>
    <xf numFmtId="0" fontId="63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78" fillId="0" borderId="0" xfId="0" applyFont="1" applyFill="1"/>
    <xf numFmtId="0" fontId="79" fillId="0" borderId="0" xfId="0" applyFont="1" applyFill="1"/>
    <xf numFmtId="0" fontId="94" fillId="0" borderId="0" xfId="24" applyFont="1" applyFill="1"/>
    <xf numFmtId="0" fontId="3" fillId="0" borderId="68" xfId="24" applyFont="1" applyBorder="1" applyAlignment="1">
      <alignment vertical="center"/>
    </xf>
    <xf numFmtId="0" fontId="3" fillId="0" borderId="69" xfId="24" applyFont="1" applyBorder="1" applyAlignment="1">
      <alignment vertical="center"/>
    </xf>
    <xf numFmtId="0" fontId="3" fillId="0" borderId="26" xfId="24" applyFont="1" applyBorder="1" applyAlignment="1">
      <alignment vertical="center"/>
    </xf>
    <xf numFmtId="0" fontId="3" fillId="0" borderId="75" xfId="24" applyFont="1" applyBorder="1" applyAlignment="1">
      <alignment vertical="center"/>
    </xf>
    <xf numFmtId="0" fontId="37" fillId="5" borderId="0" xfId="24" applyFont="1" applyFill="1" applyBorder="1" applyAlignment="1">
      <alignment horizontal="left" wrapText="1"/>
    </xf>
    <xf numFmtId="0" fontId="17" fillId="4" borderId="45" xfId="6" quotePrefix="1" applyFont="1" applyFill="1" applyBorder="1" applyAlignment="1">
      <alignment horizontal="center" vertical="center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128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/>
    </xf>
    <xf numFmtId="0" fontId="5" fillId="0" borderId="132" xfId="0" applyFont="1" applyFill="1" applyBorder="1" applyAlignment="1">
      <alignment horizontal="center"/>
    </xf>
    <xf numFmtId="0" fontId="5" fillId="0" borderId="134" xfId="0" applyFont="1" applyFill="1" applyBorder="1" applyAlignment="1">
      <alignment horizont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wrapText="1"/>
    </xf>
    <xf numFmtId="0" fontId="57" fillId="0" borderId="125" xfId="0" applyFont="1" applyFill="1" applyBorder="1" applyAlignment="1">
      <alignment horizontal="center" vertical="center"/>
    </xf>
    <xf numFmtId="0" fontId="57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95" fillId="0" borderId="64" xfId="24" applyFont="1" applyBorder="1" applyAlignment="1">
      <alignment horizontal="center" vertical="center" wrapText="1"/>
    </xf>
    <xf numFmtId="0" fontId="95" fillId="0" borderId="69" xfId="24" applyFont="1" applyBorder="1" applyAlignment="1">
      <alignment horizontal="center" vertical="center" wrapText="1"/>
    </xf>
    <xf numFmtId="0" fontId="95" fillId="0" borderId="78" xfId="24" applyFont="1" applyBorder="1" applyAlignment="1">
      <alignment horizontal="center" vertical="center" wrapText="1"/>
    </xf>
    <xf numFmtId="0" fontId="96" fillId="0" borderId="64" xfId="24" applyFont="1" applyBorder="1"/>
    <xf numFmtId="0" fontId="96" fillId="0" borderId="65" xfId="24" applyFont="1" applyBorder="1"/>
    <xf numFmtId="0" fontId="96" fillId="0" borderId="61" xfId="24" applyFont="1" applyBorder="1"/>
    <xf numFmtId="0" fontId="96" fillId="0" borderId="67" xfId="24" applyFont="1" applyBorder="1"/>
    <xf numFmtId="0" fontId="96" fillId="0" borderId="73" xfId="24" applyFont="1" applyBorder="1"/>
    <xf numFmtId="0" fontId="96" fillId="0" borderId="13" xfId="24" applyFont="1" applyBorder="1"/>
    <xf numFmtId="0" fontId="97" fillId="0" borderId="68" xfId="24" applyFont="1" applyBorder="1" applyAlignment="1">
      <alignment horizontal="center" vertical="center" textRotation="90" wrapText="1"/>
    </xf>
    <xf numFmtId="0" fontId="97" fillId="0" borderId="73" xfId="24" applyFont="1" applyBorder="1"/>
    <xf numFmtId="0" fontId="97" fillId="0" borderId="76" xfId="24" applyFont="1" applyBorder="1"/>
    <xf numFmtId="0" fontId="17" fillId="4" borderId="20" xfId="10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5" fillId="5" borderId="3" xfId="10" quotePrefix="1" applyFont="1" applyFill="1" applyBorder="1" applyAlignment="1">
      <alignment horizontal="left" vertical="center" wrapText="1"/>
    </xf>
    <xf numFmtId="0" fontId="72" fillId="5" borderId="11" xfId="0" applyFont="1" applyFill="1" applyBorder="1" applyAlignment="1" applyProtection="1">
      <alignment horizontal="center" vertical="center" wrapText="1"/>
      <protection locked="0"/>
    </xf>
    <xf numFmtId="0" fontId="72" fillId="5" borderId="12" xfId="0" applyFont="1" applyFill="1" applyBorder="1" applyAlignment="1" applyProtection="1">
      <alignment horizontal="center" vertical="center" wrapText="1"/>
      <protection locked="0"/>
    </xf>
    <xf numFmtId="0" fontId="72" fillId="5" borderId="23" xfId="0" applyFont="1" applyFill="1" applyBorder="1" applyAlignment="1" applyProtection="1">
      <alignment horizontal="center" vertical="center" wrapText="1"/>
      <protection locked="0"/>
    </xf>
    <xf numFmtId="0" fontId="68" fillId="5" borderId="32" xfId="6" applyFont="1" applyFill="1" applyBorder="1" applyAlignment="1" applyProtection="1">
      <alignment horizontal="center" vertical="center" wrapText="1"/>
      <protection locked="0"/>
    </xf>
    <xf numFmtId="0" fontId="72" fillId="5" borderId="41" xfId="0" applyFont="1" applyFill="1" applyBorder="1" applyAlignment="1" applyProtection="1">
      <alignment horizontal="center" vertical="center" wrapText="1"/>
      <protection locked="0"/>
    </xf>
    <xf numFmtId="0" fontId="72" fillId="5" borderId="30" xfId="0" applyFont="1" applyFill="1" applyBorder="1" applyAlignment="1" applyProtection="1">
      <alignment horizontal="center" vertical="center" wrapText="1"/>
      <protection locked="0"/>
    </xf>
    <xf numFmtId="0" fontId="72" fillId="5" borderId="31" xfId="0" applyFont="1" applyFill="1" applyBorder="1" applyAlignment="1" applyProtection="1">
      <alignment horizontal="center" vertical="center" wrapText="1"/>
      <protection locked="0"/>
    </xf>
    <xf numFmtId="0" fontId="51" fillId="5" borderId="3" xfId="26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72" fillId="5" borderId="97" xfId="0" applyFont="1" applyFill="1" applyBorder="1" applyAlignment="1" applyProtection="1">
      <alignment horizontal="center" vertical="center" wrapText="1"/>
      <protection locked="0"/>
    </xf>
    <xf numFmtId="0" fontId="72" fillId="5" borderId="80" xfId="0" applyFont="1" applyFill="1" applyBorder="1" applyAlignment="1" applyProtection="1">
      <alignment horizontal="center" vertical="center" wrapText="1"/>
      <protection locked="0"/>
    </xf>
    <xf numFmtId="0" fontId="72" fillId="5" borderId="96" xfId="0" applyFont="1" applyFill="1" applyBorder="1" applyAlignment="1" applyProtection="1">
      <alignment horizontal="center" vertical="center" wrapText="1"/>
      <protection locked="0"/>
    </xf>
    <xf numFmtId="0" fontId="57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80" fillId="0" borderId="0" xfId="0" applyFont="1" applyFill="1"/>
    <xf numFmtId="0" fontId="7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71" fillId="5" borderId="27" xfId="10" quotePrefix="1" applyFont="1" applyFill="1" applyBorder="1" applyAlignment="1" applyProtection="1">
      <alignment horizontal="center" vertical="center" wrapText="1"/>
      <protection locked="0"/>
    </xf>
    <xf numFmtId="0" fontId="69" fillId="5" borderId="22" xfId="3" quotePrefix="1" applyFont="1" applyFill="1" applyBorder="1" applyAlignment="1" applyProtection="1">
      <alignment horizontal="left" textRotation="90" wrapText="1"/>
      <protection locked="0"/>
    </xf>
    <xf numFmtId="0" fontId="16" fillId="4" borderId="18" xfId="10" quotePrefix="1" applyFont="1" applyFill="1" applyBorder="1" applyAlignment="1">
      <alignment horizontal="center" vertical="center" wrapText="1"/>
    </xf>
    <xf numFmtId="0" fontId="17" fillId="4" borderId="38" xfId="10" applyFont="1" applyFill="1" applyBorder="1" applyAlignment="1">
      <alignment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5" borderId="20" xfId="10" quotePrefix="1" applyFont="1" applyFill="1" applyBorder="1" applyAlignment="1">
      <alignment horizontal="center"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7" fillId="0" borderId="43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12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6" fillId="5" borderId="4" xfId="10" quotePrefix="1" applyFont="1" applyFill="1" applyBorder="1" applyAlignment="1">
      <alignment horizontal="center" vertical="center" wrapText="1"/>
    </xf>
    <xf numFmtId="0" fontId="16" fillId="0" borderId="16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4" borderId="8" xfId="1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68" fillId="5" borderId="53" xfId="6" applyFont="1" applyFill="1" applyBorder="1" applyAlignment="1" applyProtection="1">
      <alignment horizontal="center" vertical="center" wrapText="1"/>
      <protection locked="0"/>
    </xf>
    <xf numFmtId="0" fontId="68" fillId="5" borderId="44" xfId="6" applyFont="1" applyFill="1" applyBorder="1" applyAlignment="1" applyProtection="1">
      <alignment horizontal="center" vertical="center" wrapText="1"/>
      <protection locked="0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82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82" fillId="0" borderId="0" xfId="24" applyFont="1" applyFill="1"/>
    <xf numFmtId="0" fontId="83" fillId="0" borderId="66" xfId="24" applyFont="1" applyBorder="1" applyAlignment="1">
      <alignment horizontal="center" vertical="center" wrapText="1"/>
    </xf>
    <xf numFmtId="0" fontId="82" fillId="0" borderId="58" xfId="0" applyFont="1" applyFill="1" applyBorder="1" applyAlignment="1">
      <alignment horizontal="left"/>
    </xf>
    <xf numFmtId="0" fontId="82" fillId="0" borderId="66" xfId="0" applyFont="1" applyFill="1" applyBorder="1" applyAlignment="1">
      <alignment horizontal="left"/>
    </xf>
    <xf numFmtId="49" fontId="82" fillId="0" borderId="58" xfId="0" applyNumberFormat="1" applyFont="1" applyFill="1" applyBorder="1" applyAlignment="1">
      <alignment horizontal="left"/>
    </xf>
    <xf numFmtId="17" fontId="82" fillId="0" borderId="58" xfId="0" applyNumberFormat="1" applyFont="1" applyFill="1" applyBorder="1" applyAlignment="1">
      <alignment horizontal="left"/>
    </xf>
    <xf numFmtId="49" fontId="82" fillId="0" borderId="57" xfId="0" applyNumberFormat="1" applyFont="1" applyFill="1" applyBorder="1" applyAlignment="1">
      <alignment horizontal="left"/>
    </xf>
    <xf numFmtId="0" fontId="82" fillId="0" borderId="64" xfId="0" applyNumberFormat="1" applyFont="1" applyFill="1" applyBorder="1" applyAlignment="1">
      <alignment horizontal="center"/>
    </xf>
    <xf numFmtId="0" fontId="82" fillId="0" borderId="65" xfId="0" applyNumberFormat="1" applyFont="1" applyFill="1" applyBorder="1" applyAlignment="1">
      <alignment horizontal="center"/>
    </xf>
    <xf numFmtId="49" fontId="82" fillId="0" borderId="0" xfId="24" applyNumberFormat="1" applyFont="1" applyFill="1"/>
    <xf numFmtId="49" fontId="83" fillId="0" borderId="21" xfId="0" applyNumberFormat="1" applyFont="1" applyFill="1" applyBorder="1" applyAlignment="1">
      <alignment horizontal="left"/>
    </xf>
    <xf numFmtId="0" fontId="81" fillId="0" borderId="2" xfId="24" applyFont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left"/>
    </xf>
    <xf numFmtId="0" fontId="84" fillId="0" borderId="60" xfId="24" applyFont="1" applyBorder="1" applyAlignment="1">
      <alignment horizontal="center"/>
    </xf>
    <xf numFmtId="0" fontId="83" fillId="0" borderId="68" xfId="24" applyFont="1" applyBorder="1" applyAlignment="1">
      <alignment horizontal="center" vertical="center" wrapText="1"/>
    </xf>
    <xf numFmtId="0" fontId="83" fillId="0" borderId="75" xfId="24" applyFont="1" applyBorder="1" applyAlignment="1">
      <alignment horizontal="center" vertical="center" wrapText="1"/>
    </xf>
    <xf numFmtId="49" fontId="83" fillId="0" borderId="72" xfId="0" applyNumberFormat="1" applyFont="1" applyFill="1" applyBorder="1" applyAlignment="1">
      <alignment horizontal="left"/>
    </xf>
    <xf numFmtId="0" fontId="86" fillId="0" borderId="0" xfId="24" applyFont="1" applyFill="1"/>
    <xf numFmtId="0" fontId="86" fillId="0" borderId="0" xfId="24" applyFont="1"/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2" fillId="0" borderId="165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57" fillId="0" borderId="125" xfId="10" applyFont="1" applyFill="1" applyBorder="1" applyAlignment="1">
      <alignment horizontal="center" vertical="center" wrapText="1"/>
    </xf>
    <xf numFmtId="0" fontId="57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82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82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67" fillId="5" borderId="10" xfId="0" applyFont="1" applyFill="1" applyBorder="1" applyAlignment="1" applyProtection="1">
      <alignment horizontal="center" vertical="center"/>
      <protection locked="0"/>
    </xf>
    <xf numFmtId="0" fontId="67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72" fillId="5" borderId="5" xfId="0" applyFont="1" applyFill="1" applyBorder="1" applyAlignment="1" applyProtection="1">
      <alignment horizontal="center" vertical="center" wrapText="1"/>
      <protection locked="0"/>
    </xf>
    <xf numFmtId="0" fontId="72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87" fillId="4" borderId="20" xfId="0" applyFont="1" applyFill="1" applyBorder="1" applyAlignment="1">
      <alignment horizontal="center" vertical="center" wrapText="1"/>
    </xf>
    <xf numFmtId="0" fontId="87" fillId="4" borderId="19" xfId="0" applyFont="1" applyFill="1" applyBorder="1" applyAlignment="1">
      <alignment horizontal="center" vertical="center" wrapText="1"/>
    </xf>
    <xf numFmtId="0" fontId="87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6" fillId="5" borderId="38" xfId="10" quotePrefix="1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102" fillId="5" borderId="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71" fillId="5" borderId="54" xfId="10" quotePrefix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7" fillId="0" borderId="177" xfId="0" applyFont="1" applyFill="1" applyBorder="1" applyAlignment="1">
      <alignment horizontal="center" vertical="center"/>
    </xf>
    <xf numFmtId="0" fontId="4" fillId="0" borderId="173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82" fillId="0" borderId="0" xfId="24" applyFont="1" applyFill="1" applyAlignment="1"/>
    <xf numFmtId="0" fontId="106" fillId="0" borderId="0" xfId="0" applyFont="1" applyAlignment="1">
      <alignment vertical="top"/>
    </xf>
    <xf numFmtId="0" fontId="107" fillId="0" borderId="0" xfId="0" applyFont="1"/>
    <xf numFmtId="0" fontId="107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82" fillId="0" borderId="0" xfId="24" applyFont="1" applyAlignment="1">
      <alignment horizontal="left"/>
    </xf>
    <xf numFmtId="0" fontId="63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3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3" fillId="4" borderId="59" xfId="10" quotePrefix="1" applyFont="1" applyFill="1" applyBorder="1" applyAlignment="1">
      <alignment vertical="center" wrapText="1"/>
    </xf>
    <xf numFmtId="0" fontId="53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7" fillId="4" borderId="2" xfId="0" applyFont="1" applyFill="1" applyBorder="1" applyAlignment="1">
      <alignment horizontal="left" vertical="center" wrapText="1"/>
    </xf>
    <xf numFmtId="0" fontId="54" fillId="4" borderId="83" xfId="0" applyFont="1" applyFill="1" applyBorder="1" applyAlignment="1">
      <alignment horizontal="left" vertical="center" wrapText="1"/>
    </xf>
    <xf numFmtId="0" fontId="88" fillId="4" borderId="0" xfId="0" applyFont="1" applyFill="1"/>
    <xf numFmtId="0" fontId="53" fillId="4" borderId="25" xfId="10" quotePrefix="1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left" vertical="center" wrapText="1"/>
    </xf>
    <xf numFmtId="0" fontId="53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82" fillId="0" borderId="73" xfId="24" applyNumberFormat="1" applyFont="1" applyFill="1" applyBorder="1" applyAlignment="1">
      <alignment horizontal="center" vertical="center"/>
    </xf>
    <xf numFmtId="0" fontId="83" fillId="0" borderId="76" xfId="24" applyNumberFormat="1" applyFont="1" applyFill="1" applyBorder="1" applyAlignment="1">
      <alignment horizontal="center" vertical="center"/>
    </xf>
    <xf numFmtId="49" fontId="83" fillId="0" borderId="56" xfId="0" applyNumberFormat="1" applyFont="1" applyFill="1" applyBorder="1" applyAlignment="1">
      <alignment horizontal="left"/>
    </xf>
    <xf numFmtId="0" fontId="82" fillId="0" borderId="64" xfId="24" applyNumberFormat="1" applyFont="1" applyFill="1" applyBorder="1" applyAlignment="1">
      <alignment horizontal="center" vertical="center"/>
    </xf>
    <xf numFmtId="0" fontId="82" fillId="0" borderId="174" xfId="24" applyNumberFormat="1" applyFont="1" applyFill="1" applyBorder="1" applyAlignment="1">
      <alignment horizontal="center" vertical="center"/>
    </xf>
    <xf numFmtId="0" fontId="67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0" fontId="57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7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/>
    </xf>
    <xf numFmtId="0" fontId="4" fillId="0" borderId="19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17" fillId="5" borderId="29" xfId="10" quotePrefix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205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206" xfId="24" applyNumberFormat="1" applyFont="1" applyFill="1" applyBorder="1" applyAlignment="1">
      <alignment horizontal="center" vertical="center"/>
    </xf>
    <xf numFmtId="0" fontId="3" fillId="0" borderId="207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11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83" fillId="0" borderId="2" xfId="0" applyFont="1" applyFill="1" applyBorder="1" applyAlignment="1">
      <alignment horizontal="left" vertical="center"/>
    </xf>
    <xf numFmtId="0" fontId="83" fillId="0" borderId="3" xfId="24" applyFont="1" applyBorder="1" applyAlignment="1">
      <alignment horizontal="left" vertical="center" wrapText="1"/>
    </xf>
    <xf numFmtId="0" fontId="81" fillId="0" borderId="3" xfId="24" applyFont="1" applyBorder="1" applyAlignment="1">
      <alignment horizontal="left" vertical="center" wrapText="1"/>
    </xf>
    <xf numFmtId="0" fontId="83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7" fillId="0" borderId="212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7" fillId="0" borderId="212" xfId="0" applyFont="1" applyFill="1" applyBorder="1" applyAlignment="1">
      <alignment horizontal="center" vertical="center"/>
    </xf>
    <xf numFmtId="0" fontId="57" fillId="0" borderId="0" xfId="7" applyFont="1" applyFill="1" applyBorder="1" applyAlignment="1">
      <alignment vertical="center" wrapText="1"/>
    </xf>
    <xf numFmtId="0" fontId="57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26" xfId="0" applyFont="1" applyFill="1" applyBorder="1" applyAlignment="1">
      <alignment vertical="center" wrapText="1"/>
    </xf>
    <xf numFmtId="0" fontId="57" fillId="0" borderId="177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78" fillId="0" borderId="0" xfId="0" applyFont="1" applyFill="1" applyAlignment="1">
      <alignment vertical="center" wrapText="1"/>
    </xf>
    <xf numFmtId="0" fontId="12" fillId="0" borderId="161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224" xfId="0" applyFont="1" applyFill="1" applyBorder="1" applyAlignment="1">
      <alignment horizontal="center"/>
    </xf>
    <xf numFmtId="0" fontId="12" fillId="0" borderId="225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4" xfId="0" applyFont="1" applyFill="1" applyBorder="1" applyAlignment="1">
      <alignment horizontal="center"/>
    </xf>
    <xf numFmtId="0" fontId="12" fillId="0" borderId="213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17" fillId="4" borderId="51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7" fillId="0" borderId="142" xfId="0" applyFont="1" applyFill="1" applyBorder="1" applyAlignment="1">
      <alignment horizontal="center" vertical="center" wrapText="1"/>
    </xf>
    <xf numFmtId="0" fontId="57" fillId="0" borderId="0" xfId="10" applyFont="1" applyFill="1" applyBorder="1" applyAlignment="1">
      <alignment horizontal="left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12" fillId="0" borderId="140" xfId="0" applyFont="1" applyFill="1" applyBorder="1" applyAlignment="1">
      <alignment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216" xfId="0" applyFont="1" applyFill="1" applyBorder="1" applyAlignment="1">
      <alignment horizontal="center" vertical="center"/>
    </xf>
    <xf numFmtId="0" fontId="5" fillId="0" borderId="168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63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246" xfId="0" applyFont="1" applyFill="1" applyBorder="1" applyAlignment="1">
      <alignment horizontal="left"/>
    </xf>
    <xf numFmtId="0" fontId="12" fillId="0" borderId="247" xfId="0" applyFont="1" applyFill="1" applyBorder="1" applyAlignment="1">
      <alignment horizontal="left"/>
    </xf>
    <xf numFmtId="0" fontId="12" fillId="0" borderId="246" xfId="0" applyFont="1" applyFill="1" applyBorder="1" applyAlignment="1">
      <alignment horizontal="center"/>
    </xf>
    <xf numFmtId="0" fontId="12" fillId="0" borderId="2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5" fillId="0" borderId="172" xfId="0" applyFont="1" applyFill="1" applyBorder="1" applyAlignment="1">
      <alignment horizontal="center" wrapText="1"/>
    </xf>
    <xf numFmtId="0" fontId="5" fillId="0" borderId="17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12" fillId="0" borderId="52" xfId="0" applyFont="1" applyFill="1" applyBorder="1" applyAlignment="1">
      <alignment wrapText="1"/>
    </xf>
    <xf numFmtId="0" fontId="12" fillId="0" borderId="116" xfId="0" applyFont="1" applyFill="1" applyBorder="1" applyAlignment="1">
      <alignment wrapText="1"/>
    </xf>
    <xf numFmtId="0" fontId="5" fillId="0" borderId="116" xfId="0" applyFont="1" applyFill="1" applyBorder="1" applyAlignment="1">
      <alignment wrapText="1"/>
    </xf>
    <xf numFmtId="0" fontId="5" fillId="0" borderId="8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wrapText="1"/>
    </xf>
    <xf numFmtId="0" fontId="5" fillId="0" borderId="148" xfId="0" applyFont="1" applyFill="1" applyBorder="1" applyAlignment="1">
      <alignment horizontal="center" wrapText="1"/>
    </xf>
    <xf numFmtId="0" fontId="5" fillId="0" borderId="248" xfId="0" applyFont="1" applyFill="1" applyBorder="1" applyAlignment="1">
      <alignment horizontal="center" wrapText="1"/>
    </xf>
    <xf numFmtId="0" fontId="5" fillId="0" borderId="199" xfId="0" applyFont="1" applyFill="1" applyBorder="1" applyAlignment="1">
      <alignment horizontal="center" wrapText="1"/>
    </xf>
    <xf numFmtId="0" fontId="5" fillId="0" borderId="141" xfId="0" applyFont="1" applyFill="1" applyBorder="1" applyAlignment="1">
      <alignment horizontal="center" wrapText="1"/>
    </xf>
    <xf numFmtId="0" fontId="5" fillId="0" borderId="167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wrapText="1"/>
    </xf>
    <xf numFmtId="0" fontId="5" fillId="0" borderId="135" xfId="0" applyFont="1" applyFill="1" applyBorder="1" applyAlignment="1">
      <alignment horizontal="center" wrapText="1"/>
    </xf>
    <xf numFmtId="0" fontId="5" fillId="0" borderId="249" xfId="0" applyFont="1" applyFill="1" applyBorder="1" applyAlignment="1">
      <alignment horizontal="center" wrapText="1"/>
    </xf>
    <xf numFmtId="0" fontId="5" fillId="0" borderId="250" xfId="0" applyFont="1" applyFill="1" applyBorder="1" applyAlignment="1">
      <alignment horizontal="center" wrapText="1"/>
    </xf>
    <xf numFmtId="0" fontId="5" fillId="0" borderId="138" xfId="0" applyFont="1" applyFill="1" applyBorder="1" applyAlignment="1">
      <alignment horizontal="center" wrapText="1"/>
    </xf>
    <xf numFmtId="0" fontId="5" fillId="0" borderId="136" xfId="0" applyFont="1" applyFill="1" applyBorder="1" applyAlignment="1">
      <alignment horizontal="center" wrapText="1"/>
    </xf>
    <xf numFmtId="0" fontId="5" fillId="0" borderId="230" xfId="0" applyFont="1" applyFill="1" applyBorder="1" applyAlignment="1">
      <alignment horizontal="center" wrapText="1"/>
    </xf>
    <xf numFmtId="0" fontId="5" fillId="0" borderId="251" xfId="0" applyFont="1" applyFill="1" applyBorder="1" applyAlignment="1">
      <alignment horizontal="center" wrapText="1"/>
    </xf>
    <xf numFmtId="0" fontId="5" fillId="0" borderId="252" xfId="0" applyFont="1" applyFill="1" applyBorder="1" applyAlignment="1">
      <alignment horizontal="center" wrapText="1"/>
    </xf>
    <xf numFmtId="0" fontId="5" fillId="0" borderId="253" xfId="0" applyFont="1" applyFill="1" applyBorder="1" applyAlignment="1">
      <alignment horizontal="center" wrapText="1"/>
    </xf>
    <xf numFmtId="0" fontId="5" fillId="0" borderId="225" xfId="0" applyFont="1" applyFill="1" applyBorder="1" applyAlignment="1">
      <alignment horizontal="center" wrapText="1"/>
    </xf>
    <xf numFmtId="0" fontId="5" fillId="0" borderId="165" xfId="0" applyFont="1" applyFill="1" applyBorder="1" applyAlignment="1">
      <alignment horizontal="center" wrapText="1"/>
    </xf>
    <xf numFmtId="0" fontId="5" fillId="0" borderId="217" xfId="0" applyFont="1" applyFill="1" applyBorder="1" applyAlignment="1">
      <alignment horizontal="center" wrapText="1"/>
    </xf>
    <xf numFmtId="0" fontId="78" fillId="0" borderId="0" xfId="0" applyFont="1" applyFill="1" applyAlignment="1">
      <alignment wrapText="1"/>
    </xf>
    <xf numFmtId="0" fontId="79" fillId="0" borderId="0" xfId="0" applyFont="1" applyFill="1" applyAlignment="1">
      <alignment wrapText="1"/>
    </xf>
    <xf numFmtId="0" fontId="0" fillId="0" borderId="126" xfId="0" applyFill="1" applyBorder="1"/>
    <xf numFmtId="0" fontId="0" fillId="0" borderId="21" xfId="0" applyFill="1" applyBorder="1"/>
    <xf numFmtId="0" fontId="4" fillId="0" borderId="218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56" fillId="5" borderId="0" xfId="26" applyFont="1" applyFill="1" applyAlignment="1">
      <alignment horizontal="center"/>
    </xf>
    <xf numFmtId="0" fontId="56" fillId="5" borderId="0" xfId="26" applyFont="1" applyFill="1" applyAlignment="1">
      <alignment horizontal="center" vertical="center"/>
    </xf>
    <xf numFmtId="0" fontId="67" fillId="5" borderId="16" xfId="10" quotePrefix="1" applyFont="1" applyFill="1" applyBorder="1" applyAlignment="1">
      <alignment horizontal="left" vertical="center" wrapText="1"/>
    </xf>
    <xf numFmtId="0" fontId="72" fillId="5" borderId="21" xfId="0" applyFont="1" applyFill="1" applyBorder="1" applyAlignment="1" applyProtection="1">
      <alignment horizontal="left" vertical="center" wrapText="1"/>
      <protection locked="0"/>
    </xf>
    <xf numFmtId="0" fontId="71" fillId="5" borderId="45" xfId="6" quotePrefix="1" applyFont="1" applyFill="1" applyBorder="1" applyAlignment="1" applyProtection="1">
      <alignment horizontal="center" vertical="center" wrapText="1"/>
      <protection locked="0"/>
    </xf>
    <xf numFmtId="0" fontId="65" fillId="5" borderId="16" xfId="10" quotePrefix="1" applyFont="1" applyFill="1" applyBorder="1" applyAlignment="1">
      <alignment horizontal="left" vertical="center" wrapText="1"/>
    </xf>
    <xf numFmtId="0" fontId="70" fillId="5" borderId="22" xfId="10" applyFont="1" applyFill="1" applyBorder="1" applyAlignment="1" applyProtection="1">
      <alignment vertical="center" wrapText="1"/>
      <protection locked="0"/>
    </xf>
    <xf numFmtId="0" fontId="67" fillId="5" borderId="12" xfId="0" applyFont="1" applyFill="1" applyBorder="1" applyAlignment="1" applyProtection="1">
      <alignment horizontal="center" vertical="center"/>
      <protection locked="0"/>
    </xf>
    <xf numFmtId="0" fontId="67" fillId="5" borderId="15" xfId="0" applyFont="1" applyFill="1" applyBorder="1" applyAlignment="1" applyProtection="1">
      <alignment horizontal="center" vertical="center"/>
      <protection locked="0"/>
    </xf>
    <xf numFmtId="0" fontId="67" fillId="5" borderId="23" xfId="0" applyFont="1" applyFill="1" applyBorder="1" applyAlignment="1" applyProtection="1">
      <alignment horizontal="center" vertical="center"/>
      <protection locked="0"/>
    </xf>
    <xf numFmtId="0" fontId="67" fillId="5" borderId="26" xfId="0" applyFont="1" applyFill="1" applyBorder="1" applyAlignment="1" applyProtection="1">
      <alignment horizontal="center" vertical="center"/>
      <protection locked="0"/>
    </xf>
    <xf numFmtId="0" fontId="72" fillId="5" borderId="72" xfId="0" applyFont="1" applyFill="1" applyBorder="1" applyAlignment="1" applyProtection="1">
      <alignment horizontal="left" vertical="center" wrapText="1"/>
      <protection locked="0"/>
    </xf>
    <xf numFmtId="0" fontId="67" fillId="5" borderId="29" xfId="0" applyFont="1" applyFill="1" applyBorder="1" applyAlignment="1" applyProtection="1">
      <alignment horizontal="center" vertical="center"/>
      <protection locked="0"/>
    </xf>
    <xf numFmtId="0" fontId="67" fillId="5" borderId="34" xfId="0" applyFont="1" applyFill="1" applyBorder="1" applyAlignment="1" applyProtection="1">
      <alignment horizontal="center" vertical="center"/>
      <protection locked="0"/>
    </xf>
    <xf numFmtId="0" fontId="67" fillId="5" borderId="51" xfId="0" applyFont="1" applyFill="1" applyBorder="1" applyAlignment="1" applyProtection="1">
      <alignment horizontal="center" vertical="center"/>
      <protection locked="0"/>
    </xf>
    <xf numFmtId="0" fontId="28" fillId="0" borderId="55" xfId="0" applyFont="1" applyBorder="1" applyAlignment="1">
      <alignment horizontal="center" vertical="center" wrapText="1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104" fillId="0" borderId="68" xfId="0" applyNumberFormat="1" applyFont="1" applyFill="1" applyBorder="1" applyAlignment="1">
      <alignment horizontal="left"/>
    </xf>
    <xf numFmtId="0" fontId="104" fillId="0" borderId="69" xfId="0" applyNumberFormat="1" applyFont="1" applyFill="1" applyBorder="1" applyAlignment="1">
      <alignment horizontal="left"/>
    </xf>
    <xf numFmtId="0" fontId="104" fillId="0" borderId="26" xfId="0" applyNumberFormat="1" applyFont="1" applyFill="1" applyBorder="1" applyAlignment="1">
      <alignment horizontal="left"/>
    </xf>
    <xf numFmtId="0" fontId="108" fillId="0" borderId="75" xfId="0" applyNumberFormat="1" applyFont="1" applyFill="1" applyBorder="1" applyAlignment="1">
      <alignment horizontal="center" vertical="center"/>
    </xf>
    <xf numFmtId="0" fontId="108" fillId="0" borderId="150" xfId="0" applyNumberFormat="1" applyFont="1" applyFill="1" applyBorder="1" applyAlignment="1">
      <alignment horizontal="center" vertical="center"/>
    </xf>
    <xf numFmtId="0" fontId="108" fillId="0" borderId="69" xfId="0" applyNumberFormat="1" applyFont="1" applyFill="1" applyBorder="1" applyAlignment="1">
      <alignment horizontal="center" vertical="center"/>
    </xf>
    <xf numFmtId="0" fontId="108" fillId="0" borderId="98" xfId="0" applyNumberFormat="1" applyFont="1" applyFill="1" applyBorder="1" applyAlignment="1">
      <alignment horizontal="center" vertical="center"/>
    </xf>
    <xf numFmtId="0" fontId="108" fillId="0" borderId="75" xfId="0" applyNumberFormat="1" applyFont="1" applyFill="1" applyBorder="1" applyAlignment="1">
      <alignment horizontal="center" vertical="center" wrapText="1"/>
    </xf>
    <xf numFmtId="0" fontId="108" fillId="0" borderId="69" xfId="0" applyNumberFormat="1" applyFont="1" applyFill="1" applyBorder="1" applyAlignment="1">
      <alignment horizontal="center" vertical="center" wrapText="1"/>
    </xf>
    <xf numFmtId="0" fontId="105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49" fontId="39" fillId="0" borderId="52" xfId="0" applyNumberFormat="1" applyFont="1" applyFill="1" applyBorder="1" applyAlignment="1">
      <alignment horizontal="left"/>
    </xf>
    <xf numFmtId="0" fontId="109" fillId="0" borderId="114" xfId="0" applyNumberFormat="1" applyFont="1" applyFill="1" applyBorder="1" applyAlignment="1">
      <alignment horizontal="left"/>
    </xf>
    <xf numFmtId="0" fontId="109" fillId="0" borderId="116" xfId="0" applyNumberFormat="1" applyFont="1" applyFill="1" applyBorder="1" applyAlignment="1">
      <alignment horizontal="left"/>
    </xf>
    <xf numFmtId="0" fontId="109" fillId="0" borderId="187" xfId="0" applyNumberFormat="1" applyFont="1" applyFill="1" applyBorder="1" applyAlignment="1">
      <alignment horizontal="left"/>
    </xf>
    <xf numFmtId="0" fontId="108" fillId="0" borderId="118" xfId="0" applyNumberFormat="1" applyFont="1" applyFill="1" applyBorder="1" applyAlignment="1">
      <alignment horizontal="center" vertical="center"/>
    </xf>
    <xf numFmtId="0" fontId="108" fillId="0" borderId="187" xfId="0" applyNumberFormat="1" applyFont="1" applyFill="1" applyBorder="1" applyAlignment="1">
      <alignment horizontal="center" vertical="center"/>
    </xf>
    <xf numFmtId="0" fontId="108" fillId="0" borderId="115" xfId="0" applyNumberFormat="1" applyFont="1" applyFill="1" applyBorder="1" applyAlignment="1">
      <alignment horizontal="center" vertical="center"/>
    </xf>
    <xf numFmtId="0" fontId="108" fillId="0" borderId="120" xfId="0" applyNumberFormat="1" applyFont="1" applyFill="1" applyBorder="1" applyAlignment="1">
      <alignment horizontal="center" vertical="center"/>
    </xf>
    <xf numFmtId="0" fontId="103" fillId="0" borderId="118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13" fillId="0" borderId="0" xfId="0" applyFont="1" applyFill="1"/>
    <xf numFmtId="0" fontId="113" fillId="0" borderId="0" xfId="0" applyFont="1"/>
    <xf numFmtId="0" fontId="71" fillId="5" borderId="4" xfId="10" quotePrefix="1" applyFont="1" applyFill="1" applyBorder="1" applyAlignment="1" applyProtection="1">
      <alignment horizontal="center" vertical="center" wrapText="1"/>
      <protection locked="0"/>
    </xf>
    <xf numFmtId="0" fontId="71" fillId="5" borderId="5" xfId="10" quotePrefix="1" applyFont="1" applyFill="1" applyBorder="1" applyAlignment="1" applyProtection="1">
      <alignment horizontal="center" vertical="center" wrapText="1"/>
      <protection locked="0"/>
    </xf>
    <xf numFmtId="0" fontId="71" fillId="5" borderId="17" xfId="10" quotePrefix="1" applyFont="1" applyFill="1" applyBorder="1" applyAlignment="1" applyProtection="1">
      <alignment horizontal="center" vertical="center" wrapText="1"/>
      <protection locked="0"/>
    </xf>
    <xf numFmtId="0" fontId="115" fillId="0" borderId="0" xfId="0" applyFont="1"/>
    <xf numFmtId="0" fontId="115" fillId="0" borderId="0" xfId="0" applyFont="1" applyFill="1"/>
    <xf numFmtId="0" fontId="3" fillId="0" borderId="160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83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83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8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9" xfId="24" applyNumberFormat="1" applyFont="1" applyFill="1" applyBorder="1" applyAlignment="1">
      <alignment horizontal="center" shrinkToFit="1"/>
    </xf>
    <xf numFmtId="0" fontId="42" fillId="0" borderId="179" xfId="24" applyNumberFormat="1" applyFont="1" applyFill="1" applyBorder="1" applyAlignment="1">
      <alignment horizontal="center" shrinkToFit="1"/>
    </xf>
    <xf numFmtId="0" fontId="42" fillId="0" borderId="189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10" xfId="6" applyFont="1" applyFill="1" applyBorder="1" applyAlignment="1">
      <alignment vertical="center" wrapText="1"/>
    </xf>
    <xf numFmtId="0" fontId="16" fillId="4" borderId="33" xfId="6" applyFont="1" applyFill="1" applyBorder="1" applyAlignment="1">
      <alignment vertical="center" wrapText="1"/>
    </xf>
    <xf numFmtId="0" fontId="16" fillId="4" borderId="34" xfId="6" applyFont="1" applyFill="1" applyBorder="1" applyAlignment="1">
      <alignment vertical="center" wrapText="1"/>
    </xf>
    <xf numFmtId="0" fontId="16" fillId="4" borderId="12" xfId="6" applyFont="1" applyFill="1" applyBorder="1" applyAlignment="1">
      <alignment vertical="center" wrapText="1"/>
    </xf>
    <xf numFmtId="0" fontId="16" fillId="5" borderId="27" xfId="6" applyFont="1" applyFill="1" applyBorder="1" applyAlignment="1">
      <alignment vertical="center" wrapText="1"/>
    </xf>
    <xf numFmtId="0" fontId="16" fillId="5" borderId="53" xfId="6" applyFont="1" applyFill="1" applyBorder="1" applyAlignment="1">
      <alignment vertical="center" wrapText="1"/>
    </xf>
    <xf numFmtId="0" fontId="16" fillId="5" borderId="44" xfId="6" applyFont="1" applyFill="1" applyBorder="1" applyAlignment="1">
      <alignment vertical="center" wrapText="1"/>
    </xf>
    <xf numFmtId="0" fontId="16" fillId="4" borderId="58" xfId="10" quotePrefix="1" applyFont="1" applyFill="1" applyBorder="1" applyAlignment="1">
      <alignment horizontal="center" vertical="center" wrapText="1"/>
    </xf>
    <xf numFmtId="0" fontId="17" fillId="4" borderId="23" xfId="10" quotePrefix="1" applyFont="1" applyFill="1" applyBorder="1" applyAlignment="1">
      <alignment vertical="center" wrapText="1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7" fillId="4" borderId="85" xfId="6" quotePrefix="1" applyFont="1" applyFill="1" applyBorder="1" applyAlignment="1">
      <alignment horizontal="center" vertical="center" wrapText="1"/>
    </xf>
    <xf numFmtId="0" fontId="12" fillId="0" borderId="257" xfId="0" applyFont="1" applyFill="1" applyBorder="1" applyAlignment="1">
      <alignment horizontal="center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14" xfId="10" quotePrefix="1" applyFont="1" applyFill="1" applyBorder="1" applyAlignment="1">
      <alignment horizontal="center" vertical="center" wrapText="1"/>
    </xf>
    <xf numFmtId="0" fontId="57" fillId="4" borderId="7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7" fillId="4" borderId="9" xfId="0" applyFont="1" applyFill="1" applyBorder="1" applyAlignment="1">
      <alignment horizontal="center" vertical="center" wrapText="1"/>
    </xf>
    <xf numFmtId="0" fontId="5" fillId="4" borderId="9" xfId="6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50" xfId="6" quotePrefix="1" applyFont="1" applyFill="1" applyBorder="1" applyAlignment="1">
      <alignment horizontal="center" vertical="center" wrapText="1"/>
    </xf>
    <xf numFmtId="0" fontId="57" fillId="4" borderId="34" xfId="0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6" quotePrefix="1" applyFont="1" applyFill="1" applyBorder="1" applyAlignment="1">
      <alignment horizontal="center" vertical="center" wrapText="1"/>
    </xf>
    <xf numFmtId="0" fontId="5" fillId="4" borderId="46" xfId="10" quotePrefix="1" applyFont="1" applyFill="1" applyBorder="1" applyAlignment="1">
      <alignment horizontal="center" vertical="center" wrapText="1"/>
    </xf>
    <xf numFmtId="0" fontId="5" fillId="4" borderId="47" xfId="10" quotePrefix="1" applyFont="1" applyFill="1" applyBorder="1" applyAlignment="1">
      <alignment horizontal="center" vertical="center" wrapText="1"/>
    </xf>
    <xf numFmtId="0" fontId="5" fillId="4" borderId="48" xfId="10" quotePrefix="1" applyFont="1" applyFill="1" applyBorder="1" applyAlignment="1">
      <alignment horizontal="center" vertical="center" wrapText="1"/>
    </xf>
    <xf numFmtId="0" fontId="5" fillId="4" borderId="28" xfId="10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7" fillId="4" borderId="26" xfId="0" applyFont="1" applyFill="1" applyBorder="1" applyAlignment="1">
      <alignment horizontal="center" vertical="center" wrapText="1"/>
    </xf>
    <xf numFmtId="0" fontId="57" fillId="4" borderId="12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29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51" xfId="10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" fillId="4" borderId="32" xfId="6" quotePrefix="1" applyFont="1" applyFill="1" applyBorder="1" applyAlignment="1">
      <alignment horizontal="center" vertical="center" wrapText="1"/>
    </xf>
    <xf numFmtId="0" fontId="57" fillId="4" borderId="27" xfId="0" applyFont="1" applyFill="1" applyBorder="1" applyAlignment="1">
      <alignment horizontal="center" vertical="center"/>
    </xf>
    <xf numFmtId="0" fontId="57" fillId="4" borderId="53" xfId="0" applyFont="1" applyFill="1" applyBorder="1" applyAlignment="1">
      <alignment horizontal="center" vertical="center"/>
    </xf>
    <xf numFmtId="0" fontId="57" fillId="4" borderId="44" xfId="0" applyFont="1" applyFill="1" applyBorder="1" applyAlignment="1">
      <alignment horizontal="center" vertical="center"/>
    </xf>
    <xf numFmtId="0" fontId="57" fillId="4" borderId="96" xfId="0" applyFont="1" applyFill="1" applyBorder="1" applyAlignment="1">
      <alignment horizontal="center" vertical="center"/>
    </xf>
    <xf numFmtId="0" fontId="57" fillId="4" borderId="97" xfId="0" applyFont="1" applyFill="1" applyBorder="1" applyAlignment="1">
      <alignment horizontal="center" vertical="center"/>
    </xf>
    <xf numFmtId="0" fontId="57" fillId="4" borderId="80" xfId="0" applyFont="1" applyFill="1" applyBorder="1" applyAlignment="1">
      <alignment horizontal="center" vertical="center"/>
    </xf>
    <xf numFmtId="0" fontId="57" fillId="4" borderId="81" xfId="0" applyFont="1" applyFill="1" applyBorder="1" applyAlignment="1">
      <alignment horizontal="center" vertical="center"/>
    </xf>
    <xf numFmtId="0" fontId="30" fillId="0" borderId="92" xfId="24" applyFont="1" applyBorder="1" applyAlignment="1">
      <alignment horizontal="center" vertical="center" wrapText="1"/>
    </xf>
    <xf numFmtId="0" fontId="31" fillId="0" borderId="93" xfId="24" applyFont="1" applyBorder="1" applyAlignment="1">
      <alignment horizontal="center" wrapText="1"/>
    </xf>
    <xf numFmtId="0" fontId="30" fillId="0" borderId="77" xfId="24" applyFont="1" applyBorder="1" applyAlignment="1">
      <alignment horizontal="center" vertical="center" wrapText="1"/>
    </xf>
    <xf numFmtId="0" fontId="30" fillId="0" borderId="95" xfId="24" applyFont="1" applyBorder="1" applyAlignment="1">
      <alignment horizontal="center" vertical="center" wrapText="1"/>
    </xf>
    <xf numFmtId="0" fontId="82" fillId="0" borderId="61" xfId="0" applyNumberFormat="1" applyFont="1" applyFill="1" applyBorder="1" applyAlignment="1">
      <alignment horizontal="center"/>
    </xf>
    <xf numFmtId="0" fontId="82" fillId="0" borderId="67" xfId="0" applyNumberFormat="1" applyFont="1" applyFill="1" applyBorder="1" applyAlignment="1">
      <alignment horizontal="center"/>
    </xf>
    <xf numFmtId="0" fontId="83" fillId="0" borderId="175" xfId="24" applyFont="1" applyBorder="1" applyAlignment="1">
      <alignment horizontal="center" vertical="center" wrapText="1"/>
    </xf>
    <xf numFmtId="0" fontId="16" fillId="4" borderId="27" xfId="3" quotePrefix="1" applyFont="1" applyFill="1" applyBorder="1" applyAlignment="1">
      <alignment horizontal="center" vertical="center" textRotation="255" wrapText="1"/>
    </xf>
    <xf numFmtId="0" fontId="16" fillId="4" borderId="3" xfId="3" quotePrefix="1" applyFont="1" applyFill="1" applyBorder="1" applyAlignment="1">
      <alignment horizontal="center" vertical="center" textRotation="255" wrapText="1"/>
    </xf>
    <xf numFmtId="0" fontId="16" fillId="4" borderId="46" xfId="3" quotePrefix="1" applyFont="1" applyFill="1" applyBorder="1" applyAlignment="1">
      <alignment horizontal="center" vertical="center" textRotation="255" wrapText="1"/>
    </xf>
    <xf numFmtId="0" fontId="16" fillId="4" borderId="59" xfId="3" quotePrefix="1" applyFont="1" applyFill="1" applyBorder="1" applyAlignment="1">
      <alignment horizontal="center" vertical="center" textRotation="255" wrapText="1"/>
    </xf>
    <xf numFmtId="0" fontId="16" fillId="4" borderId="49" xfId="3" quotePrefix="1" applyFont="1" applyFill="1" applyBorder="1" applyAlignment="1">
      <alignment horizontal="center" vertical="center" textRotation="255" wrapText="1"/>
    </xf>
    <xf numFmtId="0" fontId="16" fillId="4" borderId="79" xfId="3" quotePrefix="1" applyFont="1" applyFill="1" applyBorder="1" applyAlignment="1">
      <alignment horizontal="center" vertical="center" textRotation="255" wrapText="1"/>
    </xf>
    <xf numFmtId="0" fontId="16" fillId="4" borderId="96" xfId="3" quotePrefix="1" applyFont="1" applyFill="1" applyBorder="1" applyAlignment="1">
      <alignment horizontal="center" vertical="center" textRotation="255" wrapText="1"/>
    </xf>
    <xf numFmtId="0" fontId="16" fillId="4" borderId="83" xfId="3" quotePrefix="1" applyFont="1" applyFill="1" applyBorder="1" applyAlignment="1">
      <alignment horizontal="center" vertical="center" textRotation="255" wrapText="1"/>
    </xf>
    <xf numFmtId="0" fontId="16" fillId="4" borderId="32" xfId="3" quotePrefix="1" applyFont="1" applyFill="1" applyBorder="1" applyAlignment="1">
      <alignment horizontal="center" vertical="center" textRotation="255" wrapText="1"/>
    </xf>
    <xf numFmtId="0" fontId="16" fillId="4" borderId="60" xfId="3" quotePrefix="1" applyFont="1" applyFill="1" applyBorder="1" applyAlignment="1">
      <alignment horizontal="center" vertical="center" textRotation="255" wrapText="1"/>
    </xf>
    <xf numFmtId="0" fontId="32" fillId="0" borderId="32" xfId="24" applyFont="1" applyBorder="1" applyAlignment="1">
      <alignment horizontal="center" vertical="center"/>
    </xf>
    <xf numFmtId="0" fontId="32" fillId="0" borderId="60" xfId="24" applyFont="1" applyBorder="1" applyAlignment="1">
      <alignment horizontal="center" vertical="center"/>
    </xf>
    <xf numFmtId="0" fontId="101" fillId="0" borderId="75" xfId="24" applyFont="1" applyBorder="1"/>
    <xf numFmtId="0" fontId="101" fillId="0" borderId="78" xfId="24" applyFont="1" applyBorder="1"/>
    <xf numFmtId="0" fontId="100" fillId="0" borderId="98" xfId="24" applyFont="1" applyBorder="1"/>
    <xf numFmtId="0" fontId="82" fillId="0" borderId="65" xfId="24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57" fillId="0" borderId="124" xfId="0" applyFont="1" applyFill="1" applyBorder="1" applyAlignment="1">
      <alignment horizontal="center" vertical="center" wrapText="1"/>
    </xf>
    <xf numFmtId="0" fontId="10" fillId="0" borderId="173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" fillId="4" borderId="51" xfId="3" quotePrefix="1" applyFont="1" applyFill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left" vertical="center" wrapText="1"/>
    </xf>
    <xf numFmtId="0" fontId="53" fillId="4" borderId="1" xfId="10" quotePrefix="1" applyFont="1" applyFill="1" applyBorder="1" applyAlignment="1">
      <alignment vertical="center" wrapText="1"/>
    </xf>
    <xf numFmtId="0" fontId="5" fillId="4" borderId="49" xfId="3" quotePrefix="1" applyFont="1" applyFill="1" applyBorder="1" applyAlignment="1">
      <alignment horizontal="center" vertical="center" wrapText="1"/>
    </xf>
    <xf numFmtId="0" fontId="5" fillId="4" borderId="49" xfId="10" quotePrefix="1" applyFont="1" applyFill="1" applyBorder="1" applyAlignment="1">
      <alignment horizontal="center" vertical="center" wrapText="1"/>
    </xf>
    <xf numFmtId="0" fontId="5" fillId="4" borderId="91" xfId="10" quotePrefix="1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25" xfId="0" applyFont="1" applyFill="1" applyBorder="1" applyAlignment="1">
      <alignment horizontal="center" vertical="center" wrapText="1"/>
    </xf>
    <xf numFmtId="0" fontId="5" fillId="4" borderId="85" xfId="10" quotePrefix="1" applyFont="1" applyFill="1" applyBorder="1" applyAlignment="1">
      <alignment horizontal="center" vertical="center" wrapText="1"/>
    </xf>
    <xf numFmtId="0" fontId="5" fillId="4" borderId="79" xfId="6" quotePrefix="1" applyFont="1" applyFill="1" applyBorder="1" applyAlignment="1">
      <alignment horizontal="center" vertical="center" wrapText="1"/>
    </xf>
    <xf numFmtId="0" fontId="5" fillId="4" borderId="91" xfId="6" quotePrefix="1" applyFont="1" applyFill="1" applyBorder="1" applyAlignment="1">
      <alignment horizontal="center" vertical="center" wrapText="1"/>
    </xf>
    <xf numFmtId="0" fontId="5" fillId="4" borderId="28" xfId="6" quotePrefix="1" applyFont="1" applyFill="1" applyBorder="1" applyAlignment="1">
      <alignment horizontal="center" vertical="center" wrapText="1"/>
    </xf>
    <xf numFmtId="0" fontId="57" fillId="4" borderId="20" xfId="0" applyFont="1" applyFill="1" applyBorder="1" applyAlignment="1">
      <alignment horizontal="center" vertical="center" wrapText="1"/>
    </xf>
    <xf numFmtId="0" fontId="5" fillId="4" borderId="10" xfId="10" quotePrefix="1" applyFont="1" applyFill="1" applyBorder="1" applyAlignment="1">
      <alignment horizontal="center" vertical="center" wrapText="1"/>
    </xf>
    <xf numFmtId="0" fontId="5" fillId="4" borderId="33" xfId="10" quotePrefix="1" applyFont="1" applyFill="1" applyBorder="1" applyAlignment="1">
      <alignment horizontal="center" vertical="center" wrapText="1"/>
    </xf>
    <xf numFmtId="0" fontId="5" fillId="4" borderId="34" xfId="10" quotePrefix="1" applyFont="1" applyFill="1" applyBorder="1" applyAlignment="1">
      <alignment horizontal="center" vertical="center" wrapText="1"/>
    </xf>
    <xf numFmtId="0" fontId="5" fillId="4" borderId="54" xfId="6" quotePrefix="1" applyFont="1" applyFill="1" applyBorder="1" applyAlignment="1">
      <alignment horizontal="center" vertical="center" wrapText="1"/>
    </xf>
    <xf numFmtId="0" fontId="57" fillId="4" borderId="54" xfId="0" applyFont="1" applyFill="1" applyBorder="1" applyAlignment="1">
      <alignment horizontal="center" vertical="center"/>
    </xf>
    <xf numFmtId="0" fontId="57" fillId="4" borderId="84" xfId="0" applyFont="1" applyFill="1" applyBorder="1" applyAlignment="1">
      <alignment horizontal="center" vertical="center"/>
    </xf>
    <xf numFmtId="0" fontId="17" fillId="4" borderId="33" xfId="10" quotePrefix="1" applyFont="1" applyFill="1" applyBorder="1" applyAlignment="1">
      <alignment vertical="center" wrapText="1"/>
    </xf>
    <xf numFmtId="0" fontId="17" fillId="4" borderId="46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vertical="center" wrapText="1"/>
    </xf>
    <xf numFmtId="0" fontId="17" fillId="4" borderId="48" xfId="10" quotePrefix="1" applyFont="1" applyFill="1" applyBorder="1" applyAlignment="1">
      <alignment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60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50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50" fillId="5" borderId="20" xfId="0" applyFont="1" applyFill="1" applyBorder="1" applyAlignment="1">
      <alignment vertical="center" wrapText="1"/>
    </xf>
    <xf numFmtId="0" fontId="50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50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50" fillId="5" borderId="38" xfId="10" quotePrefix="1" applyFont="1" applyFill="1" applyBorder="1" applyAlignment="1">
      <alignment vertical="center" wrapText="1"/>
    </xf>
    <xf numFmtId="0" fontId="50" fillId="5" borderId="10" xfId="0" applyFont="1" applyFill="1" applyBorder="1" applyAlignment="1">
      <alignment vertical="center" wrapText="1"/>
    </xf>
    <xf numFmtId="0" fontId="50" fillId="5" borderId="34" xfId="0" applyFont="1" applyFill="1" applyBorder="1" applyAlignment="1">
      <alignment vertical="center" wrapText="1"/>
    </xf>
    <xf numFmtId="0" fontId="89" fillId="5" borderId="38" xfId="10" quotePrefix="1" applyFont="1" applyFill="1" applyBorder="1" applyAlignment="1">
      <alignment vertical="center" wrapText="1"/>
    </xf>
    <xf numFmtId="0" fontId="50" fillId="5" borderId="27" xfId="0" applyFont="1" applyFill="1" applyBorder="1" applyAlignment="1">
      <alignment vertical="center"/>
    </xf>
    <xf numFmtId="0" fontId="50" fillId="5" borderId="3" xfId="0" applyFont="1" applyFill="1" applyBorder="1" applyAlignment="1">
      <alignment vertical="center"/>
    </xf>
    <xf numFmtId="0" fontId="50" fillId="5" borderId="2" xfId="0" applyFont="1" applyFill="1" applyBorder="1" applyAlignment="1">
      <alignment vertical="center"/>
    </xf>
    <xf numFmtId="0" fontId="50" fillId="5" borderId="7" xfId="0" applyFont="1" applyFill="1" applyBorder="1" applyAlignment="1">
      <alignment vertical="center" wrapText="1"/>
    </xf>
    <xf numFmtId="0" fontId="50" fillId="5" borderId="9" xfId="0" applyFont="1" applyFill="1" applyBorder="1" applyAlignment="1">
      <alignment vertical="center" wrapText="1"/>
    </xf>
    <xf numFmtId="0" fontId="50" fillId="5" borderId="46" xfId="0" applyFont="1" applyFill="1" applyBorder="1" applyAlignment="1">
      <alignment vertical="center" wrapText="1"/>
    </xf>
    <xf numFmtId="0" fontId="50" fillId="5" borderId="48" xfId="0" applyFont="1" applyFill="1" applyBorder="1" applyAlignment="1">
      <alignment vertical="center" wrapText="1"/>
    </xf>
    <xf numFmtId="0" fontId="24" fillId="4" borderId="0" xfId="3" quotePrefix="1" applyFont="1" applyFill="1" applyBorder="1" applyAlignment="1">
      <alignment horizontal="center" vertical="center" wrapText="1"/>
    </xf>
    <xf numFmtId="0" fontId="116" fillId="4" borderId="0" xfId="3" quotePrefix="1" applyFont="1" applyFill="1" applyBorder="1" applyAlignment="1">
      <alignment horizontal="center" vertical="center" wrapText="1"/>
    </xf>
    <xf numFmtId="0" fontId="117" fillId="4" borderId="0" xfId="0" applyFont="1" applyFill="1"/>
    <xf numFmtId="0" fontId="118" fillId="4" borderId="0" xfId="0" applyFont="1" applyFill="1" applyBorder="1" applyAlignment="1">
      <alignment horizontal="left" vertical="center" wrapText="1"/>
    </xf>
    <xf numFmtId="0" fontId="24" fillId="4" borderId="0" xfId="10" quotePrefix="1" applyFont="1" applyFill="1" applyBorder="1" applyAlignment="1">
      <alignment vertical="center" wrapText="1"/>
    </xf>
    <xf numFmtId="0" fontId="50" fillId="4" borderId="0" xfId="6" quotePrefix="1" applyFont="1" applyFill="1" applyBorder="1" applyAlignment="1">
      <alignment horizontal="left" vertical="center" wrapText="1"/>
    </xf>
    <xf numFmtId="0" fontId="24" fillId="5" borderId="33" xfId="10" quotePrefix="1" applyFont="1" applyFill="1" applyBorder="1" applyAlignment="1">
      <alignment horizontal="center" vertical="center" wrapText="1"/>
    </xf>
    <xf numFmtId="0" fontId="17" fillId="5" borderId="61" xfId="10" quotePrefix="1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6" fillId="4" borderId="83" xfId="0" applyFont="1" applyFill="1" applyBorder="1" applyAlignment="1">
      <alignment horizontal="right" wrapText="1"/>
    </xf>
    <xf numFmtId="0" fontId="16" fillId="4" borderId="82" xfId="0" applyFont="1" applyFill="1" applyBorder="1" applyAlignment="1">
      <alignment horizontal="right" wrapText="1"/>
    </xf>
    <xf numFmtId="0" fontId="16" fillId="4" borderId="116" xfId="0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horizontal="right" wrapText="1"/>
    </xf>
    <xf numFmtId="0" fontId="16" fillId="4" borderId="60" xfId="0" applyFont="1" applyFill="1" applyBorder="1" applyAlignment="1">
      <alignment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20" fillId="5" borderId="62" xfId="10" quotePrefix="1" applyFont="1" applyFill="1" applyBorder="1" applyAlignment="1">
      <alignment horizontal="left" vertical="center" wrapText="1"/>
    </xf>
    <xf numFmtId="0" fontId="120" fillId="5" borderId="20" xfId="10" quotePrefix="1" applyFont="1" applyFill="1" applyBorder="1" applyAlignment="1">
      <alignment horizontal="left" vertical="center" wrapText="1"/>
    </xf>
    <xf numFmtId="0" fontId="120" fillId="5" borderId="19" xfId="10" quotePrefix="1" applyFont="1" applyFill="1" applyBorder="1" applyAlignment="1">
      <alignment horizontal="left" vertical="center" wrapText="1"/>
    </xf>
    <xf numFmtId="0" fontId="120" fillId="5" borderId="25" xfId="10" quotePrefix="1" applyFont="1" applyFill="1" applyBorder="1" applyAlignment="1">
      <alignment horizontal="left" vertical="center" wrapText="1"/>
    </xf>
    <xf numFmtId="0" fontId="120" fillId="5" borderId="36" xfId="10" quotePrefix="1" applyFont="1" applyFill="1" applyBorder="1" applyAlignment="1">
      <alignment horizontal="left" vertical="center" wrapText="1"/>
    </xf>
    <xf numFmtId="0" fontId="120" fillId="5" borderId="28" xfId="10" quotePrefix="1" applyFont="1" applyFill="1" applyBorder="1" applyAlignment="1">
      <alignment horizontal="left" vertical="center" wrapText="1"/>
    </xf>
    <xf numFmtId="0" fontId="120" fillId="5" borderId="38" xfId="10" quotePrefix="1" applyFont="1" applyFill="1" applyBorder="1" applyAlignment="1">
      <alignment horizontal="left" vertical="center" wrapText="1"/>
    </xf>
    <xf numFmtId="0" fontId="120" fillId="5" borderId="7" xfId="10" quotePrefix="1" applyFont="1" applyFill="1" applyBorder="1" applyAlignment="1">
      <alignment horizontal="left" vertical="center" wrapText="1"/>
    </xf>
    <xf numFmtId="0" fontId="120" fillId="5" borderId="8" xfId="10" quotePrefix="1" applyFont="1" applyFill="1" applyBorder="1" applyAlignment="1">
      <alignment horizontal="left" vertical="center" wrapText="1"/>
    </xf>
    <xf numFmtId="0" fontId="120" fillId="5" borderId="9" xfId="10" quotePrefix="1" applyFont="1" applyFill="1" applyBorder="1" applyAlignment="1">
      <alignment horizontal="left" vertical="center" wrapText="1"/>
    </xf>
    <xf numFmtId="0" fontId="120" fillId="5" borderId="13" xfId="10" quotePrefix="1" applyFont="1" applyFill="1" applyBorder="1" applyAlignment="1">
      <alignment horizontal="left" vertical="center" wrapText="1"/>
    </xf>
    <xf numFmtId="0" fontId="120" fillId="5" borderId="14" xfId="10" quotePrefix="1" applyFont="1" applyFill="1" applyBorder="1" applyAlignment="1">
      <alignment horizontal="left" vertical="center" wrapText="1"/>
    </xf>
    <xf numFmtId="0" fontId="120" fillId="5" borderId="79" xfId="10" quotePrefix="1" applyFont="1" applyFill="1" applyBorder="1" applyAlignment="1">
      <alignment horizontal="left" vertical="center" wrapText="1"/>
    </xf>
    <xf numFmtId="0" fontId="120" fillId="5" borderId="46" xfId="10" quotePrefix="1" applyFont="1" applyFill="1" applyBorder="1" applyAlignment="1">
      <alignment horizontal="left" vertical="center" wrapText="1"/>
    </xf>
    <xf numFmtId="0" fontId="120" fillId="5" borderId="47" xfId="10" quotePrefix="1" applyFont="1" applyFill="1" applyBorder="1" applyAlignment="1">
      <alignment horizontal="left" vertical="center" wrapText="1"/>
    </xf>
    <xf numFmtId="0" fontId="120" fillId="5" borderId="48" xfId="10" quotePrefix="1" applyFont="1" applyFill="1" applyBorder="1" applyAlignment="1">
      <alignment horizontal="left" vertical="center" wrapText="1"/>
    </xf>
    <xf numFmtId="0" fontId="120" fillId="5" borderId="49" xfId="10" quotePrefix="1" applyFont="1" applyFill="1" applyBorder="1" applyAlignment="1">
      <alignment horizontal="left" vertical="center" wrapText="1"/>
    </xf>
    <xf numFmtId="0" fontId="120" fillId="5" borderId="50" xfId="10" quotePrefix="1" applyFont="1" applyFill="1" applyBorder="1" applyAlignment="1">
      <alignment horizontal="left" vertical="center" wrapText="1"/>
    </xf>
    <xf numFmtId="0" fontId="68" fillId="5" borderId="60" xfId="6" applyFont="1" applyFill="1" applyBorder="1" applyAlignment="1" applyProtection="1">
      <alignment horizontal="center" vertical="center" wrapText="1"/>
      <protection locked="0"/>
    </xf>
    <xf numFmtId="0" fontId="71" fillId="5" borderId="66" xfId="10" quotePrefix="1" applyFont="1" applyFill="1" applyBorder="1" applyAlignment="1" applyProtection="1">
      <alignment horizontal="center" vertical="center" wrapText="1"/>
      <protection locked="0"/>
    </xf>
    <xf numFmtId="0" fontId="68" fillId="5" borderId="83" xfId="6" applyFont="1" applyFill="1" applyBorder="1" applyAlignment="1" applyProtection="1">
      <alignment horizontal="center" vertical="center" wrapText="1"/>
      <protection locked="0"/>
    </xf>
    <xf numFmtId="0" fontId="68" fillId="5" borderId="16" xfId="6" quotePrefix="1" applyFont="1" applyFill="1" applyBorder="1" applyAlignment="1" applyProtection="1">
      <alignment horizontal="center" vertical="center" wrapText="1"/>
      <protection locked="0"/>
    </xf>
    <xf numFmtId="0" fontId="71" fillId="5" borderId="35" xfId="6" quotePrefix="1" applyFont="1" applyFill="1" applyBorder="1" applyAlignment="1" applyProtection="1">
      <alignment horizontal="center" vertical="center" wrapText="1"/>
      <protection locked="0"/>
    </xf>
    <xf numFmtId="0" fontId="71" fillId="5" borderId="3" xfId="10" quotePrefix="1" applyFont="1" applyFill="1" applyBorder="1" applyAlignment="1" applyProtection="1">
      <alignment vertical="center" wrapText="1"/>
      <protection locked="0"/>
    </xf>
    <xf numFmtId="0" fontId="71" fillId="5" borderId="3" xfId="10" quotePrefix="1" applyFont="1" applyFill="1" applyBorder="1" applyAlignment="1" applyProtection="1">
      <alignment horizontal="center" vertical="center" wrapText="1"/>
      <protection locked="0"/>
    </xf>
    <xf numFmtId="0" fontId="67" fillId="5" borderId="20" xfId="10" quotePrefix="1" applyFont="1" applyFill="1" applyBorder="1" applyAlignment="1" applyProtection="1">
      <alignment horizontal="center" vertical="center" wrapText="1"/>
      <protection locked="0"/>
    </xf>
    <xf numFmtId="0" fontId="67" fillId="5" borderId="19" xfId="10" quotePrefix="1" applyFont="1" applyFill="1" applyBorder="1" applyAlignment="1" applyProtection="1">
      <alignment horizontal="center" vertical="center" wrapText="1"/>
      <protection locked="0"/>
    </xf>
    <xf numFmtId="0" fontId="67" fillId="5" borderId="28" xfId="10" quotePrefix="1" applyFont="1" applyFill="1" applyBorder="1" applyAlignment="1" applyProtection="1">
      <alignment horizontal="center" vertical="center" wrapText="1"/>
      <protection locked="0"/>
    </xf>
    <xf numFmtId="0" fontId="67" fillId="5" borderId="25" xfId="10" quotePrefix="1" applyFont="1" applyFill="1" applyBorder="1" applyAlignment="1" applyProtection="1">
      <alignment horizontal="center" vertical="center" wrapText="1"/>
      <protection locked="0"/>
    </xf>
    <xf numFmtId="0" fontId="67" fillId="5" borderId="36" xfId="10" quotePrefix="1" applyFont="1" applyFill="1" applyBorder="1" applyAlignment="1" applyProtection="1">
      <alignment horizontal="center" vertical="center" wrapText="1"/>
      <protection locked="0"/>
    </xf>
    <xf numFmtId="0" fontId="67" fillId="5" borderId="7" xfId="10" quotePrefix="1" applyFont="1" applyFill="1" applyBorder="1" applyAlignment="1" applyProtection="1">
      <alignment horizontal="center" vertical="center" wrapText="1"/>
      <protection locked="0"/>
    </xf>
    <xf numFmtId="0" fontId="67" fillId="5" borderId="8" xfId="10" quotePrefix="1" applyFont="1" applyFill="1" applyBorder="1" applyAlignment="1" applyProtection="1">
      <alignment horizontal="center" vertical="center" wrapText="1"/>
      <protection locked="0"/>
    </xf>
    <xf numFmtId="0" fontId="67" fillId="5" borderId="14" xfId="10" quotePrefix="1" applyFont="1" applyFill="1" applyBorder="1" applyAlignment="1" applyProtection="1">
      <alignment horizontal="center" vertical="center" wrapText="1"/>
      <protection locked="0"/>
    </xf>
    <xf numFmtId="0" fontId="67" fillId="5" borderId="9" xfId="10" quotePrefix="1" applyFont="1" applyFill="1" applyBorder="1" applyAlignment="1" applyProtection="1">
      <alignment horizontal="center" vertical="center" wrapText="1"/>
      <protection locked="0"/>
    </xf>
    <xf numFmtId="0" fontId="67" fillId="5" borderId="13" xfId="10" quotePrefix="1" applyFont="1" applyFill="1" applyBorder="1" applyAlignment="1" applyProtection="1">
      <alignment horizontal="center" vertical="center" wrapText="1"/>
      <protection locked="0"/>
    </xf>
    <xf numFmtId="0" fontId="67" fillId="5" borderId="10" xfId="10" quotePrefix="1" applyFont="1" applyFill="1" applyBorder="1" applyAlignment="1" applyProtection="1">
      <alignment horizontal="center" vertical="center" wrapText="1"/>
      <protection locked="0"/>
    </xf>
    <xf numFmtId="0" fontId="67" fillId="5" borderId="33" xfId="10" quotePrefix="1" applyFont="1" applyFill="1" applyBorder="1" applyAlignment="1" applyProtection="1">
      <alignment horizontal="center" vertical="center" wrapText="1"/>
      <protection locked="0"/>
    </xf>
    <xf numFmtId="0" fontId="67" fillId="5" borderId="29" xfId="10" quotePrefix="1" applyFont="1" applyFill="1" applyBorder="1" applyAlignment="1" applyProtection="1">
      <alignment horizontal="center" vertical="center" wrapText="1"/>
      <protection locked="0"/>
    </xf>
    <xf numFmtId="0" fontId="67" fillId="5" borderId="34" xfId="10" quotePrefix="1" applyFont="1" applyFill="1" applyBorder="1" applyAlignment="1" applyProtection="1">
      <alignment horizontal="center" vertical="center" wrapText="1"/>
      <protection locked="0"/>
    </xf>
    <xf numFmtId="0" fontId="67" fillId="5" borderId="51" xfId="10" quotePrefix="1" applyFont="1" applyFill="1" applyBorder="1" applyAlignment="1" applyProtection="1">
      <alignment horizontal="center" vertical="center" wrapText="1"/>
      <protection locked="0"/>
    </xf>
    <xf numFmtId="0" fontId="67" fillId="5" borderId="6" xfId="10" quotePrefix="1" applyFont="1" applyFill="1" applyBorder="1" applyAlignment="1" applyProtection="1">
      <alignment horizontal="center" vertical="center" wrapText="1"/>
      <protection locked="0"/>
    </xf>
    <xf numFmtId="0" fontId="120" fillId="5" borderId="20" xfId="10" quotePrefix="1" applyFont="1" applyFill="1" applyBorder="1" applyAlignment="1" applyProtection="1">
      <alignment horizontal="center" vertical="center" wrapText="1"/>
      <protection locked="0"/>
    </xf>
    <xf numFmtId="0" fontId="120" fillId="5" borderId="19" xfId="10" quotePrefix="1" applyFont="1" applyFill="1" applyBorder="1" applyAlignment="1" applyProtection="1">
      <alignment horizontal="center" vertical="center" wrapText="1"/>
      <protection locked="0"/>
    </xf>
    <xf numFmtId="0" fontId="120" fillId="5" borderId="7" xfId="10" quotePrefix="1" applyFont="1" applyFill="1" applyBorder="1" applyAlignment="1" applyProtection="1">
      <alignment horizontal="center" vertical="center" wrapText="1"/>
      <protection locked="0"/>
    </xf>
    <xf numFmtId="0" fontId="120" fillId="5" borderId="8" xfId="10" quotePrefix="1" applyFont="1" applyFill="1" applyBorder="1" applyAlignment="1" applyProtection="1">
      <alignment horizontal="center" vertical="center" wrapText="1"/>
      <protection locked="0"/>
    </xf>
    <xf numFmtId="0" fontId="120" fillId="5" borderId="46" xfId="10" quotePrefix="1" applyFont="1" applyFill="1" applyBorder="1" applyAlignment="1" applyProtection="1">
      <alignment horizontal="center" vertical="center" wrapText="1"/>
      <protection locked="0"/>
    </xf>
    <xf numFmtId="0" fontId="120" fillId="5" borderId="47" xfId="10" quotePrefix="1" applyFont="1" applyFill="1" applyBorder="1" applyAlignment="1" applyProtection="1">
      <alignment horizontal="center" vertical="center" wrapText="1"/>
      <protection locked="0"/>
    </xf>
    <xf numFmtId="0" fontId="67" fillId="5" borderId="11" xfId="10" quotePrefix="1" applyFont="1" applyFill="1" applyBorder="1" applyAlignment="1" applyProtection="1">
      <alignment horizontal="center" vertical="center" wrapText="1"/>
      <protection locked="0"/>
    </xf>
    <xf numFmtId="0" fontId="67" fillId="5" borderId="12" xfId="10" quotePrefix="1" applyFont="1" applyFill="1" applyBorder="1" applyAlignment="1" applyProtection="1">
      <alignment horizontal="center" vertical="center" wrapText="1"/>
      <protection locked="0"/>
    </xf>
    <xf numFmtId="0" fontId="67" fillId="5" borderId="15" xfId="10" quotePrefix="1" applyFont="1" applyFill="1" applyBorder="1" applyAlignment="1" applyProtection="1">
      <alignment horizontal="center" vertical="center" wrapText="1"/>
      <protection locked="0"/>
    </xf>
    <xf numFmtId="0" fontId="67" fillId="5" borderId="23" xfId="10" quotePrefix="1" applyFont="1" applyFill="1" applyBorder="1" applyAlignment="1" applyProtection="1">
      <alignment horizontal="center" vertical="center" wrapText="1"/>
      <protection locked="0"/>
    </xf>
    <xf numFmtId="0" fontId="67" fillId="5" borderId="26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10" quotePrefix="1" applyFont="1" applyFill="1" applyBorder="1" applyAlignment="1" applyProtection="1">
      <alignment horizontal="center" vertical="center" wrapText="1"/>
      <protection locked="0"/>
    </xf>
    <xf numFmtId="0" fontId="65" fillId="5" borderId="2" xfId="10" quotePrefix="1" applyFont="1" applyFill="1" applyBorder="1" applyAlignment="1" applyProtection="1">
      <alignment horizontal="center" vertical="center" wrapText="1"/>
      <protection locked="0"/>
    </xf>
    <xf numFmtId="0" fontId="120" fillId="5" borderId="21" xfId="10" quotePrefix="1" applyFont="1" applyFill="1" applyBorder="1" applyAlignment="1">
      <alignment horizontal="left" vertical="center" wrapText="1"/>
    </xf>
    <xf numFmtId="0" fontId="120" fillId="5" borderId="1" xfId="10" quotePrefix="1" applyFont="1" applyFill="1" applyBorder="1" applyAlignment="1">
      <alignment horizontal="left" vertical="center" wrapText="1"/>
    </xf>
    <xf numFmtId="0" fontId="67" fillId="5" borderId="46" xfId="10" quotePrefix="1" applyFont="1" applyFill="1" applyBorder="1" applyAlignment="1" applyProtection="1">
      <alignment horizontal="center" vertical="center" wrapText="1"/>
      <protection locked="0"/>
    </xf>
    <xf numFmtId="0" fontId="67" fillId="5" borderId="47" xfId="10" quotePrefix="1" applyFont="1" applyFill="1" applyBorder="1" applyAlignment="1" applyProtection="1">
      <alignment horizontal="center" vertical="center" wrapText="1"/>
      <protection locked="0"/>
    </xf>
    <xf numFmtId="0" fontId="67" fillId="5" borderId="50" xfId="10" quotePrefix="1" applyFont="1" applyFill="1" applyBorder="1" applyAlignment="1" applyProtection="1">
      <alignment horizontal="center" vertical="center" wrapText="1"/>
      <protection locked="0"/>
    </xf>
    <xf numFmtId="0" fontId="67" fillId="5" borderId="48" xfId="10" quotePrefix="1" applyFont="1" applyFill="1" applyBorder="1" applyAlignment="1" applyProtection="1">
      <alignment horizontal="center" vertical="center" wrapText="1"/>
      <protection locked="0"/>
    </xf>
    <xf numFmtId="0" fontId="67" fillId="5" borderId="49" xfId="10" quotePrefix="1" applyFont="1" applyFill="1" applyBorder="1" applyAlignment="1" applyProtection="1">
      <alignment horizontal="center" vertical="center" wrapText="1"/>
      <protection locked="0"/>
    </xf>
    <xf numFmtId="0" fontId="65" fillId="5" borderId="2" xfId="6" quotePrefix="1" applyFont="1" applyFill="1" applyBorder="1" applyAlignment="1" applyProtection="1">
      <alignment horizontal="center" vertical="center" wrapText="1"/>
      <protection locked="0"/>
    </xf>
    <xf numFmtId="0" fontId="65" fillId="5" borderId="4" xfId="6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quotePrefix="1" applyFont="1" applyFill="1" applyBorder="1" applyAlignment="1" applyProtection="1">
      <alignment horizontal="center" vertical="center" wrapText="1"/>
      <protection locked="0"/>
    </xf>
    <xf numFmtId="0" fontId="67" fillId="5" borderId="30" xfId="6" quotePrefix="1" applyFont="1" applyFill="1" applyBorder="1" applyAlignment="1" applyProtection="1">
      <alignment horizontal="center" vertical="center" wrapText="1"/>
      <protection locked="0"/>
    </xf>
    <xf numFmtId="0" fontId="65" fillId="5" borderId="4" xfId="10" quotePrefix="1" applyFont="1" applyFill="1" applyBorder="1" applyAlignment="1" applyProtection="1">
      <alignment horizontal="center" vertical="center" wrapText="1"/>
      <protection locked="0"/>
    </xf>
    <xf numFmtId="0" fontId="72" fillId="5" borderId="3" xfId="10" quotePrefix="1" applyFont="1" applyFill="1" applyBorder="1" applyAlignment="1" applyProtection="1">
      <alignment vertical="center" wrapText="1"/>
      <protection locked="0"/>
    </xf>
    <xf numFmtId="0" fontId="67" fillId="5" borderId="56" xfId="10" quotePrefix="1" applyFont="1" applyFill="1" applyBorder="1" applyAlignment="1" applyProtection="1">
      <alignment horizontal="center" vertical="center" wrapText="1"/>
      <protection locked="0"/>
    </xf>
    <xf numFmtId="0" fontId="67" fillId="5" borderId="38" xfId="10" quotePrefix="1" applyFont="1" applyFill="1" applyBorder="1" applyAlignment="1" applyProtection="1">
      <alignment horizontal="center" vertical="center" wrapText="1"/>
      <protection locked="0"/>
    </xf>
    <xf numFmtId="0" fontId="65" fillId="5" borderId="3" xfId="10" quotePrefix="1" applyFont="1" applyFill="1" applyBorder="1" applyAlignment="1" applyProtection="1">
      <alignment horizontal="center" vertical="center" wrapText="1"/>
      <protection locked="0"/>
    </xf>
    <xf numFmtId="0" fontId="67" fillId="5" borderId="1" xfId="10" quotePrefix="1" applyFont="1" applyFill="1" applyBorder="1" applyAlignment="1" applyProtection="1">
      <alignment horizontal="center" vertical="center" wrapText="1"/>
      <protection locked="0"/>
    </xf>
    <xf numFmtId="0" fontId="67" fillId="5" borderId="62" xfId="10" quotePrefix="1" applyFont="1" applyFill="1" applyBorder="1" applyAlignment="1" applyProtection="1">
      <alignment horizontal="center" vertical="center" wrapText="1"/>
      <protection locked="0"/>
    </xf>
    <xf numFmtId="0" fontId="67" fillId="5" borderId="79" xfId="10" quotePrefix="1" applyFont="1" applyFill="1" applyBorder="1" applyAlignment="1" applyProtection="1">
      <alignment horizontal="center" vertical="center" wrapText="1"/>
      <protection locked="0"/>
    </xf>
    <xf numFmtId="0" fontId="65" fillId="5" borderId="27" xfId="3" quotePrefix="1" applyFont="1" applyFill="1" applyBorder="1" applyAlignment="1" applyProtection="1">
      <alignment horizontal="center" textRotation="90" wrapText="1"/>
      <protection locked="0"/>
    </xf>
    <xf numFmtId="0" fontId="65" fillId="5" borderId="2" xfId="3" quotePrefix="1" applyFont="1" applyFill="1" applyBorder="1" applyAlignment="1" applyProtection="1">
      <alignment horizontal="center" textRotation="90" wrapText="1"/>
      <protection locked="0"/>
    </xf>
    <xf numFmtId="0" fontId="65" fillId="5" borderId="4" xfId="10" quotePrefix="1" applyFont="1" applyFill="1" applyBorder="1" applyAlignment="1" applyProtection="1">
      <alignment vertical="center" wrapText="1"/>
      <protection locked="0"/>
    </xf>
    <xf numFmtId="0" fontId="65" fillId="5" borderId="5" xfId="10" quotePrefix="1" applyFont="1" applyFill="1" applyBorder="1" applyAlignment="1" applyProtection="1">
      <alignment vertical="center" wrapText="1"/>
      <protection locked="0"/>
    </xf>
    <xf numFmtId="0" fontId="67" fillId="5" borderId="17" xfId="10" quotePrefix="1" applyFont="1" applyFill="1" applyBorder="1" applyAlignment="1" applyProtection="1">
      <alignment vertical="center" wrapText="1"/>
      <protection locked="0"/>
    </xf>
    <xf numFmtId="0" fontId="67" fillId="5" borderId="6" xfId="10" quotePrefix="1" applyFont="1" applyFill="1" applyBorder="1" applyAlignment="1" applyProtection="1">
      <alignment vertical="center" wrapText="1"/>
      <protection locked="0"/>
    </xf>
    <xf numFmtId="0" fontId="65" fillId="5" borderId="18" xfId="10" quotePrefix="1" applyFont="1" applyFill="1" applyBorder="1" applyAlignment="1" applyProtection="1">
      <alignment vertical="center" wrapText="1"/>
      <protection locked="0"/>
    </xf>
    <xf numFmtId="0" fontId="120" fillId="5" borderId="20" xfId="10" quotePrefix="1" applyFont="1" applyFill="1" applyBorder="1" applyAlignment="1">
      <alignment horizontal="center" vertical="center" wrapText="1"/>
    </xf>
    <xf numFmtId="0" fontId="120" fillId="5" borderId="19" xfId="10" quotePrefix="1" applyFont="1" applyFill="1" applyBorder="1" applyAlignment="1">
      <alignment horizontal="center" vertical="center" wrapText="1"/>
    </xf>
    <xf numFmtId="0" fontId="120" fillId="5" borderId="25" xfId="10" quotePrefix="1" applyFont="1" applyFill="1" applyBorder="1" applyAlignment="1">
      <alignment horizontal="center" vertical="center" wrapText="1"/>
    </xf>
    <xf numFmtId="0" fontId="120" fillId="5" borderId="7" xfId="10" quotePrefix="1" applyFont="1" applyFill="1" applyBorder="1" applyAlignment="1">
      <alignment horizontal="center" vertical="center" wrapText="1"/>
    </xf>
    <xf numFmtId="0" fontId="120" fillId="5" borderId="8" xfId="10" quotePrefix="1" applyFont="1" applyFill="1" applyBorder="1" applyAlignment="1">
      <alignment horizontal="center" vertical="center" wrapText="1"/>
    </xf>
    <xf numFmtId="0" fontId="120" fillId="5" borderId="9" xfId="10" quotePrefix="1" applyFont="1" applyFill="1" applyBorder="1" applyAlignment="1">
      <alignment horizontal="center" vertical="center" wrapText="1"/>
    </xf>
    <xf numFmtId="0" fontId="120" fillId="5" borderId="46" xfId="10" quotePrefix="1" applyFont="1" applyFill="1" applyBorder="1" applyAlignment="1">
      <alignment horizontal="center" vertical="center" wrapText="1"/>
    </xf>
    <xf numFmtId="0" fontId="120" fillId="5" borderId="47" xfId="10" quotePrefix="1" applyFont="1" applyFill="1" applyBorder="1" applyAlignment="1">
      <alignment horizontal="center" vertical="center" wrapText="1"/>
    </xf>
    <xf numFmtId="0" fontId="120" fillId="5" borderId="48" xfId="10" quotePrefix="1" applyFont="1" applyFill="1" applyBorder="1" applyAlignment="1">
      <alignment horizontal="center" vertical="center" wrapText="1"/>
    </xf>
    <xf numFmtId="0" fontId="65" fillId="5" borderId="41" xfId="10" quotePrefix="1" applyFont="1" applyFill="1" applyBorder="1" applyAlignment="1" applyProtection="1">
      <alignment horizontal="center" vertical="center" wrapText="1"/>
      <protection locked="0"/>
    </xf>
    <xf numFmtId="0" fontId="65" fillId="5" borderId="30" xfId="10" quotePrefix="1" applyFont="1" applyFill="1" applyBorder="1" applyAlignment="1" applyProtection="1">
      <alignment horizontal="center" vertical="center" wrapText="1"/>
      <protection locked="0"/>
    </xf>
    <xf numFmtId="0" fontId="120" fillId="5" borderId="16" xfId="10" quotePrefix="1" applyFont="1" applyFill="1" applyBorder="1" applyAlignment="1">
      <alignment horizontal="left" vertical="center" wrapText="1"/>
    </xf>
    <xf numFmtId="0" fontId="120" fillId="5" borderId="20" xfId="0" applyFont="1" applyFill="1" applyBorder="1" applyAlignment="1" applyProtection="1">
      <alignment horizontal="center" vertical="center" wrapText="1"/>
      <protection locked="0"/>
    </xf>
    <xf numFmtId="0" fontId="120" fillId="5" borderId="19" xfId="0" applyFont="1" applyFill="1" applyBorder="1" applyAlignment="1" applyProtection="1">
      <alignment horizontal="center" vertical="center" wrapText="1"/>
      <protection locked="0"/>
    </xf>
    <xf numFmtId="0" fontId="120" fillId="5" borderId="25" xfId="0" applyFont="1" applyFill="1" applyBorder="1" applyAlignment="1" applyProtection="1">
      <alignment horizontal="center" vertical="center" wrapText="1"/>
      <protection locked="0"/>
    </xf>
    <xf numFmtId="0" fontId="120" fillId="5" borderId="11" xfId="0" applyFont="1" applyFill="1" applyBorder="1" applyAlignment="1" applyProtection="1">
      <alignment horizontal="center" vertical="center" wrapText="1"/>
      <protection locked="0"/>
    </xf>
    <xf numFmtId="0" fontId="120" fillId="5" borderId="12" xfId="0" applyFont="1" applyFill="1" applyBorder="1" applyAlignment="1" applyProtection="1">
      <alignment horizontal="center" vertical="center" wrapText="1"/>
      <protection locked="0"/>
    </xf>
    <xf numFmtId="0" fontId="120" fillId="5" borderId="23" xfId="0" applyFont="1" applyFill="1" applyBorder="1" applyAlignment="1" applyProtection="1">
      <alignment horizontal="center" vertical="center" wrapText="1"/>
      <protection locked="0"/>
    </xf>
    <xf numFmtId="0" fontId="120" fillId="5" borderId="96" xfId="0" applyFont="1" applyFill="1" applyBorder="1" applyAlignment="1" applyProtection="1">
      <alignment horizontal="center" vertical="center" wrapText="1"/>
      <protection locked="0"/>
    </xf>
    <xf numFmtId="0" fontId="120" fillId="5" borderId="97" xfId="0" applyFont="1" applyFill="1" applyBorder="1" applyAlignment="1" applyProtection="1">
      <alignment horizontal="center" vertical="center" wrapText="1"/>
      <protection locked="0"/>
    </xf>
    <xf numFmtId="0" fontId="120" fillId="5" borderId="80" xfId="0" applyFont="1" applyFill="1" applyBorder="1" applyAlignment="1" applyProtection="1">
      <alignment horizontal="center" vertical="center" wrapText="1"/>
      <protection locked="0"/>
    </xf>
    <xf numFmtId="0" fontId="65" fillId="5" borderId="32" xfId="6" quotePrefix="1" applyFont="1" applyFill="1" applyBorder="1" applyAlignment="1" applyProtection="1">
      <alignment horizontal="center" vertical="center" wrapText="1"/>
      <protection locked="0"/>
    </xf>
    <xf numFmtId="0" fontId="65" fillId="5" borderId="53" xfId="10" quotePrefix="1" applyFont="1" applyFill="1" applyBorder="1" applyAlignment="1" applyProtection="1">
      <alignment horizontal="center" vertical="center" wrapText="1"/>
      <protection locked="0"/>
    </xf>
    <xf numFmtId="0" fontId="65" fillId="5" borderId="32" xfId="10" quotePrefix="1" applyFont="1" applyFill="1" applyBorder="1" applyAlignment="1" applyProtection="1">
      <alignment horizontal="center" vertical="center" wrapText="1"/>
      <protection locked="0"/>
    </xf>
    <xf numFmtId="0" fontId="72" fillId="5" borderId="2" xfId="10" applyFont="1" applyFill="1" applyBorder="1" applyAlignment="1" applyProtection="1">
      <alignment vertical="center" wrapText="1"/>
      <protection locked="0"/>
    </xf>
    <xf numFmtId="0" fontId="67" fillId="5" borderId="32" xfId="6" quotePrefix="1" applyFont="1" applyFill="1" applyBorder="1" applyAlignment="1" applyProtection="1">
      <alignment horizontal="center" vertical="center" wrapText="1"/>
      <protection locked="0"/>
    </xf>
    <xf numFmtId="0" fontId="67" fillId="5" borderId="24" xfId="6" quotePrefix="1" applyFont="1" applyFill="1" applyBorder="1" applyAlignment="1" applyProtection="1">
      <alignment horizontal="center" vertical="center" wrapText="1"/>
      <protection locked="0"/>
    </xf>
    <xf numFmtId="0" fontId="67" fillId="5" borderId="53" xfId="6" quotePrefix="1" applyFont="1" applyFill="1" applyBorder="1" applyAlignment="1" applyProtection="1">
      <alignment horizontal="center" vertical="center" wrapText="1"/>
      <protection locked="0"/>
    </xf>
    <xf numFmtId="0" fontId="67" fillId="5" borderId="27" xfId="10" quotePrefix="1" applyFont="1" applyFill="1" applyBorder="1" applyAlignment="1" applyProtection="1">
      <alignment horizontal="center" vertical="center" wrapText="1"/>
      <protection locked="0"/>
    </xf>
    <xf numFmtId="0" fontId="65" fillId="5" borderId="54" xfId="10" quotePrefix="1" applyFont="1" applyFill="1" applyBorder="1" applyAlignment="1" applyProtection="1">
      <alignment horizontal="center" vertical="center" wrapText="1"/>
      <protection locked="0"/>
    </xf>
    <xf numFmtId="0" fontId="65" fillId="5" borderId="44" xfId="10" quotePrefix="1" applyFont="1" applyFill="1" applyBorder="1" applyAlignment="1" applyProtection="1">
      <alignment horizontal="center" vertical="center" wrapText="1"/>
      <protection locked="0"/>
    </xf>
    <xf numFmtId="0" fontId="72" fillId="5" borderId="3" xfId="0" applyFont="1" applyFill="1" applyBorder="1" applyAlignment="1" applyProtection="1">
      <alignment horizontal="center" vertical="center"/>
      <protection locked="0"/>
    </xf>
    <xf numFmtId="0" fontId="65" fillId="5" borderId="5" xfId="6" quotePrefix="1" applyFont="1" applyFill="1" applyBorder="1" applyAlignment="1" applyProtection="1">
      <alignment horizontal="center" vertical="center" wrapText="1"/>
      <protection locked="0"/>
    </xf>
    <xf numFmtId="0" fontId="119" fillId="5" borderId="4" xfId="3" quotePrefix="1" applyFont="1" applyFill="1" applyBorder="1" applyAlignment="1" applyProtection="1">
      <alignment horizontal="left" textRotation="90" wrapText="1"/>
      <protection locked="0"/>
    </xf>
    <xf numFmtId="0" fontId="67" fillId="5" borderId="55" xfId="10" quotePrefix="1" applyFont="1" applyFill="1" applyBorder="1" applyAlignment="1" applyProtection="1">
      <alignment horizontal="center" vertical="center" wrapText="1"/>
      <protection locked="0"/>
    </xf>
    <xf numFmtId="0" fontId="67" fillId="5" borderId="35" xfId="10" quotePrefix="1" applyFont="1" applyFill="1" applyBorder="1" applyAlignment="1" applyProtection="1">
      <alignment horizontal="center" vertical="center" wrapText="1"/>
      <protection locked="0"/>
    </xf>
    <xf numFmtId="0" fontId="65" fillId="5" borderId="18" xfId="6" applyFont="1" applyFill="1" applyBorder="1" applyAlignment="1" applyProtection="1">
      <alignment horizontal="center" vertical="center" wrapText="1"/>
      <protection locked="0"/>
    </xf>
    <xf numFmtId="0" fontId="65" fillId="5" borderId="35" xfId="6" applyFont="1" applyFill="1" applyBorder="1" applyAlignment="1" applyProtection="1">
      <alignment horizontal="center" vertical="center" wrapText="1"/>
      <protection locked="0"/>
    </xf>
    <xf numFmtId="0" fontId="65" fillId="5" borderId="20" xfId="6" applyFont="1" applyFill="1" applyBorder="1" applyAlignment="1" applyProtection="1">
      <alignment horizontal="center" vertical="center" wrapText="1"/>
      <protection locked="0"/>
    </xf>
    <xf numFmtId="0" fontId="65" fillId="5" borderId="19" xfId="6" applyFont="1" applyFill="1" applyBorder="1" applyAlignment="1" applyProtection="1">
      <alignment horizontal="center" vertical="center" wrapText="1"/>
      <protection locked="0"/>
    </xf>
    <xf numFmtId="0" fontId="65" fillId="5" borderId="25" xfId="6" applyFont="1" applyFill="1" applyBorder="1" applyAlignment="1" applyProtection="1">
      <alignment horizontal="center" vertical="center" wrapText="1"/>
      <protection locked="0"/>
    </xf>
    <xf numFmtId="0" fontId="65" fillId="5" borderId="11" xfId="6" applyFont="1" applyFill="1" applyBorder="1" applyAlignment="1" applyProtection="1">
      <alignment horizontal="center" vertical="center" wrapText="1"/>
      <protection locked="0"/>
    </xf>
    <xf numFmtId="0" fontId="65" fillId="5" borderId="12" xfId="6" applyFont="1" applyFill="1" applyBorder="1" applyAlignment="1" applyProtection="1">
      <alignment horizontal="center" vertical="center" wrapText="1"/>
      <protection locked="0"/>
    </xf>
    <xf numFmtId="0" fontId="65" fillId="5" borderId="23" xfId="6" applyFont="1" applyFill="1" applyBorder="1" applyAlignment="1" applyProtection="1">
      <alignment horizontal="center" vertical="center" wrapText="1"/>
      <protection locked="0"/>
    </xf>
    <xf numFmtId="0" fontId="65" fillId="5" borderId="41" xfId="6" applyFont="1" applyFill="1" applyBorder="1" applyAlignment="1" applyProtection="1">
      <alignment horizontal="center" vertical="center" wrapText="1"/>
      <protection locked="0"/>
    </xf>
    <xf numFmtId="0" fontId="65" fillId="5" borderId="30" xfId="6" applyFont="1" applyFill="1" applyBorder="1" applyAlignment="1" applyProtection="1">
      <alignment horizontal="center" vertical="center" wrapText="1"/>
      <protection locked="0"/>
    </xf>
    <xf numFmtId="0" fontId="65" fillId="5" borderId="31" xfId="6" applyFont="1" applyFill="1" applyBorder="1" applyAlignment="1" applyProtection="1">
      <alignment horizontal="center" vertical="center" wrapText="1"/>
      <protection locked="0"/>
    </xf>
    <xf numFmtId="0" fontId="65" fillId="5" borderId="27" xfId="6" applyFont="1" applyFill="1" applyBorder="1" applyAlignment="1" applyProtection="1">
      <alignment horizontal="center" vertical="center" wrapText="1"/>
      <protection locked="0"/>
    </xf>
    <xf numFmtId="0" fontId="65" fillId="5" borderId="53" xfId="6" applyFont="1" applyFill="1" applyBorder="1" applyAlignment="1" applyProtection="1">
      <alignment horizontal="center" vertical="center" wrapText="1"/>
      <protection locked="0"/>
    </xf>
    <xf numFmtId="0" fontId="65" fillId="5" borderId="44" xfId="6" applyFont="1" applyFill="1" applyBorder="1" applyAlignment="1" applyProtection="1">
      <alignment horizontal="center" vertical="center" wrapText="1"/>
      <protection locked="0"/>
    </xf>
    <xf numFmtId="0" fontId="121" fillId="5" borderId="62" xfId="28" quotePrefix="1" applyFont="1" applyFill="1" applyBorder="1" applyAlignment="1">
      <alignment vertical="center" wrapText="1"/>
    </xf>
    <xf numFmtId="0" fontId="121" fillId="5" borderId="20" xfId="28" quotePrefix="1" applyFont="1" applyFill="1" applyBorder="1" applyAlignment="1">
      <alignment vertical="center" wrapText="1"/>
    </xf>
    <xf numFmtId="0" fontId="121" fillId="5" borderId="19" xfId="28" quotePrefix="1" applyFont="1" applyFill="1" applyBorder="1" applyAlignment="1">
      <alignment vertical="center" wrapText="1"/>
    </xf>
    <xf numFmtId="0" fontId="121" fillId="5" borderId="28" xfId="28" quotePrefix="1" applyFont="1" applyFill="1" applyBorder="1" applyAlignment="1">
      <alignment vertical="center" wrapText="1"/>
    </xf>
    <xf numFmtId="0" fontId="121" fillId="5" borderId="25" xfId="28" quotePrefix="1" applyFont="1" applyFill="1" applyBorder="1" applyAlignment="1">
      <alignment vertical="center" wrapText="1"/>
    </xf>
    <xf numFmtId="0" fontId="121" fillId="5" borderId="36" xfId="28" quotePrefix="1" applyFont="1" applyFill="1" applyBorder="1" applyAlignment="1">
      <alignment vertical="center" wrapText="1"/>
    </xf>
    <xf numFmtId="0" fontId="121" fillId="5" borderId="38" xfId="28" quotePrefix="1" applyFont="1" applyFill="1" applyBorder="1" applyAlignment="1">
      <alignment vertical="center" wrapText="1"/>
    </xf>
    <xf numFmtId="0" fontId="121" fillId="5" borderId="7" xfId="28" quotePrefix="1" applyFont="1" applyFill="1" applyBorder="1" applyAlignment="1">
      <alignment vertical="center" wrapText="1"/>
    </xf>
    <xf numFmtId="0" fontId="121" fillId="5" borderId="8" xfId="28" quotePrefix="1" applyFont="1" applyFill="1" applyBorder="1" applyAlignment="1">
      <alignment vertical="center" wrapText="1"/>
    </xf>
    <xf numFmtId="0" fontId="121" fillId="5" borderId="14" xfId="28" quotePrefix="1" applyFont="1" applyFill="1" applyBorder="1" applyAlignment="1">
      <alignment vertical="center" wrapText="1"/>
    </xf>
    <xf numFmtId="0" fontId="121" fillId="5" borderId="9" xfId="28" quotePrefix="1" applyFont="1" applyFill="1" applyBorder="1" applyAlignment="1">
      <alignment vertical="center" wrapText="1"/>
    </xf>
    <xf numFmtId="0" fontId="121" fillId="5" borderId="13" xfId="28" quotePrefix="1" applyFont="1" applyFill="1" applyBorder="1" applyAlignment="1">
      <alignment vertical="center" wrapText="1"/>
    </xf>
    <xf numFmtId="0" fontId="121" fillId="5" borderId="79" xfId="28" quotePrefix="1" applyFont="1" applyFill="1" applyBorder="1" applyAlignment="1">
      <alignment vertical="center" wrapText="1"/>
    </xf>
    <xf numFmtId="0" fontId="121" fillId="5" borderId="46" xfId="28" quotePrefix="1" applyFont="1" applyFill="1" applyBorder="1" applyAlignment="1">
      <alignment vertical="center" wrapText="1"/>
    </xf>
    <xf numFmtId="0" fontId="121" fillId="5" borderId="47" xfId="28" quotePrefix="1" applyFont="1" applyFill="1" applyBorder="1" applyAlignment="1">
      <alignment vertical="center" wrapText="1"/>
    </xf>
    <xf numFmtId="0" fontId="121" fillId="5" borderId="50" xfId="28" quotePrefix="1" applyFont="1" applyFill="1" applyBorder="1" applyAlignment="1">
      <alignment vertical="center" wrapText="1"/>
    </xf>
    <xf numFmtId="0" fontId="121" fillId="5" borderId="48" xfId="28" quotePrefix="1" applyFont="1" applyFill="1" applyBorder="1" applyAlignment="1">
      <alignment vertical="center" wrapText="1"/>
    </xf>
    <xf numFmtId="0" fontId="121" fillId="5" borderId="49" xfId="28" quotePrefix="1" applyFont="1" applyFill="1" applyBorder="1" applyAlignment="1">
      <alignment vertical="center" wrapText="1"/>
    </xf>
    <xf numFmtId="0" fontId="65" fillId="5" borderId="96" xfId="6" applyFont="1" applyFill="1" applyBorder="1" applyAlignment="1" applyProtection="1">
      <alignment horizontal="center" vertical="center" wrapText="1"/>
      <protection locked="0"/>
    </xf>
    <xf numFmtId="0" fontId="65" fillId="5" borderId="97" xfId="6" applyFont="1" applyFill="1" applyBorder="1" applyAlignment="1" applyProtection="1">
      <alignment horizontal="center" vertical="center" wrapText="1"/>
      <protection locked="0"/>
    </xf>
    <xf numFmtId="0" fontId="65" fillId="5" borderId="80" xfId="6" applyFont="1" applyFill="1" applyBorder="1" applyAlignment="1" applyProtection="1">
      <alignment horizontal="center" vertical="center" wrapText="1"/>
      <protection locked="0"/>
    </xf>
    <xf numFmtId="0" fontId="65" fillId="5" borderId="41" xfId="6" quotePrefix="1" applyFont="1" applyFill="1" applyBorder="1" applyAlignment="1" applyProtection="1">
      <alignment horizontal="center" vertical="center" wrapText="1"/>
      <protection locked="0"/>
    </xf>
    <xf numFmtId="0" fontId="65" fillId="5" borderId="30" xfId="6" quotePrefix="1" applyFont="1" applyFill="1" applyBorder="1" applyAlignment="1" applyProtection="1">
      <alignment horizontal="center" vertical="center" wrapText="1"/>
      <protection locked="0"/>
    </xf>
    <xf numFmtId="0" fontId="67" fillId="5" borderId="31" xfId="10" quotePrefix="1" applyFont="1" applyFill="1" applyBorder="1" applyAlignment="1" applyProtection="1">
      <alignment horizontal="center" vertical="center" wrapText="1"/>
      <protection locked="0"/>
    </xf>
    <xf numFmtId="0" fontId="65" fillId="5" borderId="43" xfId="6" quotePrefix="1" applyFont="1" applyFill="1" applyBorder="1" applyAlignment="1" applyProtection="1">
      <alignment horizontal="center" vertical="center" wrapText="1"/>
      <protection locked="0"/>
    </xf>
    <xf numFmtId="0" fontId="65" fillId="5" borderId="31" xfId="6" quotePrefix="1" applyFont="1" applyFill="1" applyBorder="1" applyAlignment="1" applyProtection="1">
      <alignment horizontal="center" vertical="center" wrapText="1"/>
      <protection locked="0"/>
    </xf>
    <xf numFmtId="0" fontId="65" fillId="5" borderId="43" xfId="6" applyFont="1" applyFill="1" applyBorder="1" applyAlignment="1" applyProtection="1">
      <alignment horizontal="center" vertical="center" wrapText="1"/>
      <protection locked="0"/>
    </xf>
    <xf numFmtId="0" fontId="67" fillId="5" borderId="4" xfId="6" quotePrefix="1" applyFont="1" applyFill="1" applyBorder="1" applyAlignment="1" applyProtection="1">
      <alignment horizontal="center" vertical="center" wrapText="1"/>
      <protection locked="0"/>
    </xf>
    <xf numFmtId="0" fontId="67" fillId="5" borderId="5" xfId="6" quotePrefix="1" applyFont="1" applyFill="1" applyBorder="1" applyAlignment="1" applyProtection="1">
      <alignment horizontal="center" vertical="center" wrapText="1"/>
      <protection locked="0"/>
    </xf>
    <xf numFmtId="0" fontId="67" fillId="5" borderId="18" xfId="6" quotePrefix="1" applyFont="1" applyFill="1" applyBorder="1" applyAlignment="1" applyProtection="1">
      <alignment horizontal="center" vertical="center" wrapText="1"/>
      <protection locked="0"/>
    </xf>
    <xf numFmtId="0" fontId="65" fillId="5" borderId="6" xfId="6" quotePrefix="1" applyFont="1" applyFill="1" applyBorder="1" applyAlignment="1" applyProtection="1">
      <alignment horizontal="center" vertical="center" wrapText="1"/>
      <protection locked="0"/>
    </xf>
    <xf numFmtId="0" fontId="67" fillId="5" borderId="20" xfId="6" quotePrefix="1" applyFont="1" applyFill="1" applyBorder="1" applyAlignment="1" applyProtection="1">
      <alignment horizontal="center" vertical="center" wrapText="1"/>
      <protection locked="0"/>
    </xf>
    <xf numFmtId="0" fontId="67" fillId="5" borderId="19" xfId="6" quotePrefix="1" applyFont="1" applyFill="1" applyBorder="1" applyAlignment="1" applyProtection="1">
      <alignment horizontal="center" vertical="center" wrapText="1"/>
      <protection locked="0"/>
    </xf>
    <xf numFmtId="0" fontId="67" fillId="5" borderId="28" xfId="6" quotePrefix="1" applyFont="1" applyFill="1" applyBorder="1" applyAlignment="1" applyProtection="1">
      <alignment horizontal="center" vertical="center" wrapText="1"/>
      <protection locked="0"/>
    </xf>
    <xf numFmtId="0" fontId="67" fillId="5" borderId="25" xfId="6" quotePrefix="1" applyFont="1" applyFill="1" applyBorder="1" applyAlignment="1" applyProtection="1">
      <alignment horizontal="center" vertical="center" wrapText="1"/>
      <protection locked="0"/>
    </xf>
    <xf numFmtId="0" fontId="67" fillId="5" borderId="36" xfId="6" quotePrefix="1" applyFont="1" applyFill="1" applyBorder="1" applyAlignment="1" applyProtection="1">
      <alignment horizontal="center" vertical="center" wrapText="1"/>
      <protection locked="0"/>
    </xf>
    <xf numFmtId="0" fontId="65" fillId="5" borderId="26" xfId="6" applyFont="1" applyFill="1" applyBorder="1" applyAlignment="1" applyProtection="1">
      <alignment horizontal="center" vertical="center" wrapText="1"/>
      <protection locked="0"/>
    </xf>
    <xf numFmtId="0" fontId="67" fillId="5" borderId="7" xfId="6" quotePrefix="1" applyFont="1" applyFill="1" applyBorder="1" applyAlignment="1" applyProtection="1">
      <alignment horizontal="center" vertical="center" wrapText="1"/>
      <protection locked="0"/>
    </xf>
    <xf numFmtId="0" fontId="67" fillId="5" borderId="8" xfId="6" quotePrefix="1" applyFont="1" applyFill="1" applyBorder="1" applyAlignment="1" applyProtection="1">
      <alignment horizontal="center" vertical="center" wrapText="1"/>
      <protection locked="0"/>
    </xf>
    <xf numFmtId="0" fontId="67" fillId="5" borderId="14" xfId="6" quotePrefix="1" applyFont="1" applyFill="1" applyBorder="1" applyAlignment="1" applyProtection="1">
      <alignment horizontal="center" vertical="center" wrapText="1"/>
      <protection locked="0"/>
    </xf>
    <xf numFmtId="0" fontId="67" fillId="5" borderId="9" xfId="6" quotePrefix="1" applyFont="1" applyFill="1" applyBorder="1" applyAlignment="1" applyProtection="1">
      <alignment horizontal="center" vertical="center" wrapText="1"/>
      <protection locked="0"/>
    </xf>
    <xf numFmtId="0" fontId="67" fillId="5" borderId="13" xfId="6" quotePrefix="1" applyFont="1" applyFill="1" applyBorder="1" applyAlignment="1" applyProtection="1">
      <alignment horizontal="center" vertical="center" wrapText="1"/>
      <protection locked="0"/>
    </xf>
    <xf numFmtId="0" fontId="67" fillId="5" borderId="10" xfId="6" quotePrefix="1" applyFont="1" applyFill="1" applyBorder="1" applyAlignment="1" applyProtection="1">
      <alignment horizontal="center" vertical="center" wrapText="1"/>
      <protection locked="0"/>
    </xf>
    <xf numFmtId="0" fontId="67" fillId="5" borderId="33" xfId="6" quotePrefix="1" applyFont="1" applyFill="1" applyBorder="1" applyAlignment="1" applyProtection="1">
      <alignment horizontal="center" vertical="center" wrapText="1"/>
      <protection locked="0"/>
    </xf>
    <xf numFmtId="0" fontId="67" fillId="5" borderId="29" xfId="6" quotePrefix="1" applyFont="1" applyFill="1" applyBorder="1" applyAlignment="1" applyProtection="1">
      <alignment horizontal="center" vertical="center" wrapText="1"/>
      <protection locked="0"/>
    </xf>
    <xf numFmtId="0" fontId="67" fillId="5" borderId="34" xfId="6" quotePrefix="1" applyFont="1" applyFill="1" applyBorder="1" applyAlignment="1" applyProtection="1">
      <alignment horizontal="center" vertical="center" wrapText="1"/>
      <protection locked="0"/>
    </xf>
    <xf numFmtId="0" fontId="67" fillId="5" borderId="51" xfId="6" quotePrefix="1" applyFont="1" applyFill="1" applyBorder="1" applyAlignment="1" applyProtection="1">
      <alignment horizontal="center" vertical="center" wrapText="1"/>
      <protection locked="0"/>
    </xf>
    <xf numFmtId="0" fontId="65" fillId="5" borderId="5" xfId="6" applyFont="1" applyFill="1" applyBorder="1" applyAlignment="1" applyProtection="1">
      <alignment horizontal="center" vertical="center" wrapText="1"/>
      <protection locked="0"/>
    </xf>
    <xf numFmtId="0" fontId="65" fillId="5" borderId="6" xfId="6" applyFont="1" applyFill="1" applyBorder="1" applyAlignment="1" applyProtection="1">
      <alignment horizontal="center" vertical="center" wrapText="1"/>
      <protection locked="0"/>
    </xf>
    <xf numFmtId="0" fontId="67" fillId="5" borderId="11" xfId="6" quotePrefix="1" applyFont="1" applyFill="1" applyBorder="1" applyAlignment="1" applyProtection="1">
      <alignment horizontal="center" vertical="center" wrapText="1"/>
      <protection locked="0"/>
    </xf>
    <xf numFmtId="0" fontId="67" fillId="5" borderId="12" xfId="6" quotePrefix="1" applyFont="1" applyFill="1" applyBorder="1" applyAlignment="1" applyProtection="1">
      <alignment horizontal="center" vertical="center" wrapText="1"/>
      <protection locked="0"/>
    </xf>
    <xf numFmtId="0" fontId="67" fillId="5" borderId="15" xfId="6" quotePrefix="1" applyFont="1" applyFill="1" applyBorder="1" applyAlignment="1" applyProtection="1">
      <alignment horizontal="center" vertical="center" wrapText="1"/>
      <protection locked="0"/>
    </xf>
    <xf numFmtId="0" fontId="67" fillId="5" borderId="23" xfId="6" quotePrefix="1" applyFont="1" applyFill="1" applyBorder="1" applyAlignment="1" applyProtection="1">
      <alignment horizontal="center" vertical="center" wrapText="1"/>
      <protection locked="0"/>
    </xf>
    <xf numFmtId="0" fontId="67" fillId="5" borderId="26" xfId="6" quotePrefix="1" applyFont="1" applyFill="1" applyBorder="1" applyAlignment="1" applyProtection="1">
      <alignment horizontal="center" vertical="center" wrapText="1"/>
      <protection locked="0"/>
    </xf>
    <xf numFmtId="0" fontId="65" fillId="5" borderId="41" xfId="0" applyFont="1" applyFill="1" applyBorder="1" applyAlignment="1" applyProtection="1">
      <alignment horizontal="center" vertical="center"/>
      <protection locked="0"/>
    </xf>
    <xf numFmtId="0" fontId="65" fillId="5" borderId="30" xfId="0" applyFont="1" applyFill="1" applyBorder="1" applyAlignment="1" applyProtection="1">
      <alignment horizontal="center" vertical="center"/>
      <protection locked="0"/>
    </xf>
    <xf numFmtId="0" fontId="65" fillId="5" borderId="42" xfId="0" applyFont="1" applyFill="1" applyBorder="1" applyAlignment="1" applyProtection="1">
      <alignment horizontal="center" vertical="center"/>
      <protection locked="0"/>
    </xf>
    <xf numFmtId="0" fontId="65" fillId="5" borderId="31" xfId="0" applyFont="1" applyFill="1" applyBorder="1" applyAlignment="1" applyProtection="1">
      <alignment horizontal="center" vertical="center"/>
      <protection locked="0"/>
    </xf>
    <xf numFmtId="0" fontId="65" fillId="5" borderId="43" xfId="0" applyFont="1" applyFill="1" applyBorder="1" applyAlignment="1" applyProtection="1">
      <alignment horizontal="center" vertical="center"/>
      <protection locked="0"/>
    </xf>
    <xf numFmtId="0" fontId="65" fillId="5" borderId="4" xfId="6" applyFont="1" applyFill="1" applyBorder="1" applyAlignment="1" applyProtection="1">
      <alignment horizontal="center" vertical="center" wrapText="1"/>
      <protection locked="0"/>
    </xf>
    <xf numFmtId="0" fontId="65" fillId="5" borderId="81" xfId="6" applyFont="1" applyFill="1" applyBorder="1" applyAlignment="1" applyProtection="1">
      <alignment horizontal="center" vertical="center" wrapText="1"/>
      <protection locked="0"/>
    </xf>
    <xf numFmtId="0" fontId="72" fillId="5" borderId="3" xfId="10" applyFont="1" applyFill="1" applyBorder="1" applyAlignment="1" applyProtection="1">
      <alignment vertical="center" wrapText="1"/>
      <protection locked="0"/>
    </xf>
    <xf numFmtId="0" fontId="67" fillId="5" borderId="41" xfId="6" quotePrefix="1" applyFont="1" applyFill="1" applyBorder="1" applyAlignment="1" applyProtection="1">
      <alignment horizontal="center" vertical="center" wrapText="1"/>
      <protection locked="0"/>
    </xf>
    <xf numFmtId="0" fontId="67" fillId="5" borderId="31" xfId="6" quotePrefix="1" applyFont="1" applyFill="1" applyBorder="1" applyAlignment="1" applyProtection="1">
      <alignment horizontal="center" vertical="center" wrapText="1"/>
      <protection locked="0"/>
    </xf>
    <xf numFmtId="0" fontId="65" fillId="5" borderId="4" xfId="0" applyFont="1" applyFill="1" applyBorder="1" applyAlignment="1" applyProtection="1">
      <alignment horizontal="center" vertical="center"/>
      <protection locked="0"/>
    </xf>
    <xf numFmtId="0" fontId="65" fillId="5" borderId="22" xfId="10" quotePrefix="1" applyFont="1" applyFill="1" applyBorder="1" applyAlignment="1">
      <alignment horizontal="left" vertical="center" wrapText="1"/>
    </xf>
    <xf numFmtId="0" fontId="65" fillId="5" borderId="22" xfId="0" applyFont="1" applyFill="1" applyBorder="1" applyAlignment="1" applyProtection="1">
      <alignment horizontal="center" vertical="center"/>
      <protection locked="0"/>
    </xf>
    <xf numFmtId="0" fontId="65" fillId="5" borderId="83" xfId="6" quotePrefix="1" applyFont="1" applyFill="1" applyBorder="1" applyAlignment="1" applyProtection="1">
      <alignment horizontal="center" vertical="center" wrapText="1"/>
      <protection locked="0"/>
    </xf>
    <xf numFmtId="0" fontId="16" fillId="4" borderId="33" xfId="6" quotePrefix="1" applyFont="1" applyFill="1" applyBorder="1" applyAlignment="1">
      <alignment horizontal="center" vertical="center" wrapText="1"/>
    </xf>
    <xf numFmtId="0" fontId="60" fillId="5" borderId="21" xfId="0" applyFont="1" applyFill="1" applyBorder="1" applyAlignment="1">
      <alignment horizontal="left" vertical="center" wrapText="1"/>
    </xf>
    <xf numFmtId="0" fontId="64" fillId="5" borderId="7" xfId="26" applyFont="1" applyFill="1" applyBorder="1" applyAlignment="1">
      <alignment horizontal="center"/>
    </xf>
    <xf numFmtId="0" fontId="64" fillId="5" borderId="8" xfId="26" applyFont="1" applyFill="1" applyBorder="1" applyAlignment="1">
      <alignment horizontal="center"/>
    </xf>
    <xf numFmtId="0" fontId="64" fillId="5" borderId="14" xfId="26" applyFont="1" applyFill="1" applyBorder="1" applyAlignment="1">
      <alignment horizontal="center"/>
    </xf>
    <xf numFmtId="0" fontId="64" fillId="5" borderId="9" xfId="26" applyFont="1" applyFill="1" applyBorder="1" applyAlignment="1">
      <alignment horizontal="center"/>
    </xf>
    <xf numFmtId="0" fontId="64" fillId="5" borderId="13" xfId="26" applyFont="1" applyFill="1" applyBorder="1" applyAlignment="1">
      <alignment horizontal="center"/>
    </xf>
    <xf numFmtId="0" fontId="64" fillId="5" borderId="38" xfId="26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22" fillId="0" borderId="0" xfId="24" applyFont="1" applyFill="1"/>
    <xf numFmtId="0" fontId="34" fillId="0" borderId="73" xfId="24" applyFont="1" applyBorder="1"/>
    <xf numFmtId="0" fontId="34" fillId="0" borderId="65" xfId="24" applyFont="1" applyBorder="1"/>
    <xf numFmtId="0" fontId="34" fillId="0" borderId="13" xfId="24" applyFont="1" applyBorder="1"/>
    <xf numFmtId="0" fontId="34" fillId="0" borderId="71" xfId="24" applyFont="1" applyBorder="1"/>
    <xf numFmtId="0" fontId="29" fillId="0" borderId="65" xfId="24" applyFont="1" applyBorder="1"/>
    <xf numFmtId="0" fontId="29" fillId="0" borderId="67" xfId="24" applyFont="1" applyBorder="1"/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94" fillId="0" borderId="21" xfId="24" applyFont="1" applyFill="1" applyBorder="1"/>
    <xf numFmtId="0" fontId="94" fillId="5" borderId="0" xfId="24" applyFont="1" applyFill="1" applyBorder="1" applyAlignment="1">
      <alignment horizontal="center" vertical="center"/>
    </xf>
    <xf numFmtId="0" fontId="94" fillId="5" borderId="55" xfId="24" applyFont="1" applyFill="1" applyBorder="1" applyAlignment="1">
      <alignment horizontal="center" vertical="center"/>
    </xf>
    <xf numFmtId="0" fontId="99" fillId="5" borderId="55" xfId="24" applyFont="1" applyFill="1" applyBorder="1" applyAlignment="1">
      <alignment horizontal="center" vertical="center"/>
    </xf>
    <xf numFmtId="0" fontId="99" fillId="5" borderId="0" xfId="24" applyFont="1" applyFill="1" applyBorder="1" applyAlignment="1">
      <alignment horizontal="center" vertical="center"/>
    </xf>
    <xf numFmtId="0" fontId="94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5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1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100" fillId="0" borderId="68" xfId="24" applyFont="1" applyBorder="1" applyAlignment="1">
      <alignment horizontal="center" vertical="center" wrapText="1"/>
    </xf>
    <xf numFmtId="0" fontId="100" fillId="0" borderId="69" xfId="24" applyFont="1" applyBorder="1" applyAlignment="1">
      <alignment horizontal="center" vertical="center" wrapText="1"/>
    </xf>
    <xf numFmtId="49" fontId="82" fillId="0" borderId="85" xfId="0" applyNumberFormat="1" applyFont="1" applyFill="1" applyBorder="1" applyAlignment="1">
      <alignment horizontal="left"/>
    </xf>
    <xf numFmtId="0" fontId="82" fillId="0" borderId="85" xfId="0" applyFont="1" applyFill="1" applyBorder="1" applyAlignment="1">
      <alignment horizontal="left"/>
    </xf>
    <xf numFmtId="0" fontId="113" fillId="0" borderId="0" xfId="24" applyFont="1" applyFill="1"/>
    <xf numFmtId="0" fontId="113" fillId="0" borderId="0" xfId="24" applyFont="1"/>
    <xf numFmtId="49" fontId="83" fillId="0" borderId="27" xfId="0" applyNumberFormat="1" applyFont="1" applyFill="1" applyBorder="1" applyAlignment="1">
      <alignment horizontal="left"/>
    </xf>
    <xf numFmtId="49" fontId="83" fillId="0" borderId="66" xfId="0" applyNumberFormat="1" applyFont="1" applyFill="1" applyBorder="1" applyAlignment="1">
      <alignment horizontal="left"/>
    </xf>
    <xf numFmtId="0" fontId="113" fillId="0" borderId="0" xfId="24" applyFont="1" applyAlignment="1">
      <alignment horizontal="center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50" fillId="5" borderId="7" xfId="6" applyFont="1" applyFill="1" applyBorder="1" applyAlignment="1">
      <alignment vertical="center" wrapText="1"/>
    </xf>
    <xf numFmtId="0" fontId="50" fillId="5" borderId="9" xfId="6" applyFont="1" applyFill="1" applyBorder="1" applyAlignment="1">
      <alignment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45" xfId="6" applyFont="1" applyFill="1" applyBorder="1" applyAlignment="1">
      <alignment vertical="center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16" fillId="5" borderId="24" xfId="10" quotePrefix="1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left" vertical="center" wrapText="1"/>
    </xf>
    <xf numFmtId="0" fontId="16" fillId="5" borderId="22" xfId="6" quotePrefix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42" fillId="0" borderId="24" xfId="24" applyFont="1" applyBorder="1" applyAlignment="1">
      <alignment horizontal="center"/>
    </xf>
    <xf numFmtId="0" fontId="42" fillId="0" borderId="60" xfId="24" applyFont="1" applyBorder="1" applyAlignment="1">
      <alignment horizontal="center"/>
    </xf>
    <xf numFmtId="0" fontId="35" fillId="0" borderId="92" xfId="24" applyFont="1" applyBorder="1" applyAlignment="1">
      <alignment horizontal="center" vertical="center" wrapText="1"/>
    </xf>
    <xf numFmtId="0" fontId="35" fillId="0" borderId="93" xfId="24" applyFont="1" applyBorder="1" applyAlignment="1">
      <alignment horizontal="center" vertical="center" wrapText="1"/>
    </xf>
    <xf numFmtId="0" fontId="35" fillId="0" borderId="24" xfId="24" applyFont="1" applyBorder="1" applyAlignment="1">
      <alignment horizontal="center" vertical="center"/>
    </xf>
    <xf numFmtId="0" fontId="35" fillId="0" borderId="60" xfId="24" applyFont="1" applyBorder="1" applyAlignment="1">
      <alignment horizontal="center" vertical="center"/>
    </xf>
    <xf numFmtId="0" fontId="35" fillId="0" borderId="77" xfId="24" applyFont="1" applyBorder="1" applyAlignment="1">
      <alignment horizontal="center" vertical="center" wrapText="1"/>
    </xf>
    <xf numFmtId="0" fontId="35" fillId="0" borderId="121" xfId="24" applyFont="1" applyBorder="1" applyAlignment="1">
      <alignment horizontal="center" vertical="center"/>
    </xf>
    <xf numFmtId="0" fontId="36" fillId="0" borderId="66" xfId="24" applyFont="1" applyBorder="1" applyAlignment="1">
      <alignment horizontal="center" vertical="center" wrapText="1"/>
    </xf>
    <xf numFmtId="0" fontId="105" fillId="0" borderId="68" xfId="24" applyFont="1" applyBorder="1" applyAlignment="1">
      <alignment horizontal="center" vertical="center" wrapText="1"/>
    </xf>
    <xf numFmtId="0" fontId="105" fillId="0" borderId="75" xfId="24" applyFont="1" applyBorder="1" applyAlignment="1">
      <alignment horizontal="center" vertical="center" wrapText="1"/>
    </xf>
    <xf numFmtId="0" fontId="105" fillId="0" borderId="175" xfId="24" applyFont="1" applyBorder="1" applyAlignment="1">
      <alignment horizontal="center" vertical="center" wrapText="1"/>
    </xf>
    <xf numFmtId="0" fontId="123" fillId="0" borderId="68" xfId="24" applyFont="1" applyBorder="1"/>
    <xf numFmtId="0" fontId="123" fillId="0" borderId="69" xfId="24" applyFont="1" applyBorder="1"/>
    <xf numFmtId="0" fontId="123" fillId="0" borderId="98" xfId="24" applyFont="1" applyBorder="1"/>
    <xf numFmtId="0" fontId="123" fillId="0" borderId="75" xfId="24" applyFont="1" applyBorder="1"/>
    <xf numFmtId="0" fontId="123" fillId="0" borderId="78" xfId="24" applyFont="1" applyBorder="1"/>
    <xf numFmtId="0" fontId="105" fillId="0" borderId="98" xfId="24" applyFont="1" applyBorder="1"/>
    <xf numFmtId="0" fontId="42" fillId="0" borderId="73" xfId="24" applyFont="1" applyFill="1" applyBorder="1" applyAlignment="1">
      <alignment horizontal="center" vertical="center"/>
    </xf>
    <xf numFmtId="0" fontId="42" fillId="0" borderId="65" xfId="24" applyFont="1" applyFill="1" applyBorder="1" applyAlignment="1">
      <alignment horizontal="center" vertical="center"/>
    </xf>
    <xf numFmtId="0" fontId="42" fillId="0" borderId="174" xfId="0" applyFont="1" applyFill="1" applyBorder="1" applyAlignment="1">
      <alignment horizontal="center" vertical="center"/>
    </xf>
    <xf numFmtId="0" fontId="42" fillId="0" borderId="64" xfId="24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61" xfId="24" applyFont="1" applyFill="1" applyBorder="1" applyAlignment="1">
      <alignment horizontal="center" vertical="center"/>
    </xf>
    <xf numFmtId="0" fontId="37" fillId="0" borderId="76" xfId="24" applyFont="1" applyFill="1" applyBorder="1" applyAlignment="1">
      <alignment horizontal="center" vertical="center"/>
    </xf>
    <xf numFmtId="49" fontId="35" fillId="0" borderId="85" xfId="0" applyNumberFormat="1" applyFont="1" applyFill="1" applyBorder="1" applyAlignment="1">
      <alignment horizontal="left"/>
    </xf>
    <xf numFmtId="0" fontId="35" fillId="0" borderId="85" xfId="0" applyFont="1" applyFill="1" applyBorder="1" applyAlignment="1">
      <alignment horizontal="left"/>
    </xf>
    <xf numFmtId="0" fontId="42" fillId="0" borderId="101" xfId="24" applyFont="1" applyBorder="1" applyAlignment="1">
      <alignment horizontal="center" vertical="center"/>
    </xf>
    <xf numFmtId="0" fontId="42" fillId="0" borderId="106" xfId="24" applyFont="1" applyBorder="1" applyAlignment="1">
      <alignment horizontal="center" vertical="center"/>
    </xf>
    <xf numFmtId="0" fontId="42" fillId="0" borderId="191" xfId="0" applyFont="1" applyFill="1" applyBorder="1" applyAlignment="1">
      <alignment horizontal="center" vertical="center"/>
    </xf>
    <xf numFmtId="0" fontId="42" fillId="0" borderId="153" xfId="24" applyFont="1" applyBorder="1" applyAlignment="1">
      <alignment horizontal="center" vertical="center"/>
    </xf>
    <xf numFmtId="0" fontId="42" fillId="0" borderId="102" xfId="0" applyFont="1" applyFill="1" applyBorder="1" applyAlignment="1">
      <alignment horizontal="center" vertical="center"/>
    </xf>
    <xf numFmtId="0" fontId="42" fillId="0" borderId="101" xfId="24" applyFont="1" applyFill="1" applyBorder="1" applyAlignment="1">
      <alignment horizontal="center" vertical="center"/>
    </xf>
    <xf numFmtId="0" fontId="42" fillId="0" borderId="70" xfId="24" applyFont="1" applyFill="1" applyBorder="1" applyAlignment="1">
      <alignment horizontal="center" vertical="center"/>
    </xf>
    <xf numFmtId="0" fontId="37" fillId="0" borderId="102" xfId="24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01" xfId="0" applyFont="1" applyFill="1" applyBorder="1" applyAlignment="1">
      <alignment horizontal="center" vertical="center"/>
    </xf>
    <xf numFmtId="0" fontId="37" fillId="0" borderId="92" xfId="24" applyFont="1" applyFill="1" applyBorder="1" applyAlignment="1">
      <alignment horizontal="center" vertical="center"/>
    </xf>
    <xf numFmtId="0" fontId="37" fillId="0" borderId="77" xfId="24" applyFont="1" applyFill="1" applyBorder="1" applyAlignment="1">
      <alignment horizontal="center" vertical="center"/>
    </xf>
    <xf numFmtId="0" fontId="37" fillId="0" borderId="121" xfId="24" applyFont="1" applyFill="1" applyBorder="1" applyAlignment="1">
      <alignment horizontal="center" vertical="center"/>
    </xf>
    <xf numFmtId="0" fontId="42" fillId="0" borderId="77" xfId="24" applyFont="1" applyFill="1" applyBorder="1" applyAlignment="1">
      <alignment horizontal="center" vertical="center"/>
    </xf>
    <xf numFmtId="0" fontId="42" fillId="0" borderId="121" xfId="24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49" fontId="37" fillId="0" borderId="75" xfId="0" applyNumberFormat="1" applyFont="1" applyFill="1" applyBorder="1" applyAlignment="1">
      <alignment horizontal="center" vertical="center"/>
    </xf>
    <xf numFmtId="49" fontId="37" fillId="0" borderId="175" xfId="0" applyNumberFormat="1" applyFont="1" applyFill="1" applyBorder="1" applyAlignment="1">
      <alignment horizontal="center" vertical="center"/>
    </xf>
    <xf numFmtId="0" fontId="42" fillId="0" borderId="68" xfId="24" applyFont="1" applyFill="1" applyBorder="1" applyAlignment="1">
      <alignment horizontal="center" vertical="center"/>
    </xf>
    <xf numFmtId="0" fontId="42" fillId="0" borderId="75" xfId="24" applyFont="1" applyFill="1" applyBorder="1" applyAlignment="1">
      <alignment horizontal="center" vertical="center"/>
    </xf>
    <xf numFmtId="0" fontId="42" fillId="0" borderId="98" xfId="24" applyFont="1" applyFill="1" applyBorder="1" applyAlignment="1">
      <alignment horizontal="center" vertical="center"/>
    </xf>
    <xf numFmtId="0" fontId="42" fillId="0" borderId="78" xfId="24" applyFont="1" applyFill="1" applyBorder="1" applyAlignment="1">
      <alignment horizontal="center" vertical="center"/>
    </xf>
    <xf numFmtId="0" fontId="37" fillId="0" borderId="98" xfId="24" applyFont="1" applyFill="1" applyBorder="1" applyAlignment="1">
      <alignment horizontal="center" vertical="center"/>
    </xf>
    <xf numFmtId="49" fontId="37" fillId="0" borderId="174" xfId="0" applyNumberFormat="1" applyFont="1" applyFill="1" applyBorder="1" applyAlignment="1">
      <alignment horizontal="center" vertical="center"/>
    </xf>
    <xf numFmtId="0" fontId="42" fillId="0" borderId="76" xfId="24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154" xfId="0" applyFont="1" applyFill="1" applyBorder="1" applyAlignment="1">
      <alignment horizontal="center" vertical="center"/>
    </xf>
    <xf numFmtId="0" fontId="42" fillId="0" borderId="153" xfId="0" applyFont="1" applyFill="1" applyBorder="1" applyAlignment="1">
      <alignment horizontal="center" vertical="center"/>
    </xf>
    <xf numFmtId="0" fontId="42" fillId="0" borderId="101" xfId="0" applyFont="1" applyFill="1" applyBorder="1" applyAlignment="1">
      <alignment horizontal="center" vertical="center"/>
    </xf>
    <xf numFmtId="0" fontId="42" fillId="0" borderId="100" xfId="0" applyFont="1" applyFill="1" applyBorder="1" applyAlignment="1">
      <alignment horizontal="center" vertical="center"/>
    </xf>
    <xf numFmtId="0" fontId="42" fillId="0" borderId="102" xfId="24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left"/>
    </xf>
    <xf numFmtId="0" fontId="42" fillId="0" borderId="24" xfId="24" applyFont="1" applyFill="1" applyBorder="1" applyAlignment="1">
      <alignment horizontal="center" vertical="center"/>
    </xf>
    <xf numFmtId="0" fontId="42" fillId="0" borderId="92" xfId="24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192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left"/>
    </xf>
    <xf numFmtId="49" fontId="36" fillId="0" borderId="72" xfId="0" applyNumberFormat="1" applyFont="1" applyFill="1" applyBorder="1" applyAlignment="1">
      <alignment horizontal="left"/>
    </xf>
    <xf numFmtId="0" fontId="42" fillId="0" borderId="154" xfId="24" applyFont="1" applyFill="1" applyBorder="1" applyAlignment="1">
      <alignment horizontal="center" vertical="center"/>
    </xf>
    <xf numFmtId="0" fontId="36" fillId="0" borderId="66" xfId="24" applyFont="1" applyBorder="1" applyAlignment="1">
      <alignment horizontal="left" vertical="center" wrapText="1"/>
    </xf>
    <xf numFmtId="0" fontId="37" fillId="0" borderId="154" xfId="24" applyFont="1" applyBorder="1" applyAlignment="1">
      <alignment horizontal="center" vertical="center" wrapText="1"/>
    </xf>
    <xf numFmtId="0" fontId="37" fillId="0" borderId="155" xfId="24" applyFont="1" applyBorder="1" applyAlignment="1">
      <alignment horizontal="center" vertical="center" wrapText="1"/>
    </xf>
    <xf numFmtId="0" fontId="37" fillId="0" borderId="78" xfId="24" applyFont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left"/>
    </xf>
    <xf numFmtId="0" fontId="37" fillId="0" borderId="156" xfId="24" applyFont="1" applyBorder="1" applyAlignment="1">
      <alignment horizontal="center" vertical="center" wrapText="1"/>
    </xf>
    <xf numFmtId="0" fontId="37" fillId="0" borderId="157" xfId="24" applyFont="1" applyBorder="1" applyAlignment="1">
      <alignment horizontal="center" vertical="center" wrapText="1"/>
    </xf>
    <xf numFmtId="0" fontId="42" fillId="0" borderId="90" xfId="24" applyFont="1" applyFill="1" applyBorder="1" applyAlignment="1">
      <alignment horizontal="center" vertical="center"/>
    </xf>
    <xf numFmtId="0" fontId="42" fillId="0" borderId="158" xfId="24" applyFont="1" applyFill="1" applyBorder="1" applyAlignment="1">
      <alignment horizontal="center" vertical="center"/>
    </xf>
    <xf numFmtId="0" fontId="124" fillId="0" borderId="2" xfId="24" applyFont="1" applyBorder="1" applyAlignment="1">
      <alignment horizontal="left" vertical="center" wrapText="1"/>
    </xf>
    <xf numFmtId="0" fontId="124" fillId="0" borderId="159" xfId="24" applyFont="1" applyBorder="1" applyAlignment="1">
      <alignment horizontal="center" vertical="center" wrapText="1"/>
    </xf>
    <xf numFmtId="0" fontId="124" fillId="0" borderId="160" xfId="24" applyFont="1" applyBorder="1" applyAlignment="1">
      <alignment horizontal="center" vertical="center" wrapText="1"/>
    </xf>
    <xf numFmtId="0" fontId="124" fillId="0" borderId="24" xfId="24" applyFont="1" applyBorder="1" applyAlignment="1">
      <alignment horizontal="center" vertical="center" wrapText="1"/>
    </xf>
    <xf numFmtId="0" fontId="124" fillId="0" borderId="92" xfId="24" applyFont="1" applyFill="1" applyBorder="1" applyAlignment="1">
      <alignment horizontal="center" vertical="center"/>
    </xf>
    <xf numFmtId="0" fontId="124" fillId="0" borderId="93" xfId="24" applyFont="1" applyFill="1" applyBorder="1" applyAlignment="1">
      <alignment horizontal="center" vertical="center"/>
    </xf>
    <xf numFmtId="0" fontId="124" fillId="0" borderId="121" xfId="24" applyFont="1" applyFill="1" applyBorder="1" applyAlignment="1">
      <alignment horizontal="center" vertical="center"/>
    </xf>
    <xf numFmtId="0" fontId="42" fillId="0" borderId="118" xfId="24" applyFont="1" applyFill="1" applyBorder="1" applyAlignment="1">
      <alignment horizontal="center" vertical="center"/>
    </xf>
    <xf numFmtId="0" fontId="42" fillId="0" borderId="120" xfId="24" applyFont="1" applyFill="1" applyBorder="1" applyAlignment="1">
      <alignment horizontal="center" vertical="center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26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9" xfId="10" quotePrefix="1" applyFont="1" applyFill="1" applyBorder="1" applyAlignment="1">
      <alignment vertical="center" wrapText="1"/>
    </xf>
    <xf numFmtId="0" fontId="17" fillId="5" borderId="48" xfId="10" quotePrefix="1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/>
    </xf>
    <xf numFmtId="0" fontId="63" fillId="4" borderId="0" xfId="0" applyFont="1" applyFill="1" applyAlignment="1">
      <alignment vertical="center"/>
    </xf>
    <xf numFmtId="0" fontId="53" fillId="4" borderId="28" xfId="10" quotePrefix="1" applyFont="1" applyFill="1" applyBorder="1" applyAlignment="1">
      <alignment horizontal="center" vertical="center" wrapText="1"/>
    </xf>
    <xf numFmtId="0" fontId="5" fillId="4" borderId="10" xfId="6" applyFont="1" applyFill="1" applyBorder="1" applyAlignment="1">
      <alignment horizontal="center" vertical="center" wrapText="1"/>
    </xf>
    <xf numFmtId="0" fontId="5" fillId="4" borderId="33" xfId="6" applyFont="1" applyFill="1" applyBorder="1" applyAlignment="1">
      <alignment horizontal="center" vertical="center" wrapText="1"/>
    </xf>
    <xf numFmtId="0" fontId="5" fillId="4" borderId="15" xfId="6" quotePrefix="1" applyFont="1" applyFill="1" applyBorder="1" applyAlignment="1">
      <alignment horizontal="center" vertical="center" wrapText="1"/>
    </xf>
    <xf numFmtId="0" fontId="63" fillId="4" borderId="0" xfId="0" applyFont="1" applyFill="1" applyAlignment="1">
      <alignment horizontal="left" vertical="center"/>
    </xf>
    <xf numFmtId="0" fontId="57" fillId="4" borderId="48" xfId="0" applyFont="1" applyFill="1" applyBorder="1" applyAlignment="1">
      <alignment horizontal="center" vertical="center" wrapText="1"/>
    </xf>
    <xf numFmtId="0" fontId="57" fillId="4" borderId="36" xfId="0" applyFont="1" applyFill="1" applyBorder="1" applyAlignment="1">
      <alignment horizontal="center" vertical="center" wrapText="1"/>
    </xf>
    <xf numFmtId="49" fontId="12" fillId="0" borderId="258" xfId="0" applyNumberFormat="1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center"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7" fillId="0" borderId="125" xfId="4" applyFont="1" applyFill="1" applyBorder="1" applyAlignment="1">
      <alignment horizontal="left" vertical="center" textRotation="255" wrapText="1"/>
    </xf>
    <xf numFmtId="0" fontId="57" fillId="0" borderId="142" xfId="10" applyFont="1" applyFill="1" applyBorder="1" applyAlignment="1">
      <alignment horizontal="left" vertical="center" wrapText="1"/>
    </xf>
    <xf numFmtId="0" fontId="5" fillId="0" borderId="170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12" fillId="0" borderId="262" xfId="0" applyFont="1" applyFill="1" applyBorder="1" applyAlignment="1">
      <alignment horizontal="center" vertical="center" wrapText="1"/>
    </xf>
    <xf numFmtId="0" fontId="12" fillId="0" borderId="130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7" fillId="0" borderId="176" xfId="0" applyFont="1" applyFill="1" applyBorder="1" applyAlignment="1">
      <alignment horizontal="center" vertical="center" wrapText="1"/>
    </xf>
    <xf numFmtId="0" fontId="57" fillId="0" borderId="132" xfId="0" applyFont="1" applyFill="1" applyBorder="1" applyAlignment="1">
      <alignment horizontal="center" vertical="center" wrapText="1"/>
    </xf>
    <xf numFmtId="0" fontId="57" fillId="0" borderId="134" xfId="0" applyFont="1" applyFill="1" applyBorder="1" applyAlignment="1">
      <alignment horizontal="center" vertical="center" wrapText="1"/>
    </xf>
    <xf numFmtId="0" fontId="57" fillId="0" borderId="173" xfId="0" applyFont="1" applyFill="1" applyBorder="1" applyAlignment="1">
      <alignment horizontal="center" vertical="center"/>
    </xf>
    <xf numFmtId="0" fontId="57" fillId="0" borderId="124" xfId="0" applyFont="1" applyFill="1" applyBorder="1" applyAlignment="1">
      <alignment horizontal="center" vertical="center"/>
    </xf>
    <xf numFmtId="0" fontId="12" fillId="0" borderId="260" xfId="0" applyFont="1" applyFill="1" applyBorder="1" applyAlignment="1">
      <alignment horizontal="left" vertical="center" wrapText="1"/>
    </xf>
    <xf numFmtId="0" fontId="12" fillId="0" borderId="128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/>
    </xf>
    <xf numFmtId="0" fontId="5" fillId="0" borderId="131" xfId="0" applyFont="1" applyFill="1" applyBorder="1" applyAlignment="1">
      <alignment horizontal="center" vertical="center"/>
    </xf>
    <xf numFmtId="0" fontId="57" fillId="0" borderId="142" xfId="7" applyFont="1" applyFill="1" applyBorder="1" applyAlignment="1">
      <alignment vertical="center" wrapText="1"/>
    </xf>
    <xf numFmtId="0" fontId="12" fillId="0" borderId="142" xfId="0" applyFont="1" applyFill="1" applyBorder="1" applyAlignment="1">
      <alignment vertical="center"/>
    </xf>
    <xf numFmtId="0" fontId="5" fillId="0" borderId="149" xfId="0" applyFont="1" applyFill="1" applyBorder="1" applyAlignment="1">
      <alignment vertical="center"/>
    </xf>
    <xf numFmtId="0" fontId="12" fillId="0" borderId="258" xfId="0" applyFont="1" applyFill="1" applyBorder="1" applyAlignment="1">
      <alignment horizontal="left" vertical="center" wrapText="1"/>
    </xf>
    <xf numFmtId="0" fontId="12" fillId="0" borderId="258" xfId="0" applyFont="1" applyFill="1" applyBorder="1" applyAlignment="1">
      <alignment horizontal="center"/>
    </xf>
    <xf numFmtId="0" fontId="5" fillId="0" borderId="169" xfId="0" applyFont="1" applyFill="1" applyBorder="1" applyAlignment="1">
      <alignment horizontal="center"/>
    </xf>
    <xf numFmtId="0" fontId="12" fillId="0" borderId="261" xfId="0" applyFont="1" applyFill="1" applyBorder="1" applyAlignment="1">
      <alignment horizontal="center"/>
    </xf>
    <xf numFmtId="0" fontId="12" fillId="0" borderId="260" xfId="0" applyFont="1" applyFill="1" applyBorder="1" applyAlignment="1">
      <alignment horizontal="center"/>
    </xf>
    <xf numFmtId="0" fontId="12" fillId="0" borderId="262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12" fillId="0" borderId="262" xfId="0" applyFont="1" applyFill="1" applyBorder="1" applyAlignment="1">
      <alignment horizontal="center"/>
    </xf>
    <xf numFmtId="0" fontId="5" fillId="0" borderId="129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 vertical="center"/>
    </xf>
    <xf numFmtId="0" fontId="49" fillId="0" borderId="133" xfId="0" applyFont="1" applyFill="1" applyBorder="1" applyAlignment="1">
      <alignment horizontal="center" vertical="center"/>
    </xf>
    <xf numFmtId="0" fontId="49" fillId="0" borderId="134" xfId="0" applyFont="1" applyFill="1" applyBorder="1" applyAlignment="1">
      <alignment horizontal="center" vertical="center"/>
    </xf>
    <xf numFmtId="0" fontId="49" fillId="0" borderId="146" xfId="0" applyFont="1" applyFill="1" applyBorder="1" applyAlignment="1">
      <alignment horizontal="center" vertical="center"/>
    </xf>
    <xf numFmtId="0" fontId="49" fillId="0" borderId="147" xfId="0" applyFont="1" applyFill="1" applyBorder="1" applyAlignment="1">
      <alignment horizontal="center" vertical="center"/>
    </xf>
    <xf numFmtId="0" fontId="57" fillId="0" borderId="173" xfId="0" applyFont="1" applyFill="1" applyBorder="1" applyAlignment="1">
      <alignment horizontal="center" vertical="center" wrapText="1"/>
    </xf>
    <xf numFmtId="0" fontId="12" fillId="0" borderId="258" xfId="0" applyFont="1" applyFill="1" applyBorder="1" applyAlignment="1">
      <alignment horizontal="center" vertical="center" wrapText="1"/>
    </xf>
    <xf numFmtId="0" fontId="12" fillId="0" borderId="260" xfId="0" applyFont="1" applyFill="1" applyBorder="1" applyAlignment="1">
      <alignment horizontal="center" vertical="center" wrapText="1"/>
    </xf>
    <xf numFmtId="0" fontId="5" fillId="0" borderId="169" xfId="0" applyFont="1" applyFill="1" applyBorder="1" applyAlignment="1">
      <alignment horizontal="center" vertical="center" wrapText="1"/>
    </xf>
    <xf numFmtId="0" fontId="12" fillId="0" borderId="261" xfId="0" applyFont="1" applyFill="1" applyBorder="1" applyAlignment="1">
      <alignment horizontal="center" vertical="center" wrapText="1"/>
    </xf>
    <xf numFmtId="0" fontId="12" fillId="0" borderId="168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vertical="center" wrapText="1"/>
    </xf>
    <xf numFmtId="0" fontId="12" fillId="0" borderId="133" xfId="0" applyFont="1" applyFill="1" applyBorder="1" applyAlignment="1">
      <alignment horizontal="left" vertical="center" wrapText="1"/>
    </xf>
    <xf numFmtId="0" fontId="12" fillId="0" borderId="147" xfId="0" applyFont="1" applyFill="1" applyBorder="1" applyAlignment="1">
      <alignment horizontal="left" vertical="center" wrapText="1"/>
    </xf>
    <xf numFmtId="0" fontId="12" fillId="0" borderId="133" xfId="0" applyFont="1" applyFill="1" applyBorder="1" applyAlignment="1">
      <alignment horizontal="center" vertical="center" wrapText="1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78" fillId="0" borderId="142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9" fillId="0" borderId="149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78" fillId="0" borderId="125" xfId="0" applyFont="1" applyFill="1" applyBorder="1" applyAlignment="1">
      <alignment vertical="center" wrapText="1"/>
    </xf>
    <xf numFmtId="0" fontId="78" fillId="0" borderId="126" xfId="0" applyFont="1" applyFill="1" applyBorder="1" applyAlignment="1">
      <alignment vertical="center" wrapText="1"/>
    </xf>
    <xf numFmtId="0" fontId="79" fillId="0" borderId="124" xfId="0" applyFont="1" applyFill="1" applyBorder="1" applyAlignment="1">
      <alignment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 wrapText="1"/>
    </xf>
    <xf numFmtId="0" fontId="5" fillId="0" borderId="195" xfId="0" applyFont="1" applyFill="1" applyBorder="1" applyAlignment="1">
      <alignment horizontal="center" vertical="center" wrapText="1"/>
    </xf>
    <xf numFmtId="0" fontId="67" fillId="5" borderId="41" xfId="10" quotePrefix="1" applyFont="1" applyFill="1" applyBorder="1" applyAlignment="1" applyProtection="1">
      <alignment horizontal="center" vertical="center" wrapText="1"/>
      <protection locked="0"/>
    </xf>
    <xf numFmtId="0" fontId="65" fillId="5" borderId="0" xfId="10" quotePrefix="1" applyFont="1" applyFill="1" applyBorder="1" applyAlignment="1" applyProtection="1">
      <alignment horizontal="center" vertical="center" wrapText="1"/>
      <protection locked="0"/>
    </xf>
    <xf numFmtId="0" fontId="67" fillId="5" borderId="84" xfId="10" quotePrefix="1" applyFont="1" applyFill="1" applyBorder="1" applyAlignment="1" applyProtection="1">
      <alignment horizontal="center" vertical="center" wrapText="1"/>
      <protection locked="0"/>
    </xf>
    <xf numFmtId="0" fontId="67" fillId="5" borderId="46" xfId="6" quotePrefix="1" applyFont="1" applyFill="1" applyBorder="1" applyAlignment="1" applyProtection="1">
      <alignment horizontal="center" vertical="center" wrapText="1"/>
      <protection locked="0"/>
    </xf>
    <xf numFmtId="0" fontId="65" fillId="5" borderId="24" xfId="6" quotePrefix="1" applyFont="1" applyFill="1" applyBorder="1" applyAlignment="1" applyProtection="1">
      <alignment horizontal="center" vertical="center" wrapText="1"/>
      <protection locked="0"/>
    </xf>
    <xf numFmtId="0" fontId="65" fillId="5" borderId="27" xfId="6" quotePrefix="1" applyFont="1" applyFill="1" applyBorder="1" applyAlignment="1" applyProtection="1">
      <alignment vertical="center" wrapText="1"/>
      <protection locked="0"/>
    </xf>
    <xf numFmtId="0" fontId="65" fillId="5" borderId="53" xfId="6" quotePrefix="1" applyFont="1" applyFill="1" applyBorder="1" applyAlignment="1" applyProtection="1">
      <alignment vertical="center" wrapText="1"/>
      <protection locked="0"/>
    </xf>
    <xf numFmtId="0" fontId="65" fillId="5" borderId="54" xfId="6" quotePrefix="1" applyFont="1" applyFill="1" applyBorder="1" applyAlignment="1" applyProtection="1">
      <alignment vertical="center" wrapText="1"/>
      <protection locked="0"/>
    </xf>
    <xf numFmtId="0" fontId="67" fillId="5" borderId="27" xfId="6" quotePrefix="1" applyFont="1" applyFill="1" applyBorder="1" applyAlignment="1" applyProtection="1">
      <alignment horizontal="center" vertical="center" wrapText="1"/>
      <protection locked="0"/>
    </xf>
    <xf numFmtId="0" fontId="67" fillId="5" borderId="44" xfId="6" quotePrefix="1" applyFont="1" applyFill="1" applyBorder="1" applyAlignment="1" applyProtection="1">
      <alignment horizontal="center" vertical="center" wrapText="1"/>
      <protection locked="0"/>
    </xf>
    <xf numFmtId="0" fontId="67" fillId="5" borderId="63" xfId="10" quotePrefix="1" applyFont="1" applyFill="1" applyBorder="1" applyAlignment="1" applyProtection="1">
      <alignment horizontal="center" vertical="center" wrapText="1"/>
      <protection locked="0"/>
    </xf>
    <xf numFmtId="0" fontId="67" fillId="5" borderId="57" xfId="10" quotePrefix="1" applyFont="1" applyFill="1" applyBorder="1" applyAlignment="1" applyProtection="1">
      <alignment horizontal="center" vertical="center" wrapText="1"/>
      <protection locked="0"/>
    </xf>
    <xf numFmtId="0" fontId="67" fillId="5" borderId="58" xfId="10" quotePrefix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57" fillId="5" borderId="11" xfId="0" applyFont="1" applyFill="1" applyBorder="1" applyAlignment="1">
      <alignment horizontal="left" vertical="center" wrapText="1"/>
    </xf>
    <xf numFmtId="0" fontId="64" fillId="5" borderId="62" xfId="26" applyFont="1" applyFill="1" applyBorder="1" applyAlignment="1">
      <alignment horizontal="center"/>
    </xf>
    <xf numFmtId="0" fontId="64" fillId="5" borderId="19" xfId="26" applyFont="1" applyFill="1" applyBorder="1" applyAlignment="1">
      <alignment horizontal="center"/>
    </xf>
    <xf numFmtId="0" fontId="64" fillId="5" borderId="39" xfId="26" applyFont="1" applyFill="1" applyBorder="1" applyAlignment="1">
      <alignment horizontal="center"/>
    </xf>
    <xf numFmtId="0" fontId="64" fillId="5" borderId="36" xfId="26" applyFont="1" applyFill="1" applyBorder="1" applyAlignment="1">
      <alignment horizontal="center"/>
    </xf>
    <xf numFmtId="0" fontId="64" fillId="5" borderId="25" xfId="26" applyFont="1" applyFill="1" applyBorder="1" applyAlignment="1">
      <alignment horizontal="center"/>
    </xf>
    <xf numFmtId="0" fontId="64" fillId="5" borderId="20" xfId="26" applyFont="1" applyFill="1" applyBorder="1" applyAlignment="1">
      <alignment horizontal="center"/>
    </xf>
    <xf numFmtId="0" fontId="64" fillId="5" borderId="56" xfId="26" applyFont="1" applyFill="1" applyBorder="1" applyAlignment="1">
      <alignment horizontal="center"/>
    </xf>
    <xf numFmtId="0" fontId="64" fillId="5" borderId="12" xfId="26" applyFont="1" applyFill="1" applyBorder="1" applyAlignment="1">
      <alignment horizontal="center"/>
    </xf>
    <xf numFmtId="0" fontId="64" fillId="5" borderId="23" xfId="26" applyFont="1" applyFill="1" applyBorder="1" applyAlignment="1">
      <alignment horizontal="center"/>
    </xf>
    <xf numFmtId="0" fontId="64" fillId="5" borderId="61" xfId="26" applyFont="1" applyFill="1" applyBorder="1" applyAlignment="1">
      <alignment horizontal="center"/>
    </xf>
    <xf numFmtId="0" fontId="64" fillId="5" borderId="67" xfId="26" applyFont="1" applyFill="1" applyBorder="1" applyAlignment="1">
      <alignment horizontal="center"/>
    </xf>
    <xf numFmtId="0" fontId="57" fillId="5" borderId="56" xfId="0" applyFont="1" applyFill="1" applyBorder="1" applyAlignment="1">
      <alignment horizontal="left" vertical="center" wrapText="1"/>
    </xf>
    <xf numFmtId="0" fontId="64" fillId="5" borderId="18" xfId="26" applyFont="1" applyFill="1" applyBorder="1" applyAlignment="1">
      <alignment horizontal="center"/>
    </xf>
    <xf numFmtId="0" fontId="57" fillId="5" borderId="38" xfId="0" applyFont="1" applyFill="1" applyBorder="1" applyAlignment="1">
      <alignment horizontal="left" vertical="center" wrapText="1"/>
    </xf>
    <xf numFmtId="0" fontId="64" fillId="5" borderId="43" xfId="26" applyFont="1" applyFill="1" applyBorder="1" applyAlignment="1">
      <alignment horizontal="center"/>
    </xf>
    <xf numFmtId="0" fontId="57" fillId="5" borderId="63" xfId="0" applyFont="1" applyFill="1" applyBorder="1" applyAlignment="1">
      <alignment horizontal="left" vertical="center" wrapText="1"/>
    </xf>
    <xf numFmtId="0" fontId="64" fillId="5" borderId="28" xfId="26" applyFont="1" applyFill="1" applyBorder="1" applyAlignment="1">
      <alignment horizontal="center"/>
    </xf>
    <xf numFmtId="0" fontId="60" fillId="5" borderId="56" xfId="0" applyFont="1" applyFill="1" applyBorder="1" applyAlignment="1">
      <alignment horizontal="left" vertical="center" wrapText="1"/>
    </xf>
    <xf numFmtId="0" fontId="63" fillId="5" borderId="20" xfId="26" applyFont="1" applyFill="1" applyBorder="1" applyAlignment="1">
      <alignment horizontal="center"/>
    </xf>
    <xf numFmtId="0" fontId="63" fillId="5" borderId="19" xfId="26" applyFont="1" applyFill="1" applyBorder="1" applyAlignment="1">
      <alignment horizontal="center"/>
    </xf>
    <xf numFmtId="0" fontId="63" fillId="5" borderId="25" xfId="26" applyFont="1" applyFill="1" applyBorder="1" applyAlignment="1">
      <alignment horizontal="center"/>
    </xf>
    <xf numFmtId="0" fontId="63" fillId="5" borderId="28" xfId="26" applyFont="1" applyFill="1" applyBorder="1" applyAlignment="1">
      <alignment horizontal="center"/>
    </xf>
    <xf numFmtId="0" fontId="63" fillId="5" borderId="36" xfId="26" applyFont="1" applyFill="1" applyBorder="1" applyAlignment="1">
      <alignment horizontal="center"/>
    </xf>
    <xf numFmtId="0" fontId="63" fillId="5" borderId="62" xfId="26" applyFont="1" applyFill="1" applyBorder="1" applyAlignment="1">
      <alignment horizontal="center"/>
    </xf>
    <xf numFmtId="0" fontId="63" fillId="5" borderId="41" xfId="26" applyFont="1" applyFill="1" applyBorder="1" applyAlignment="1">
      <alignment horizontal="center"/>
    </xf>
    <xf numFmtId="0" fontId="63" fillId="5" borderId="30" xfId="26" applyFont="1" applyFill="1" applyBorder="1" applyAlignment="1">
      <alignment horizontal="center"/>
    </xf>
    <xf numFmtId="0" fontId="63" fillId="5" borderId="42" xfId="26" applyFont="1" applyFill="1" applyBorder="1" applyAlignment="1">
      <alignment horizontal="center"/>
    </xf>
    <xf numFmtId="0" fontId="63" fillId="5" borderId="31" xfId="26" applyFont="1" applyFill="1" applyBorder="1" applyAlignment="1">
      <alignment horizontal="center"/>
    </xf>
    <xf numFmtId="0" fontId="63" fillId="5" borderId="43" xfId="26" applyFont="1" applyFill="1" applyBorder="1" applyAlignment="1">
      <alignment horizontal="center"/>
    </xf>
    <xf numFmtId="0" fontId="63" fillId="5" borderId="38" xfId="26" applyFont="1" applyFill="1" applyBorder="1" applyAlignment="1">
      <alignment horizontal="center"/>
    </xf>
    <xf numFmtId="0" fontId="63" fillId="5" borderId="8" xfId="26" applyFont="1" applyFill="1" applyBorder="1" applyAlignment="1">
      <alignment horizontal="center"/>
    </xf>
    <xf numFmtId="0" fontId="63" fillId="5" borderId="67" xfId="26" applyFont="1" applyFill="1" applyBorder="1" applyAlignment="1">
      <alignment horizontal="center"/>
    </xf>
    <xf numFmtId="0" fontId="63" fillId="5" borderId="7" xfId="26" applyFont="1" applyFill="1" applyBorder="1" applyAlignment="1">
      <alignment horizontal="center"/>
    </xf>
    <xf numFmtId="0" fontId="63" fillId="5" borderId="9" xfId="26" applyFont="1" applyFill="1" applyBorder="1" applyAlignment="1">
      <alignment horizontal="center"/>
    </xf>
    <xf numFmtId="0" fontId="16" fillId="0" borderId="2" xfId="6" quotePrefix="1" applyFont="1" applyFill="1" applyBorder="1" applyAlignment="1">
      <alignment horizontal="center" vertical="center" wrapText="1"/>
    </xf>
    <xf numFmtId="0" fontId="16" fillId="4" borderId="16" xfId="6" applyFont="1" applyFill="1" applyBorder="1" applyAlignment="1">
      <alignment horizontal="center" vertical="center" wrapText="1"/>
    </xf>
    <xf numFmtId="0" fontId="16" fillId="4" borderId="35" xfId="6" applyFont="1" applyFill="1" applyBorder="1" applyAlignment="1">
      <alignment horizontal="center" vertical="center" wrapText="1"/>
    </xf>
    <xf numFmtId="0" fontId="17" fillId="4" borderId="13" xfId="6" quotePrefix="1" applyFont="1" applyFill="1" applyBorder="1" applyAlignment="1">
      <alignment horizontal="center" vertical="center" wrapText="1"/>
    </xf>
    <xf numFmtId="0" fontId="17" fillId="4" borderId="70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17" fillId="5" borderId="62" xfId="10" quotePrefix="1" applyFont="1" applyFill="1" applyBorder="1" applyAlignment="1">
      <alignment vertical="center" wrapText="1"/>
    </xf>
    <xf numFmtId="0" fontId="17" fillId="5" borderId="79" xfId="10" quotePrefix="1" applyFont="1" applyFill="1" applyBorder="1" applyAlignment="1">
      <alignment vertical="center" wrapText="1"/>
    </xf>
    <xf numFmtId="0" fontId="17" fillId="5" borderId="39" xfId="10" quotePrefix="1" applyFont="1" applyFill="1" applyBorder="1" applyAlignment="1">
      <alignment vertical="center" wrapText="1"/>
    </xf>
    <xf numFmtId="0" fontId="17" fillId="5" borderId="19" xfId="10" quotePrefix="1" applyFont="1" applyFill="1" applyBorder="1" applyAlignment="1">
      <alignment vertical="center" wrapText="1"/>
    </xf>
    <xf numFmtId="0" fontId="17" fillId="5" borderId="67" xfId="10" quotePrefix="1" applyFont="1" applyFill="1" applyBorder="1" applyAlignment="1">
      <alignment vertical="center" wrapText="1"/>
    </xf>
    <xf numFmtId="0" fontId="17" fillId="5" borderId="47" xfId="10" quotePrefix="1" applyFont="1" applyFill="1" applyBorder="1" applyAlignment="1">
      <alignment vertical="center" wrapText="1"/>
    </xf>
    <xf numFmtId="0" fontId="16" fillId="5" borderId="80" xfId="10" quotePrefix="1" applyFont="1" applyFill="1" applyBorder="1" applyAlignment="1">
      <alignment vertical="center" wrapText="1"/>
    </xf>
    <xf numFmtId="0" fontId="17" fillId="5" borderId="49" xfId="10" quotePrefix="1" applyFont="1" applyFill="1" applyBorder="1" applyAlignment="1">
      <alignment vertical="center" wrapText="1"/>
    </xf>
    <xf numFmtId="0" fontId="17" fillId="5" borderId="91" xfId="10" quotePrefix="1" applyFont="1" applyFill="1" applyBorder="1" applyAlignment="1">
      <alignment vertical="center" wrapText="1"/>
    </xf>
    <xf numFmtId="0" fontId="17" fillId="5" borderId="13" xfId="6" quotePrefix="1" applyFont="1" applyFill="1" applyBorder="1" applyAlignment="1">
      <alignment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3" fillId="0" borderId="55" xfId="24" applyBorder="1" applyAlignment="1">
      <alignment horizontal="center"/>
    </xf>
    <xf numFmtId="0" fontId="3" fillId="0" borderId="16" xfId="24" applyBorder="1" applyAlignment="1">
      <alignment horizontal="center"/>
    </xf>
    <xf numFmtId="0" fontId="0" fillId="0" borderId="0" xfId="0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82" fillId="0" borderId="0" xfId="24" applyFont="1" applyAlignment="1">
      <alignment horizontal="center"/>
    </xf>
    <xf numFmtId="0" fontId="82" fillId="0" borderId="55" xfId="24" applyFont="1" applyBorder="1" applyAlignment="1">
      <alignment horizontal="center"/>
    </xf>
    <xf numFmtId="0" fontId="82" fillId="0" borderId="35" xfId="24" applyFont="1" applyBorder="1" applyAlignment="1">
      <alignment horizontal="center"/>
    </xf>
    <xf numFmtId="0" fontId="84" fillId="0" borderId="24" xfId="24" applyFont="1" applyBorder="1" applyAlignment="1">
      <alignment horizontal="center"/>
    </xf>
    <xf numFmtId="0" fontId="5" fillId="0" borderId="124" xfId="4" applyFont="1" applyFill="1" applyBorder="1" applyAlignment="1">
      <alignment horizontal="center" vertical="center" wrapText="1"/>
    </xf>
    <xf numFmtId="0" fontId="5" fillId="0" borderId="126" xfId="4" applyFont="1" applyFill="1" applyBorder="1" applyAlignment="1">
      <alignment horizontal="center" vertical="center" wrapText="1"/>
    </xf>
    <xf numFmtId="0" fontId="5" fillId="0" borderId="22" xfId="4" applyFont="1" applyFill="1" applyBorder="1" applyAlignment="1">
      <alignment horizontal="center" vertical="center" wrapText="1"/>
    </xf>
    <xf numFmtId="0" fontId="5" fillId="0" borderId="152" xfId="4" applyFont="1" applyFill="1" applyBorder="1" applyAlignment="1">
      <alignment horizontal="center" vertical="center" wrapText="1"/>
    </xf>
    <xf numFmtId="0" fontId="5" fillId="0" borderId="125" xfId="4" applyFont="1" applyFill="1" applyBorder="1" applyAlignment="1">
      <alignment horizontal="center" vertical="center" wrapText="1"/>
    </xf>
    <xf numFmtId="0" fontId="5" fillId="0" borderId="212" xfId="10" applyFont="1" applyFill="1" applyBorder="1" applyAlignment="1">
      <alignment horizontal="center" vertical="center" wrapText="1"/>
    </xf>
    <xf numFmtId="0" fontId="57" fillId="0" borderId="212" xfId="10" applyFont="1" applyFill="1" applyBorder="1" applyAlignment="1">
      <alignment horizontal="center" vertical="center" wrapText="1"/>
    </xf>
    <xf numFmtId="49" fontId="12" fillId="0" borderId="163" xfId="0" applyNumberFormat="1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12" fillId="0" borderId="164" xfId="10" applyFont="1" applyFill="1" applyBorder="1" applyAlignment="1">
      <alignment horizontal="center" vertical="center" wrapText="1"/>
    </xf>
    <xf numFmtId="0" fontId="5" fillId="0" borderId="214" xfId="10" applyFont="1" applyFill="1" applyBorder="1" applyAlignment="1">
      <alignment horizontal="center" vertical="center" wrapText="1"/>
    </xf>
    <xf numFmtId="0" fontId="12" fillId="0" borderId="213" xfId="1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12" fillId="0" borderId="225" xfId="0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57" fillId="0" borderId="72" xfId="4" applyFont="1" applyFill="1" applyBorder="1" applyAlignment="1">
      <alignment horizontal="left" vertical="center" textRotation="255" wrapText="1"/>
    </xf>
    <xf numFmtId="0" fontId="57" fillId="0" borderId="212" xfId="4" applyFont="1" applyFill="1" applyBorder="1" applyAlignment="1">
      <alignment horizontal="left" vertical="center" textRotation="255" wrapText="1"/>
    </xf>
    <xf numFmtId="0" fontId="57" fillId="0" borderId="72" xfId="10" applyFont="1" applyFill="1" applyBorder="1" applyAlignment="1">
      <alignment horizontal="left" vertical="center" wrapText="1"/>
    </xf>
    <xf numFmtId="0" fontId="12" fillId="0" borderId="267" xfId="0" applyFont="1" applyFill="1" applyBorder="1" applyAlignment="1">
      <alignment horizontal="left" vertical="center" wrapText="1"/>
    </xf>
    <xf numFmtId="0" fontId="57" fillId="0" borderId="196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12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3" fillId="0" borderId="126" xfId="0" applyFont="1" applyFill="1" applyBorder="1" applyAlignment="1">
      <alignment horizontal="left" vertical="center" wrapText="1"/>
    </xf>
    <xf numFmtId="0" fontId="57" fillId="0" borderId="212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2" fillId="0" borderId="213" xfId="0" applyFont="1" applyFill="1" applyBorder="1" applyAlignment="1">
      <alignment horizontal="center" vertical="center" wrapText="1"/>
    </xf>
    <xf numFmtId="0" fontId="57" fillId="0" borderId="266" xfId="0" applyFont="1" applyFill="1" applyBorder="1" applyAlignment="1">
      <alignment horizontal="center" vertical="center" wrapText="1"/>
    </xf>
    <xf numFmtId="0" fontId="57" fillId="0" borderId="140" xfId="0" applyFont="1" applyFill="1" applyBorder="1" applyAlignment="1">
      <alignment horizontal="center" vertical="center" wrapText="1"/>
    </xf>
    <xf numFmtId="0" fontId="57" fillId="0" borderId="1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266" xfId="0" applyFont="1" applyFill="1" applyBorder="1" applyAlignment="1">
      <alignment horizontal="center" vertical="center"/>
    </xf>
    <xf numFmtId="0" fontId="57" fillId="0" borderId="72" xfId="7" applyFont="1" applyFill="1" applyBorder="1" applyAlignment="1">
      <alignment vertical="center" wrapText="1"/>
    </xf>
    <xf numFmtId="0" fontId="63" fillId="0" borderId="142" xfId="7" applyFont="1" applyFill="1" applyBorder="1" applyAlignment="1">
      <alignment vertical="center" wrapText="1"/>
    </xf>
    <xf numFmtId="0" fontId="63" fillId="0" borderId="0" xfId="7" applyFont="1" applyFill="1" applyBorder="1" applyAlignment="1">
      <alignment horizontal="center" vertical="center" wrapText="1"/>
    </xf>
    <xf numFmtId="0" fontId="63" fillId="0" borderId="0" xfId="7" applyFont="1" applyFill="1" applyBorder="1" applyAlignment="1">
      <alignment vertical="center" wrapText="1"/>
    </xf>
    <xf numFmtId="0" fontId="5" fillId="0" borderId="127" xfId="7" applyFont="1" applyFill="1" applyBorder="1" applyAlignment="1">
      <alignment horizontal="center" vertical="center" wrapText="1"/>
    </xf>
    <xf numFmtId="0" fontId="5" fillId="0" borderId="140" xfId="7" applyFont="1" applyFill="1" applyBorder="1" applyAlignment="1">
      <alignment horizontal="center" vertical="center" wrapText="1"/>
    </xf>
    <xf numFmtId="0" fontId="5" fillId="0" borderId="216" xfId="7" applyFont="1" applyFill="1" applyBorder="1" applyAlignment="1">
      <alignment horizontal="center" vertical="center" wrapText="1"/>
    </xf>
    <xf numFmtId="0" fontId="5" fillId="0" borderId="141" xfId="7" applyFont="1" applyFill="1" applyBorder="1" applyAlignment="1">
      <alignment horizontal="center" vertical="center" wrapText="1"/>
    </xf>
    <xf numFmtId="0" fontId="5" fillId="0" borderId="139" xfId="7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5" fillId="0" borderId="212" xfId="0" applyFont="1" applyFill="1" applyBorder="1" applyAlignment="1">
      <alignment vertical="center" wrapText="1"/>
    </xf>
    <xf numFmtId="0" fontId="12" fillId="0" borderId="14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212" xfId="0" applyFont="1" applyFill="1" applyBorder="1" applyAlignment="1">
      <alignment horizontal="center" vertical="center" wrapText="1"/>
    </xf>
    <xf numFmtId="0" fontId="5" fillId="0" borderId="268" xfId="0" applyFont="1" applyFill="1" applyBorder="1" applyAlignment="1">
      <alignment horizontal="center" vertical="center" wrapText="1"/>
    </xf>
    <xf numFmtId="0" fontId="5" fillId="0" borderId="269" xfId="0" applyFont="1" applyFill="1" applyBorder="1" applyAlignment="1">
      <alignment horizontal="center" vertical="center" wrapText="1"/>
    </xf>
    <xf numFmtId="0" fontId="5" fillId="0" borderId="270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5" fillId="0" borderId="272" xfId="0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/>
    </xf>
    <xf numFmtId="0" fontId="12" fillId="0" borderId="258" xfId="0" applyFont="1" applyFill="1" applyBorder="1" applyAlignment="1">
      <alignment horizontal="left"/>
    </xf>
    <xf numFmtId="0" fontId="12" fillId="0" borderId="260" xfId="0" applyFont="1" applyFill="1" applyBorder="1" applyAlignment="1">
      <alignment horizontal="left"/>
    </xf>
    <xf numFmtId="0" fontId="12" fillId="0" borderId="128" xfId="0" applyFont="1" applyFill="1" applyBorder="1" applyAlignment="1">
      <alignment horizontal="left"/>
    </xf>
    <xf numFmtId="0" fontId="5" fillId="0" borderId="132" xfId="0" applyFont="1" applyFill="1" applyBorder="1" applyAlignment="1">
      <alignment horizontal="center" vertical="center"/>
    </xf>
    <xf numFmtId="0" fontId="12" fillId="0" borderId="139" xfId="0" applyFont="1" applyFill="1" applyBorder="1" applyAlignment="1">
      <alignment vertical="center"/>
    </xf>
    <xf numFmtId="0" fontId="5" fillId="0" borderId="127" xfId="0" applyFont="1" applyFill="1" applyBorder="1" applyAlignment="1">
      <alignment vertical="center"/>
    </xf>
    <xf numFmtId="0" fontId="12" fillId="0" borderId="259" xfId="0" applyFont="1" applyFill="1" applyBorder="1" applyAlignment="1">
      <alignment horizontal="left"/>
    </xf>
    <xf numFmtId="0" fontId="12" fillId="0" borderId="262" xfId="0" applyFont="1" applyFill="1" applyBorder="1" applyAlignment="1">
      <alignment horizontal="left"/>
    </xf>
    <xf numFmtId="0" fontId="12" fillId="0" borderId="265" xfId="0" applyFont="1" applyFill="1" applyBorder="1" applyAlignment="1">
      <alignment horizontal="left"/>
    </xf>
    <xf numFmtId="0" fontId="12" fillId="0" borderId="130" xfId="0" applyFont="1" applyFill="1" applyBorder="1" applyAlignment="1">
      <alignment horizontal="left"/>
    </xf>
    <xf numFmtId="0" fontId="12" fillId="0" borderId="134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63" fillId="0" borderId="163" xfId="0" applyFont="1" applyFill="1" applyBorder="1" applyAlignment="1">
      <alignment horizontal="center" vertical="center" wrapText="1"/>
    </xf>
    <xf numFmtId="0" fontId="63" fillId="0" borderId="164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63" fillId="0" borderId="21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79" fillId="0" borderId="0" xfId="0" applyFont="1" applyFill="1" applyAlignment="1">
      <alignment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193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/>
    </xf>
    <xf numFmtId="0" fontId="0" fillId="0" borderId="125" xfId="0" applyFill="1" applyBorder="1"/>
    <xf numFmtId="0" fontId="80" fillId="0" borderId="124" xfId="0" applyFont="1" applyFill="1" applyBorder="1"/>
    <xf numFmtId="0" fontId="0" fillId="0" borderId="142" xfId="0" applyFill="1" applyBorder="1"/>
    <xf numFmtId="0" fontId="80" fillId="0" borderId="149" xfId="0" applyFont="1" applyFill="1" applyBorder="1"/>
    <xf numFmtId="0" fontId="12" fillId="0" borderId="130" xfId="0" applyFont="1" applyFill="1" applyBorder="1" applyAlignment="1">
      <alignment horizontal="center" vertical="center"/>
    </xf>
    <xf numFmtId="0" fontId="12" fillId="0" borderId="168" xfId="0" applyFont="1" applyFill="1" applyBorder="1" applyAlignment="1">
      <alignment horizontal="center" vertical="center"/>
    </xf>
    <xf numFmtId="0" fontId="12" fillId="0" borderId="273" xfId="0" applyFont="1" applyFill="1" applyBorder="1" applyAlignment="1">
      <alignment horizontal="center"/>
    </xf>
    <xf numFmtId="0" fontId="12" fillId="0" borderId="198" xfId="0" applyFont="1" applyFill="1" applyBorder="1" applyAlignment="1">
      <alignment horizontal="center"/>
    </xf>
    <xf numFmtId="0" fontId="12" fillId="0" borderId="263" xfId="0" applyFont="1" applyFill="1" applyBorder="1" applyAlignment="1">
      <alignment horizontal="center"/>
    </xf>
    <xf numFmtId="0" fontId="12" fillId="0" borderId="263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/>
    </xf>
    <xf numFmtId="0" fontId="12" fillId="0" borderId="264" xfId="0" applyFont="1" applyFill="1" applyBorder="1" applyAlignment="1">
      <alignment horizontal="center"/>
    </xf>
    <xf numFmtId="0" fontId="12" fillId="0" borderId="264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0" fillId="0" borderId="177" xfId="0" applyFill="1" applyBorder="1"/>
    <xf numFmtId="0" fontId="0" fillId="0" borderId="152" xfId="0" applyFill="1" applyBorder="1"/>
    <xf numFmtId="0" fontId="0" fillId="0" borderId="171" xfId="0" applyFill="1" applyBorder="1"/>
    <xf numFmtId="0" fontId="0" fillId="0" borderId="172" xfId="0" applyFill="1" applyBorder="1"/>
    <xf numFmtId="0" fontId="5" fillId="0" borderId="147" xfId="0" applyFont="1" applyFill="1" applyBorder="1" applyAlignment="1">
      <alignment horizontal="center"/>
    </xf>
    <xf numFmtId="0" fontId="5" fillId="0" borderId="14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26" fillId="0" borderId="64" xfId="24" applyFont="1" applyBorder="1" applyAlignment="1">
      <alignment horizontal="center" vertical="center" wrapText="1"/>
    </xf>
    <xf numFmtId="0" fontId="127" fillId="0" borderId="65" xfId="24" applyFont="1" applyBorder="1" applyAlignment="1">
      <alignment horizontal="center" wrapText="1"/>
    </xf>
    <xf numFmtId="0" fontId="128" fillId="0" borderId="13" xfId="24" applyFont="1" applyBorder="1" applyAlignment="1">
      <alignment horizontal="center" vertical="center"/>
    </xf>
    <xf numFmtId="0" fontId="128" fillId="0" borderId="67" xfId="24" applyFont="1" applyBorder="1" applyAlignment="1">
      <alignment horizontal="center" vertical="center"/>
    </xf>
    <xf numFmtId="0" fontId="35" fillId="0" borderId="200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0" fontId="103" fillId="0" borderId="68" xfId="0" applyFont="1" applyFill="1" applyBorder="1" applyAlignment="1">
      <alignment horizontal="center"/>
    </xf>
    <xf numFmtId="0" fontId="103" fillId="0" borderId="69" xfId="0" applyFont="1" applyFill="1" applyBorder="1" applyAlignment="1">
      <alignment horizontal="center"/>
    </xf>
    <xf numFmtId="0" fontId="103" fillId="0" borderId="78" xfId="0" applyFont="1" applyFill="1" applyBorder="1" applyAlignment="1">
      <alignment horizontal="center"/>
    </xf>
    <xf numFmtId="0" fontId="103" fillId="0" borderId="68" xfId="24" applyFont="1" applyFill="1" applyBorder="1" applyAlignment="1">
      <alignment horizontal="center"/>
    </xf>
    <xf numFmtId="0" fontId="103" fillId="0" borderId="69" xfId="24" applyFont="1" applyFill="1" applyBorder="1" applyAlignment="1">
      <alignment horizontal="center"/>
    </xf>
    <xf numFmtId="0" fontId="103" fillId="0" borderId="78" xfId="24" applyFont="1" applyFill="1" applyBorder="1" applyAlignment="1">
      <alignment horizontal="center"/>
    </xf>
    <xf numFmtId="0" fontId="103" fillId="0" borderId="40" xfId="24" applyFont="1" applyFill="1" applyBorder="1" applyAlignment="1">
      <alignment horizontal="center"/>
    </xf>
    <xf numFmtId="0" fontId="103" fillId="0" borderId="75" xfId="24" applyFont="1" applyFill="1" applyBorder="1" applyAlignment="1">
      <alignment horizontal="center"/>
    </xf>
    <xf numFmtId="0" fontId="104" fillId="0" borderId="68" xfId="24" applyFont="1" applyFill="1" applyBorder="1" applyAlignment="1">
      <alignment horizontal="center" vertical="center" wrapText="1"/>
    </xf>
    <xf numFmtId="0" fontId="104" fillId="0" borderId="75" xfId="24" applyFont="1" applyFill="1" applyBorder="1" applyAlignment="1">
      <alignment horizontal="center" vertical="center" wrapText="1"/>
    </xf>
    <xf numFmtId="0" fontId="105" fillId="0" borderId="40" xfId="24" applyFont="1" applyFill="1" applyBorder="1" applyAlignment="1">
      <alignment horizontal="center" vertical="center" wrapText="1"/>
    </xf>
    <xf numFmtId="0" fontId="103" fillId="0" borderId="64" xfId="24" applyFont="1" applyFill="1" applyBorder="1" applyAlignment="1">
      <alignment horizontal="center"/>
    </xf>
    <xf numFmtId="0" fontId="103" fillId="0" borderId="65" xfId="24" applyFont="1" applyFill="1" applyBorder="1" applyAlignment="1">
      <alignment horizontal="center"/>
    </xf>
    <xf numFmtId="0" fontId="103" fillId="0" borderId="61" xfId="24" applyFont="1" applyFill="1" applyBorder="1" applyAlignment="1">
      <alignment horizontal="center"/>
    </xf>
    <xf numFmtId="0" fontId="103" fillId="0" borderId="67" xfId="24" applyFont="1" applyFill="1" applyBorder="1" applyAlignment="1">
      <alignment horizontal="center"/>
    </xf>
    <xf numFmtId="0" fontId="103" fillId="0" borderId="73" xfId="24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01" xfId="0" applyFont="1" applyFill="1" applyBorder="1" applyAlignment="1">
      <alignment horizontal="center"/>
    </xf>
    <xf numFmtId="0" fontId="36" fillId="0" borderId="202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160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104" fillId="0" borderId="69" xfId="24" applyFont="1" applyFill="1" applyBorder="1" applyAlignment="1">
      <alignment horizontal="center" vertical="center" wrapText="1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81" fillId="0" borderId="2" xfId="24" applyFont="1" applyFill="1" applyBorder="1" applyAlignment="1">
      <alignment horizontal="left" vertical="center" wrapText="1"/>
    </xf>
    <xf numFmtId="0" fontId="83" fillId="0" borderId="92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0" fontId="83" fillId="0" borderId="121" xfId="0" applyFont="1" applyFill="1" applyBorder="1" applyAlignment="1">
      <alignment horizontal="center"/>
    </xf>
    <xf numFmtId="0" fontId="83" fillId="0" borderId="93" xfId="0" applyFont="1" applyFill="1" applyBorder="1" applyAlignment="1">
      <alignment horizontal="center"/>
    </xf>
    <xf numFmtId="0" fontId="35" fillId="0" borderId="178" xfId="24" applyNumberFormat="1" applyFont="1" applyBorder="1" applyAlignment="1">
      <alignment horizontal="center" vertical="center"/>
    </xf>
    <xf numFmtId="0" fontId="36" fillId="0" borderId="154" xfId="0" applyNumberFormat="1" applyFont="1" applyFill="1" applyBorder="1" applyAlignment="1">
      <alignment horizontal="center"/>
    </xf>
    <xf numFmtId="0" fontId="36" fillId="0" borderId="179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181" xfId="0" applyNumberFormat="1" applyFont="1" applyFill="1" applyBorder="1" applyAlignment="1">
      <alignment horizontal="center"/>
    </xf>
    <xf numFmtId="0" fontId="36" fillId="0" borderId="182" xfId="0" applyNumberFormat="1" applyFont="1" applyFill="1" applyBorder="1" applyAlignment="1">
      <alignment horizontal="center"/>
    </xf>
    <xf numFmtId="0" fontId="36" fillId="0" borderId="100" xfId="0" applyNumberFormat="1" applyFont="1" applyFill="1" applyBorder="1" applyAlignment="1">
      <alignment horizontal="center"/>
    </xf>
    <xf numFmtId="0" fontId="36" fillId="0" borderId="103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0" fontId="104" fillId="0" borderId="156" xfId="0" applyNumberFormat="1" applyFont="1" applyFill="1" applyBorder="1" applyAlignment="1">
      <alignment horizontal="center" vertical="center"/>
    </xf>
    <xf numFmtId="0" fontId="104" fillId="0" borderId="183" xfId="0" applyNumberFormat="1" applyFont="1" applyFill="1" applyBorder="1" applyAlignment="1">
      <alignment horizontal="center" vertical="center"/>
    </xf>
    <xf numFmtId="0" fontId="104" fillId="0" borderId="26" xfId="0" applyNumberFormat="1" applyFont="1" applyFill="1" applyBorder="1" applyAlignment="1">
      <alignment horizontal="center" vertical="center"/>
    </xf>
    <xf numFmtId="0" fontId="103" fillId="0" borderId="75" xfId="24" applyNumberFormat="1" applyFont="1" applyBorder="1" applyAlignment="1">
      <alignment horizontal="center" vertical="center"/>
    </xf>
    <xf numFmtId="0" fontId="103" fillId="0" borderId="178" xfId="24" applyNumberFormat="1" applyFont="1" applyBorder="1" applyAlignment="1">
      <alignment horizontal="center" vertical="center"/>
    </xf>
    <xf numFmtId="0" fontId="103" fillId="0" borderId="13" xfId="24" applyNumberFormat="1" applyFont="1" applyBorder="1" applyAlignment="1">
      <alignment horizontal="center" vertical="center"/>
    </xf>
    <xf numFmtId="0" fontId="103" fillId="0" borderId="181" xfId="24" applyNumberFormat="1" applyFont="1" applyBorder="1" applyAlignment="1">
      <alignment horizontal="center" vertical="center"/>
    </xf>
    <xf numFmtId="0" fontId="103" fillId="0" borderId="179" xfId="24" applyNumberFormat="1" applyFont="1" applyBorder="1" applyAlignment="1">
      <alignment horizontal="center" vertical="center"/>
    </xf>
    <xf numFmtId="0" fontId="103" fillId="0" borderId="154" xfId="24" applyNumberFormat="1" applyFont="1" applyBorder="1" applyAlignment="1">
      <alignment horizontal="center" vertical="center"/>
    </xf>
    <xf numFmtId="0" fontId="105" fillId="0" borderId="67" xfId="24" applyNumberFormat="1" applyFont="1" applyBorder="1" applyAlignment="1">
      <alignment horizontal="center" vertical="center"/>
    </xf>
    <xf numFmtId="0" fontId="104" fillId="0" borderId="75" xfId="0" applyNumberFormat="1" applyFont="1" applyFill="1" applyBorder="1" applyAlignment="1">
      <alignment horizontal="center" vertical="center"/>
    </xf>
    <xf numFmtId="0" fontId="104" fillId="0" borderId="150" xfId="0" applyNumberFormat="1" applyFont="1" applyFill="1" applyBorder="1" applyAlignment="1">
      <alignment horizontal="center" vertical="center"/>
    </xf>
    <xf numFmtId="0" fontId="103" fillId="0" borderId="73" xfId="24" applyNumberFormat="1" applyFont="1" applyBorder="1" applyAlignment="1">
      <alignment horizontal="center" vertical="center"/>
    </xf>
    <xf numFmtId="0" fontId="103" fillId="0" borderId="65" xfId="24" applyNumberFormat="1" applyFont="1" applyBorder="1" applyAlignment="1">
      <alignment horizontal="center" vertical="center"/>
    </xf>
    <xf numFmtId="0" fontId="103" fillId="0" borderId="64" xfId="24" applyNumberFormat="1" applyFont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3" xfId="24" applyNumberFormat="1" applyFont="1" applyFill="1" applyBorder="1" applyAlignment="1">
      <alignment horizontal="center" vertic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/>
    </xf>
    <xf numFmtId="0" fontId="36" fillId="0" borderId="184" xfId="0" applyNumberFormat="1" applyFont="1" applyFill="1" applyBorder="1" applyAlignment="1">
      <alignment horizontal="center"/>
    </xf>
    <xf numFmtId="0" fontId="36" fillId="0" borderId="155" xfId="0" applyNumberFormat="1" applyFont="1" applyFill="1" applyBorder="1" applyAlignment="1">
      <alignment horizontal="center"/>
    </xf>
    <xf numFmtId="0" fontId="36" fillId="0" borderId="75" xfId="0" applyNumberFormat="1" applyFont="1" applyFill="1" applyBorder="1" applyAlignment="1">
      <alignment horizontal="center"/>
    </xf>
    <xf numFmtId="0" fontId="36" fillId="0" borderId="156" xfId="0" applyNumberFormat="1" applyFont="1" applyFill="1" applyBorder="1" applyAlignment="1">
      <alignment horizontal="center"/>
    </xf>
    <xf numFmtId="0" fontId="36" fillId="0" borderId="157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104" fillId="0" borderId="68" xfId="0" applyNumberFormat="1" applyFont="1" applyFill="1" applyBorder="1" applyAlignment="1">
      <alignment horizontal="center" vertical="center"/>
    </xf>
    <xf numFmtId="0" fontId="104" fillId="0" borderId="69" xfId="0" applyNumberFormat="1" applyFont="1" applyFill="1" applyBorder="1" applyAlignment="1">
      <alignment horizontal="center" vertical="center"/>
    </xf>
    <xf numFmtId="0" fontId="103" fillId="0" borderId="71" xfId="24" applyNumberFormat="1" applyFont="1" applyFill="1" applyBorder="1" applyAlignment="1">
      <alignment horizontal="center" vertical="center"/>
    </xf>
    <xf numFmtId="0" fontId="103" fillId="0" borderId="65" xfId="24" applyNumberFormat="1" applyFont="1" applyFill="1" applyBorder="1" applyAlignment="1">
      <alignment horizontal="center" vertical="center"/>
    </xf>
    <xf numFmtId="0" fontId="103" fillId="0" borderId="74" xfId="24" applyNumberFormat="1" applyFont="1" applyFill="1" applyBorder="1" applyAlignment="1">
      <alignment horizontal="center" vertical="center"/>
    </xf>
    <xf numFmtId="0" fontId="103" fillId="0" borderId="155" xfId="24" applyNumberFormat="1" applyFont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5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34" fillId="0" borderId="113" xfId="24" applyNumberFormat="1" applyFont="1" applyFill="1" applyBorder="1" applyAlignment="1">
      <alignment horizontal="center" vertical="center"/>
    </xf>
    <xf numFmtId="0" fontId="34" fillId="0" borderId="186" xfId="24" applyNumberFormat="1" applyFont="1" applyFill="1" applyBorder="1" applyAlignment="1">
      <alignment horizontal="center" vertical="center"/>
    </xf>
    <xf numFmtId="0" fontId="34" fillId="0" borderId="108" xfId="24" applyNumberFormat="1" applyFont="1" applyFill="1" applyBorder="1" applyAlignment="1">
      <alignment horizontal="center" vertical="center"/>
    </xf>
    <xf numFmtId="0" fontId="34" fillId="0" borderId="36" xfId="24" applyNumberFormat="1" applyFont="1" applyFill="1" applyBorder="1" applyAlignment="1">
      <alignment horizontal="center" vertical="center"/>
    </xf>
    <xf numFmtId="0" fontId="35" fillId="0" borderId="109" xfId="24" applyNumberFormat="1" applyFont="1" applyFill="1" applyBorder="1" applyAlignment="1">
      <alignment horizontal="center" vertical="center"/>
    </xf>
    <xf numFmtId="0" fontId="35" fillId="0" borderId="110" xfId="24" applyNumberFormat="1" applyFont="1" applyFill="1" applyBorder="1" applyAlignment="1">
      <alignment horizontal="center" vertical="center"/>
    </xf>
    <xf numFmtId="0" fontId="35" fillId="0" borderId="37" xfId="24" applyNumberFormat="1" applyFont="1" applyFill="1" applyBorder="1" applyAlignment="1">
      <alignment horizontal="center" vertical="center"/>
    </xf>
    <xf numFmtId="0" fontId="34" fillId="0" borderId="73" xfId="24" applyNumberFormat="1" applyFont="1" applyFill="1" applyBorder="1" applyAlignment="1">
      <alignment horizontal="center" vertical="center"/>
    </xf>
    <xf numFmtId="0" fontId="34" fillId="0" borderId="74" xfId="24" applyNumberFormat="1" applyFont="1" applyFill="1" applyBorder="1" applyAlignment="1">
      <alignment horizontal="center" vertical="center"/>
    </xf>
    <xf numFmtId="0" fontId="34" fillId="0" borderId="65" xfId="24" applyNumberFormat="1" applyFont="1" applyFill="1" applyBorder="1" applyAlignment="1">
      <alignment horizontal="center" vertical="center"/>
    </xf>
    <xf numFmtId="0" fontId="34" fillId="0" borderId="13" xfId="24" applyNumberFormat="1" applyFont="1" applyFill="1" applyBorder="1" applyAlignment="1">
      <alignment horizontal="center" vertical="center"/>
    </xf>
    <xf numFmtId="0" fontId="35" fillId="0" borderId="154" xfId="24" applyNumberFormat="1" applyFont="1" applyFill="1" applyBorder="1" applyAlignment="1">
      <alignment horizontal="center" vertical="center"/>
    </xf>
    <xf numFmtId="0" fontId="35" fillId="0" borderId="15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7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7" fillId="0" borderId="188" xfId="24" applyNumberFormat="1" applyFont="1" applyFill="1" applyBorder="1" applyAlignment="1">
      <alignment horizontal="center" vertical="center"/>
    </xf>
    <xf numFmtId="0" fontId="37" fillId="0" borderId="189" xfId="24" applyNumberFormat="1" applyFont="1" applyFill="1" applyBorder="1" applyAlignment="1">
      <alignment horizontal="center" vertical="center"/>
    </xf>
    <xf numFmtId="0" fontId="37" fillId="0" borderId="91" xfId="24" applyNumberFormat="1" applyFont="1" applyFill="1" applyBorder="1" applyAlignment="1">
      <alignment horizontal="center" vertical="center"/>
    </xf>
    <xf numFmtId="49" fontId="35" fillId="0" borderId="70" xfId="0" applyNumberFormat="1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54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182" xfId="0" applyNumberFormat="1" applyFont="1" applyFill="1" applyBorder="1" applyAlignment="1">
      <alignment horizontal="center" vertical="center" wrapText="1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90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29" fillId="0" borderId="0" xfId="0" applyFont="1" applyFill="1"/>
    <xf numFmtId="0" fontId="109" fillId="0" borderId="68" xfId="0" applyNumberFormat="1" applyFont="1" applyFill="1" applyBorder="1" applyAlignment="1">
      <alignment horizontal="left"/>
    </xf>
    <xf numFmtId="0" fontId="109" fillId="0" borderId="69" xfId="0" applyNumberFormat="1" applyFont="1" applyFill="1" applyBorder="1" applyAlignment="1">
      <alignment horizontal="left"/>
    </xf>
    <xf numFmtId="0" fontId="109" fillId="0" borderId="26" xfId="0" applyNumberFormat="1" applyFont="1" applyFill="1" applyBorder="1" applyAlignment="1">
      <alignment horizontal="left"/>
    </xf>
    <xf numFmtId="0" fontId="108" fillId="0" borderId="73" xfId="0" applyNumberFormat="1" applyFont="1" applyFill="1" applyBorder="1" applyAlignment="1">
      <alignment horizontal="center" vertical="center"/>
    </xf>
    <xf numFmtId="0" fontId="108" fillId="0" borderId="74" xfId="0" applyNumberFormat="1" applyFont="1" applyFill="1" applyBorder="1" applyAlignment="1">
      <alignment horizontal="center" vertical="center"/>
    </xf>
    <xf numFmtId="0" fontId="108" fillId="0" borderId="65" xfId="0" applyNumberFormat="1" applyFont="1" applyFill="1" applyBorder="1" applyAlignment="1">
      <alignment horizontal="center" vertical="center"/>
    </xf>
    <xf numFmtId="0" fontId="108" fillId="0" borderId="76" xfId="0" applyNumberFormat="1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left"/>
    </xf>
    <xf numFmtId="49" fontId="38" fillId="0" borderId="79" xfId="0" applyNumberFormat="1" applyFont="1" applyFill="1" applyBorder="1" applyAlignment="1">
      <alignment horizontal="left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89" xfId="0" applyNumberFormat="1" applyFont="1" applyFill="1" applyBorder="1" applyAlignment="1">
      <alignment horizontal="center" vertical="center"/>
    </xf>
    <xf numFmtId="0" fontId="38" fillId="0" borderId="88" xfId="0" applyNumberFormat="1" applyFont="1" applyFill="1" applyBorder="1" applyAlignment="1">
      <alignment horizontal="center" vertical="center"/>
    </xf>
    <xf numFmtId="0" fontId="38" fillId="0" borderId="90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8" fillId="0" borderId="158" xfId="0" applyNumberFormat="1" applyFont="1" applyFill="1" applyBorder="1" applyAlignment="1">
      <alignment horizontal="center" vertical="center"/>
    </xf>
    <xf numFmtId="0" fontId="36" fillId="0" borderId="90" xfId="0" applyNumberFormat="1" applyFont="1" applyFill="1" applyBorder="1" applyAlignment="1">
      <alignment horizontal="center" vertical="center" wrapText="1"/>
    </xf>
    <xf numFmtId="0" fontId="36" fillId="0" borderId="87" xfId="0" applyNumberFormat="1" applyFont="1" applyFill="1" applyBorder="1" applyAlignment="1">
      <alignment horizontal="center" vertical="center" wrapText="1"/>
    </xf>
    <xf numFmtId="0" fontId="37" fillId="0" borderId="9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5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54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0" xfId="24" applyFont="1" applyFill="1" applyBorder="1" applyAlignment="1">
      <alignment horizontal="left" vertical="center" wrapText="1"/>
    </xf>
    <xf numFmtId="0" fontId="38" fillId="0" borderId="113" xfId="0" applyNumberFormat="1" applyFont="1" applyFill="1" applyBorder="1" applyAlignment="1">
      <alignment horizontal="center" vertical="center"/>
    </xf>
    <xf numFmtId="0" fontId="38" fillId="0" borderId="186" xfId="0" applyNumberFormat="1" applyFont="1" applyFill="1" applyBorder="1" applyAlignment="1">
      <alignment horizontal="center" vertical="center"/>
    </xf>
    <xf numFmtId="0" fontId="38" fillId="0" borderId="108" xfId="0" applyNumberFormat="1" applyFont="1" applyFill="1" applyBorder="1" applyAlignment="1">
      <alignment horizontal="center" vertical="center"/>
    </xf>
    <xf numFmtId="0" fontId="38" fillId="0" borderId="255" xfId="0" applyNumberFormat="1" applyFont="1" applyFill="1" applyBorder="1" applyAlignment="1">
      <alignment horizontal="center" vertical="center"/>
    </xf>
    <xf numFmtId="0" fontId="38" fillId="0" borderId="113" xfId="0" applyNumberFormat="1" applyFont="1" applyFill="1" applyBorder="1" applyAlignment="1">
      <alignment horizontal="center" vertical="center" wrapText="1"/>
    </xf>
    <xf numFmtId="0" fontId="38" fillId="0" borderId="108" xfId="0" applyNumberFormat="1" applyFont="1" applyFill="1" applyBorder="1" applyAlignment="1">
      <alignment horizontal="center" vertical="center" wrapText="1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7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38" fillId="0" borderId="118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7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30" fillId="0" borderId="22" xfId="24" applyFont="1" applyBorder="1" applyAlignment="1">
      <alignment horizontal="center" vertical="center" wrapText="1"/>
    </xf>
    <xf numFmtId="0" fontId="31" fillId="0" borderId="22" xfId="24" applyFont="1" applyBorder="1" applyAlignment="1">
      <alignment horizontal="center" wrapText="1"/>
    </xf>
    <xf numFmtId="0" fontId="32" fillId="0" borderId="22" xfId="24" applyFont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/>
    </xf>
    <xf numFmtId="0" fontId="35" fillId="0" borderId="98" xfId="0" applyNumberFormat="1" applyFont="1" applyFill="1" applyBorder="1" applyAlignment="1">
      <alignment horizontal="center" vertical="center"/>
    </xf>
    <xf numFmtId="0" fontId="33" fillId="0" borderId="2" xfId="24" applyFont="1" applyBorder="1" applyAlignment="1">
      <alignment horizontal="center" vertical="center" wrapText="1"/>
    </xf>
    <xf numFmtId="0" fontId="95" fillId="0" borderId="3" xfId="24" applyFont="1" applyBorder="1" applyAlignment="1">
      <alignment horizontal="center" vertical="center" wrapText="1"/>
    </xf>
    <xf numFmtId="0" fontId="95" fillId="0" borderId="190" xfId="24" applyFont="1" applyBorder="1" applyAlignment="1">
      <alignment horizontal="center" vertical="center" wrapText="1"/>
    </xf>
    <xf numFmtId="0" fontId="95" fillId="0" borderId="94" xfId="24" applyFont="1" applyBorder="1" applyAlignment="1">
      <alignment horizontal="center" vertical="center" wrapText="1"/>
    </xf>
    <xf numFmtId="0" fontId="96" fillId="0" borderId="77" xfId="0" applyFont="1" applyBorder="1"/>
    <xf numFmtId="0" fontId="96" fillId="0" borderId="94" xfId="0" applyFont="1" applyBorder="1"/>
    <xf numFmtId="0" fontId="96" fillId="0" borderId="93" xfId="0" applyFont="1" applyBorder="1"/>
    <xf numFmtId="0" fontId="96" fillId="0" borderId="121" xfId="0" applyFont="1" applyBorder="1"/>
    <xf numFmtId="0" fontId="97" fillId="0" borderId="77" xfId="0" applyFont="1" applyBorder="1" applyAlignment="1">
      <alignment horizontal="center" vertical="center" textRotation="90" wrapText="1"/>
    </xf>
    <xf numFmtId="0" fontId="97" fillId="0" borderId="93" xfId="0" applyFont="1" applyBorder="1"/>
    <xf numFmtId="0" fontId="97" fillId="0" borderId="60" xfId="0" applyFont="1" applyBorder="1"/>
    <xf numFmtId="0" fontId="103" fillId="0" borderId="93" xfId="0" applyNumberFormat="1" applyFont="1" applyFill="1" applyBorder="1" applyAlignment="1">
      <alignment horizontal="center" vertical="center" wrapText="1"/>
    </xf>
    <xf numFmtId="0" fontId="105" fillId="0" borderId="60" xfId="0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0" fontId="38" fillId="0" borderId="87" xfId="0" applyNumberFormat="1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/>
    </xf>
    <xf numFmtId="0" fontId="96" fillId="0" borderId="65" xfId="0" applyFont="1" applyBorder="1" applyAlignment="1">
      <alignment horizontal="center" vertical="center"/>
    </xf>
    <xf numFmtId="0" fontId="96" fillId="0" borderId="74" xfId="0" applyFont="1" applyBorder="1" applyAlignment="1">
      <alignment horizontal="center" vertical="center"/>
    </xf>
    <xf numFmtId="0" fontId="96" fillId="0" borderId="73" xfId="0" applyFont="1" applyFill="1" applyBorder="1" applyAlignment="1">
      <alignment horizontal="center" vertical="center"/>
    </xf>
    <xf numFmtId="0" fontId="96" fillId="0" borderId="13" xfId="0" applyFont="1" applyBorder="1" applyAlignment="1">
      <alignment horizontal="center" vertical="center"/>
    </xf>
    <xf numFmtId="0" fontId="97" fillId="0" borderId="73" xfId="0" applyFont="1" applyBorder="1" applyAlignment="1">
      <alignment horizontal="center" vertical="center" textRotation="90" wrapText="1"/>
    </xf>
    <xf numFmtId="0" fontId="97" fillId="0" borderId="73" xfId="0" applyFont="1" applyBorder="1" applyAlignment="1">
      <alignment horizontal="center" vertical="center"/>
    </xf>
    <xf numFmtId="0" fontId="97" fillId="0" borderId="76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108" fillId="0" borderId="64" xfId="0" applyFont="1" applyFill="1" applyBorder="1" applyAlignment="1">
      <alignment horizontal="center" vertical="center"/>
    </xf>
    <xf numFmtId="0" fontId="108" fillId="0" borderId="65" xfId="0" applyFont="1" applyBorder="1" applyAlignment="1">
      <alignment horizontal="center" vertical="center"/>
    </xf>
    <xf numFmtId="0" fontId="108" fillId="0" borderId="74" xfId="0" applyFont="1" applyBorder="1" applyAlignment="1">
      <alignment horizontal="center" vertical="center"/>
    </xf>
    <xf numFmtId="0" fontId="108" fillId="0" borderId="73" xfId="0" applyFont="1" applyFill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109" fillId="0" borderId="75" xfId="0" applyFont="1" applyFill="1" applyBorder="1" applyAlignment="1">
      <alignment horizontal="center" vertical="center" wrapText="1"/>
    </xf>
    <xf numFmtId="0" fontId="105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08" fillId="0" borderId="65" xfId="0" applyFont="1" applyFill="1" applyBorder="1" applyAlignment="1">
      <alignment horizontal="center" vertical="center"/>
    </xf>
    <xf numFmtId="0" fontId="108" fillId="0" borderId="74" xfId="0" applyFont="1" applyFill="1" applyBorder="1" applyAlignment="1">
      <alignment horizontal="center" vertical="center"/>
    </xf>
    <xf numFmtId="0" fontId="108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35" fillId="0" borderId="1" xfId="27" applyFont="1" applyAlignment="1"/>
    <xf numFmtId="0" fontId="44" fillId="0" borderId="65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74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34" fillId="0" borderId="64" xfId="24" applyFont="1" applyBorder="1" applyAlignment="1">
      <alignment horizontal="center" vertical="center" wrapText="1"/>
    </xf>
    <xf numFmtId="0" fontId="34" fillId="0" borderId="65" xfId="24" applyFont="1" applyBorder="1" applyAlignment="1">
      <alignment horizontal="center" wrapText="1"/>
    </xf>
    <xf numFmtId="0" fontId="34" fillId="0" borderId="74" xfId="24" applyFont="1" applyBorder="1" applyAlignment="1">
      <alignment horizontal="center" vertical="center"/>
    </xf>
    <xf numFmtId="0" fontId="34" fillId="0" borderId="73" xfId="24" applyFont="1" applyBorder="1" applyAlignment="1">
      <alignment horizontal="center" vertical="center" wrapText="1"/>
    </xf>
    <xf numFmtId="0" fontId="34" fillId="0" borderId="61" xfId="24" applyFont="1" applyBorder="1" applyAlignment="1">
      <alignment horizontal="center" vertical="center"/>
    </xf>
    <xf numFmtId="0" fontId="34" fillId="0" borderId="71" xfId="24" applyFont="1" applyBorder="1" applyAlignment="1">
      <alignment horizontal="center" vertical="center" wrapText="1"/>
    </xf>
    <xf numFmtId="0" fontId="34" fillId="0" borderId="76" xfId="24" applyFont="1" applyBorder="1" applyAlignment="1">
      <alignment horizontal="center" vertical="center"/>
    </xf>
    <xf numFmtId="0" fontId="3" fillId="0" borderId="153" xfId="24" applyNumberFormat="1" applyFont="1" applyBorder="1" applyAlignment="1">
      <alignment horizontal="center" vertical="center"/>
    </xf>
    <xf numFmtId="0" fontId="3" fillId="0" borderId="203" xfId="24" applyNumberFormat="1" applyFont="1" applyBorder="1" applyAlignment="1">
      <alignment horizontal="center" vertical="center"/>
    </xf>
    <xf numFmtId="0" fontId="3" fillId="0" borderId="204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9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10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98" fillId="0" borderId="68" xfId="24" applyFont="1" applyBorder="1" applyAlignment="1">
      <alignment wrapText="1"/>
    </xf>
    <xf numFmtId="0" fontId="98" fillId="0" borderId="69" xfId="24" applyFont="1" applyBorder="1" applyAlignment="1">
      <alignment wrapText="1"/>
    </xf>
    <xf numFmtId="0" fontId="98" fillId="0" borderId="26" xfId="24" applyFont="1" applyBorder="1" applyAlignment="1">
      <alignment wrapText="1"/>
    </xf>
    <xf numFmtId="0" fontId="98" fillId="0" borderId="151" xfId="24" applyFont="1" applyBorder="1" applyAlignment="1">
      <alignment wrapText="1"/>
    </xf>
    <xf numFmtId="0" fontId="94" fillId="0" borderId="75" xfId="24" applyFont="1" applyBorder="1" applyAlignment="1">
      <alignment horizontal="center"/>
    </xf>
    <xf numFmtId="0" fontId="94" fillId="0" borderId="69" xfId="24" applyFont="1" applyBorder="1" applyAlignment="1">
      <alignment horizontal="center"/>
    </xf>
    <xf numFmtId="0" fontId="94" fillId="0" borderId="26" xfId="24" applyFont="1" applyBorder="1" applyAlignment="1">
      <alignment horizontal="center"/>
    </xf>
    <xf numFmtId="0" fontId="94" fillId="0" borderId="40" xfId="24" applyFont="1" applyBorder="1" applyAlignment="1">
      <alignment horizontal="center"/>
    </xf>
    <xf numFmtId="0" fontId="99" fillId="0" borderId="75" xfId="24" applyFont="1" applyBorder="1" applyAlignment="1">
      <alignment horizontal="center"/>
    </xf>
    <xf numFmtId="0" fontId="99" fillId="0" borderId="69" xfId="24" applyFont="1" applyBorder="1" applyAlignment="1">
      <alignment horizontal="center"/>
    </xf>
    <xf numFmtId="0" fontId="99" fillId="0" borderId="40" xfId="24" applyFont="1" applyBorder="1" applyAlignment="1">
      <alignment horizontal="center"/>
    </xf>
    <xf numFmtId="0" fontId="42" fillId="0" borderId="48" xfId="24" applyFont="1" applyFill="1" applyBorder="1" applyAlignment="1">
      <alignment horizontal="center" shrinkToFit="1"/>
    </xf>
    <xf numFmtId="0" fontId="3" fillId="0" borderId="55" xfId="24" applyFill="1" applyBorder="1" applyAlignment="1"/>
    <xf numFmtId="0" fontId="82" fillId="0" borderId="13" xfId="24" applyNumberFormat="1" applyFont="1" applyFill="1" applyBorder="1" applyAlignment="1">
      <alignment horizontal="center" vertical="center"/>
    </xf>
    <xf numFmtId="0" fontId="82" fillId="0" borderId="61" xfId="24" applyNumberFormat="1" applyFont="1" applyFill="1" applyBorder="1" applyAlignment="1">
      <alignment horizontal="center" vertical="center"/>
    </xf>
    <xf numFmtId="0" fontId="82" fillId="0" borderId="101" xfId="24" applyNumberFormat="1" applyFont="1" applyFill="1" applyBorder="1" applyAlignment="1">
      <alignment horizontal="center" vertical="center"/>
    </xf>
    <xf numFmtId="0" fontId="82" fillId="0" borderId="106" xfId="24" applyNumberFormat="1" applyFont="1" applyFill="1" applyBorder="1" applyAlignment="1">
      <alignment horizontal="center" vertical="center"/>
    </xf>
    <xf numFmtId="0" fontId="82" fillId="0" borderId="51" xfId="24" applyNumberFormat="1" applyFont="1" applyFill="1" applyBorder="1" applyAlignment="1">
      <alignment horizontal="center" vertical="center"/>
    </xf>
    <xf numFmtId="0" fontId="82" fillId="0" borderId="70" xfId="24" applyNumberFormat="1" applyFont="1" applyFill="1" applyBorder="1" applyAlignment="1">
      <alignment horizontal="center" vertical="center"/>
    </xf>
    <xf numFmtId="0" fontId="83" fillId="0" borderId="102" xfId="24" applyNumberFormat="1" applyFont="1" applyFill="1" applyBorder="1" applyAlignment="1">
      <alignment horizontal="center" vertical="center"/>
    </xf>
    <xf numFmtId="0" fontId="83" fillId="0" borderId="77" xfId="24" applyNumberFormat="1" applyFont="1" applyFill="1" applyBorder="1" applyAlignment="1">
      <alignment horizontal="center" vertical="center"/>
    </xf>
    <xf numFmtId="0" fontId="83" fillId="0" borderId="24" xfId="24" applyNumberFormat="1" applyFont="1" applyFill="1" applyBorder="1" applyAlignment="1">
      <alignment horizontal="center" vertical="center"/>
    </xf>
    <xf numFmtId="0" fontId="83" fillId="0" borderId="32" xfId="24" applyNumberFormat="1" applyFont="1" applyFill="1" applyBorder="1" applyAlignment="1">
      <alignment horizontal="center" vertical="center"/>
    </xf>
    <xf numFmtId="0" fontId="82" fillId="0" borderId="77" xfId="24" applyNumberFormat="1" applyFont="1" applyBorder="1" applyAlignment="1">
      <alignment horizontal="center" vertical="center"/>
    </xf>
    <xf numFmtId="0" fontId="82" fillId="0" borderId="24" xfId="24" applyNumberFormat="1" applyFont="1" applyBorder="1" applyAlignment="1">
      <alignment horizontal="center" vertical="center"/>
    </xf>
    <xf numFmtId="0" fontId="83" fillId="0" borderId="121" xfId="24" applyNumberFormat="1" applyFont="1" applyBorder="1" applyAlignment="1">
      <alignment horizontal="center" vertical="center"/>
    </xf>
    <xf numFmtId="0" fontId="100" fillId="0" borderId="68" xfId="0" applyNumberFormat="1" applyFont="1" applyFill="1" applyBorder="1" applyAlignment="1">
      <alignment horizontal="left"/>
    </xf>
    <xf numFmtId="0" fontId="100" fillId="0" borderId="69" xfId="0" applyNumberFormat="1" applyFont="1" applyFill="1" applyBorder="1" applyAlignment="1">
      <alignment horizontal="left"/>
    </xf>
    <xf numFmtId="0" fontId="100" fillId="0" borderId="150" xfId="0" applyNumberFormat="1" applyFont="1" applyFill="1" applyBorder="1" applyAlignment="1">
      <alignment horizontal="left"/>
    </xf>
    <xf numFmtId="0" fontId="101" fillId="0" borderId="75" xfId="24" applyNumberFormat="1" applyFont="1" applyFill="1" applyBorder="1" applyAlignment="1">
      <alignment horizontal="center" vertical="center"/>
    </xf>
    <xf numFmtId="0" fontId="101" fillId="0" borderId="75" xfId="24" applyNumberFormat="1" applyFont="1" applyBorder="1" applyAlignment="1">
      <alignment horizontal="center" vertical="center"/>
    </xf>
    <xf numFmtId="0" fontId="101" fillId="0" borderId="26" xfId="24" applyNumberFormat="1" applyFont="1" applyBorder="1" applyAlignment="1">
      <alignment horizontal="center" vertical="center"/>
    </xf>
    <xf numFmtId="0" fontId="101" fillId="0" borderId="78" xfId="24" applyNumberFormat="1" applyFont="1" applyBorder="1" applyAlignment="1">
      <alignment horizontal="center" vertical="center"/>
    </xf>
    <xf numFmtId="0" fontId="100" fillId="0" borderId="98" xfId="24" applyNumberFormat="1" applyFont="1" applyBorder="1" applyAlignment="1">
      <alignment horizontal="center" vertical="center"/>
    </xf>
    <xf numFmtId="0" fontId="101" fillId="0" borderId="73" xfId="24" applyNumberFormat="1" applyFont="1" applyFill="1" applyBorder="1" applyAlignment="1">
      <alignment horizontal="center" vertical="center"/>
    </xf>
    <xf numFmtId="0" fontId="101" fillId="0" borderId="73" xfId="24" applyNumberFormat="1" applyFont="1" applyBorder="1" applyAlignment="1">
      <alignment horizontal="center" vertical="center"/>
    </xf>
    <xf numFmtId="0" fontId="101" fillId="0" borderId="13" xfId="24" applyNumberFormat="1" applyFont="1" applyBorder="1" applyAlignment="1">
      <alignment horizontal="center" vertical="center"/>
    </xf>
    <xf numFmtId="0" fontId="101" fillId="0" borderId="8" xfId="24" applyNumberFormat="1" applyFont="1" applyBorder="1" applyAlignment="1">
      <alignment horizontal="center" vertical="center"/>
    </xf>
    <xf numFmtId="0" fontId="100" fillId="0" borderId="9" xfId="24" applyNumberFormat="1" applyFont="1" applyBorder="1" applyAlignment="1">
      <alignment horizontal="center" vertical="center"/>
    </xf>
    <xf numFmtId="0" fontId="82" fillId="0" borderId="8" xfId="24" applyNumberFormat="1" applyFont="1" applyBorder="1" applyAlignment="1">
      <alignment horizontal="center" vertical="center"/>
    </xf>
    <xf numFmtId="0" fontId="83" fillId="0" borderId="9" xfId="24" applyNumberFormat="1" applyFont="1" applyBorder="1" applyAlignment="1">
      <alignment horizontal="center" vertical="center"/>
    </xf>
    <xf numFmtId="0" fontId="82" fillId="0" borderId="68" xfId="0" applyNumberFormat="1" applyFont="1" applyFill="1" applyBorder="1" applyAlignment="1">
      <alignment horizontal="center"/>
    </xf>
    <xf numFmtId="0" fontId="82" fillId="0" borderId="69" xfId="0" applyNumberFormat="1" applyFont="1" applyFill="1" applyBorder="1" applyAlignment="1">
      <alignment horizontal="center"/>
    </xf>
    <xf numFmtId="0" fontId="82" fillId="0" borderId="153" xfId="0" applyNumberFormat="1" applyFont="1" applyFill="1" applyBorder="1" applyAlignment="1">
      <alignment horizontal="center"/>
    </xf>
    <xf numFmtId="0" fontId="82" fillId="0" borderId="106" xfId="0" applyNumberFormat="1" applyFont="1" applyFill="1" applyBorder="1" applyAlignment="1">
      <alignment horizontal="center"/>
    </xf>
    <xf numFmtId="0" fontId="82" fillId="0" borderId="33" xfId="24" applyNumberFormat="1" applyFont="1" applyBorder="1" applyAlignment="1">
      <alignment horizontal="center" vertical="center"/>
    </xf>
    <xf numFmtId="0" fontId="83" fillId="0" borderId="34" xfId="24" applyNumberFormat="1" applyFont="1" applyBorder="1" applyAlignment="1">
      <alignment horizontal="center" vertical="center"/>
    </xf>
    <xf numFmtId="0" fontId="83" fillId="0" borderId="77" xfId="0" applyNumberFormat="1" applyFont="1" applyFill="1" applyBorder="1" applyAlignment="1">
      <alignment horizontal="center"/>
    </xf>
    <xf numFmtId="0" fontId="83" fillId="0" borderId="160" xfId="0" applyNumberFormat="1" applyFont="1" applyFill="1" applyBorder="1" applyAlignment="1">
      <alignment horizontal="center"/>
    </xf>
    <xf numFmtId="0" fontId="83" fillId="0" borderId="53" xfId="24" applyNumberFormat="1" applyFont="1" applyBorder="1" applyAlignment="1">
      <alignment horizontal="center" vertical="center"/>
    </xf>
    <xf numFmtId="0" fontId="83" fillId="0" borderId="44" xfId="24" applyNumberFormat="1" applyFont="1" applyBorder="1" applyAlignment="1">
      <alignment horizontal="center" vertical="center"/>
    </xf>
    <xf numFmtId="0" fontId="100" fillId="0" borderId="156" xfId="0" applyNumberFormat="1" applyFont="1" applyFill="1" applyBorder="1" applyAlignment="1">
      <alignment horizontal="center"/>
    </xf>
    <xf numFmtId="0" fontId="100" fillId="0" borderId="157" xfId="0" applyNumberFormat="1" applyFont="1" applyFill="1" applyBorder="1" applyAlignment="1">
      <alignment horizontal="center"/>
    </xf>
    <xf numFmtId="0" fontId="100" fillId="0" borderId="26" xfId="0" applyNumberFormat="1" applyFont="1" applyFill="1" applyBorder="1" applyAlignment="1">
      <alignment horizontal="center"/>
    </xf>
    <xf numFmtId="0" fontId="101" fillId="0" borderId="12" xfId="24" applyNumberFormat="1" applyFont="1" applyBorder="1" applyAlignment="1">
      <alignment horizontal="center" vertical="center"/>
    </xf>
    <xf numFmtId="0" fontId="100" fillId="0" borderId="23" xfId="24" applyNumberFormat="1" applyFont="1" applyBorder="1" applyAlignment="1">
      <alignment horizontal="center" vertical="center"/>
    </xf>
    <xf numFmtId="0" fontId="82" fillId="0" borderId="74" xfId="0" applyNumberFormat="1" applyFont="1" applyFill="1" applyBorder="1" applyAlignment="1">
      <alignment horizontal="center"/>
    </xf>
    <xf numFmtId="0" fontId="82" fillId="0" borderId="65" xfId="24" applyNumberFormat="1" applyFont="1" applyBorder="1" applyAlignment="1">
      <alignment horizontal="center" vertical="center"/>
    </xf>
    <xf numFmtId="0" fontId="82" fillId="0" borderId="13" xfId="24" applyNumberFormat="1" applyFont="1" applyBorder="1" applyAlignment="1">
      <alignment horizontal="center" vertical="center"/>
    </xf>
    <xf numFmtId="0" fontId="82" fillId="0" borderId="73" xfId="24" applyNumberFormat="1" applyFont="1" applyBorder="1" applyAlignment="1">
      <alignment horizontal="center" vertical="center"/>
    </xf>
    <xf numFmtId="0" fontId="82" fillId="0" borderId="33" xfId="0" applyFont="1" applyFill="1" applyBorder="1" applyAlignment="1">
      <alignment horizontal="left"/>
    </xf>
    <xf numFmtId="0" fontId="82" fillId="0" borderId="33" xfId="0" applyNumberFormat="1" applyFont="1" applyFill="1" applyBorder="1" applyAlignment="1">
      <alignment horizontal="center"/>
    </xf>
    <xf numFmtId="0" fontId="83" fillId="0" borderId="53" xfId="0" applyNumberFormat="1" applyFont="1" applyFill="1" applyBorder="1" applyAlignment="1">
      <alignment horizontal="center"/>
    </xf>
    <xf numFmtId="0" fontId="82" fillId="0" borderId="53" xfId="24" applyNumberFormat="1" applyFont="1" applyFill="1" applyBorder="1" applyAlignment="1">
      <alignment horizontal="center" vertical="center"/>
    </xf>
    <xf numFmtId="0" fontId="82" fillId="0" borderId="53" xfId="24" applyNumberFormat="1" applyFont="1" applyBorder="1" applyAlignment="1">
      <alignment horizontal="center" vertical="center"/>
    </xf>
    <xf numFmtId="0" fontId="83" fillId="0" borderId="53" xfId="24" applyNumberFormat="1" applyFont="1" applyBorder="1" applyAlignment="1">
      <alignment horizontal="center" vertical="center" wrapText="1"/>
    </xf>
    <xf numFmtId="0" fontId="83" fillId="0" borderId="30" xfId="24" applyNumberFormat="1" applyFont="1" applyBorder="1" applyAlignment="1">
      <alignment horizontal="center" vertical="center" wrapText="1"/>
    </xf>
    <xf numFmtId="0" fontId="83" fillId="0" borderId="30" xfId="24" applyNumberFormat="1" applyFont="1" applyFill="1" applyBorder="1" applyAlignment="1">
      <alignment horizontal="center" vertical="center"/>
    </xf>
    <xf numFmtId="0" fontId="83" fillId="0" borderId="31" xfId="24" applyNumberFormat="1" applyFont="1" applyBorder="1" applyAlignment="1">
      <alignment horizontal="center" vertical="center"/>
    </xf>
    <xf numFmtId="0" fontId="81" fillId="0" borderId="53" xfId="24" applyNumberFormat="1" applyFont="1" applyFill="1" applyBorder="1" applyAlignment="1">
      <alignment horizontal="center" vertical="center"/>
    </xf>
    <xf numFmtId="0" fontId="100" fillId="0" borderId="150" xfId="24" applyFont="1" applyBorder="1" applyAlignment="1">
      <alignment horizontal="center" vertical="center" wrapText="1"/>
    </xf>
    <xf numFmtId="0" fontId="101" fillId="0" borderId="69" xfId="24" applyFont="1" applyBorder="1"/>
    <xf numFmtId="0" fontId="101" fillId="0" borderId="26" xfId="24" applyFont="1" applyBorder="1"/>
    <xf numFmtId="0" fontId="82" fillId="0" borderId="92" xfId="24" applyFont="1" applyBorder="1" applyAlignment="1">
      <alignment horizontal="center" vertical="center" wrapText="1"/>
    </xf>
    <xf numFmtId="0" fontId="82" fillId="0" borderId="93" xfId="24" applyFont="1" applyBorder="1" applyAlignment="1">
      <alignment horizontal="center" wrapText="1"/>
    </xf>
    <xf numFmtId="0" fontId="82" fillId="0" borderId="32" xfId="24" applyFont="1" applyBorder="1" applyAlignment="1">
      <alignment horizontal="center" vertical="center"/>
    </xf>
    <xf numFmtId="0" fontId="82" fillId="0" borderId="60" xfId="24" applyFont="1" applyBorder="1" applyAlignment="1">
      <alignment horizontal="center" vertical="center"/>
    </xf>
    <xf numFmtId="0" fontId="82" fillId="0" borderId="73" xfId="24" applyFont="1" applyBorder="1"/>
    <xf numFmtId="0" fontId="82" fillId="0" borderId="65" xfId="24" applyFont="1" applyBorder="1"/>
    <xf numFmtId="0" fontId="82" fillId="0" borderId="174" xfId="24" applyFont="1" applyBorder="1"/>
    <xf numFmtId="0" fontId="82" fillId="0" borderId="61" xfId="24" applyFont="1" applyBorder="1"/>
    <xf numFmtId="0" fontId="82" fillId="0" borderId="34" xfId="24" applyFont="1" applyBorder="1"/>
    <xf numFmtId="0" fontId="83" fillId="0" borderId="76" xfId="24" applyFont="1" applyBorder="1"/>
    <xf numFmtId="0" fontId="82" fillId="0" borderId="106" xfId="24" applyNumberFormat="1" applyFont="1" applyBorder="1" applyAlignment="1">
      <alignment horizontal="center" vertical="center"/>
    </xf>
    <xf numFmtId="0" fontId="82" fillId="0" borderId="191" xfId="24" applyNumberFormat="1" applyFont="1" applyFill="1" applyBorder="1" applyAlignment="1">
      <alignment horizontal="center" vertical="center"/>
    </xf>
    <xf numFmtId="0" fontId="83" fillId="0" borderId="190" xfId="24" applyNumberFormat="1" applyFont="1" applyFill="1" applyBorder="1" applyAlignment="1">
      <alignment horizontal="center" vertical="center"/>
    </xf>
    <xf numFmtId="0" fontId="83" fillId="0" borderId="121" xfId="24" applyNumberFormat="1" applyFont="1" applyFill="1" applyBorder="1" applyAlignment="1">
      <alignment horizontal="center" vertical="center"/>
    </xf>
    <xf numFmtId="0" fontId="82" fillId="0" borderId="77" xfId="24" applyNumberFormat="1" applyFont="1" applyFill="1" applyBorder="1" applyAlignment="1">
      <alignment horizontal="center" vertical="center"/>
    </xf>
    <xf numFmtId="0" fontId="100" fillId="0" borderId="68" xfId="0" applyNumberFormat="1" applyFont="1" applyFill="1" applyBorder="1" applyAlignment="1">
      <alignment horizontal="center"/>
    </xf>
    <xf numFmtId="0" fontId="100" fillId="0" borderId="75" xfId="0" applyNumberFormat="1" applyFont="1" applyFill="1" applyBorder="1" applyAlignment="1">
      <alignment horizontal="center"/>
    </xf>
    <xf numFmtId="0" fontId="101" fillId="0" borderId="98" xfId="24" applyNumberFormat="1" applyFont="1" applyFill="1" applyBorder="1" applyAlignment="1">
      <alignment horizontal="center" vertical="center"/>
    </xf>
    <xf numFmtId="0" fontId="101" fillId="0" borderId="68" xfId="24" applyNumberFormat="1" applyFont="1" applyFill="1" applyBorder="1" applyAlignment="1">
      <alignment horizontal="center" vertical="center"/>
    </xf>
    <xf numFmtId="0" fontId="101" fillId="0" borderId="78" xfId="24" applyNumberFormat="1" applyFont="1" applyFill="1" applyBorder="1" applyAlignment="1">
      <alignment horizontal="center" vertical="center"/>
    </xf>
    <xf numFmtId="0" fontId="100" fillId="0" borderId="98" xfId="24" applyNumberFormat="1" applyFont="1" applyFill="1" applyBorder="1" applyAlignment="1">
      <alignment horizontal="center" vertical="center"/>
    </xf>
    <xf numFmtId="0" fontId="101" fillId="0" borderId="76" xfId="24" applyNumberFormat="1" applyFont="1" applyFill="1" applyBorder="1" applyAlignment="1">
      <alignment horizontal="center" vertical="center"/>
    </xf>
    <xf numFmtId="0" fontId="101" fillId="0" borderId="64" xfId="24" applyNumberFormat="1" applyFont="1" applyFill="1" applyBorder="1" applyAlignment="1">
      <alignment horizontal="center" vertical="center"/>
    </xf>
    <xf numFmtId="0" fontId="101" fillId="0" borderId="61" xfId="24" applyNumberFormat="1" applyFont="1" applyFill="1" applyBorder="1" applyAlignment="1">
      <alignment horizontal="center" vertical="center"/>
    </xf>
    <xf numFmtId="0" fontId="100" fillId="0" borderId="76" xfId="24" applyNumberFormat="1" applyFont="1" applyFill="1" applyBorder="1" applyAlignment="1">
      <alignment horizontal="center" vertical="center"/>
    </xf>
    <xf numFmtId="0" fontId="82" fillId="0" borderId="64" xfId="0" applyNumberFormat="1" applyFont="1" applyFill="1" applyBorder="1" applyAlignment="1">
      <alignment horizontal="center" vertical="center"/>
    </xf>
    <xf numFmtId="0" fontId="82" fillId="0" borderId="73" xfId="0" applyNumberFormat="1" applyFont="1" applyFill="1" applyBorder="1" applyAlignment="1">
      <alignment horizontal="center" vertical="center"/>
    </xf>
    <xf numFmtId="0" fontId="82" fillId="0" borderId="76" xfId="0" applyNumberFormat="1" applyFont="1" applyFill="1" applyBorder="1" applyAlignment="1">
      <alignment horizontal="center" vertical="center"/>
    </xf>
    <xf numFmtId="0" fontId="82" fillId="0" borderId="61" xfId="0" applyNumberFormat="1" applyFont="1" applyFill="1" applyBorder="1" applyAlignment="1">
      <alignment horizontal="center" vertical="center"/>
    </xf>
    <xf numFmtId="0" fontId="82" fillId="0" borderId="192" xfId="0" applyNumberFormat="1" applyFont="1" applyFill="1" applyBorder="1" applyAlignment="1">
      <alignment horizontal="center" vertical="center"/>
    </xf>
    <xf numFmtId="0" fontId="82" fillId="0" borderId="65" xfId="0" applyNumberFormat="1" applyFont="1" applyFill="1" applyBorder="1" applyAlignment="1">
      <alignment horizontal="center" vertical="center"/>
    </xf>
    <xf numFmtId="0" fontId="82" fillId="0" borderId="64" xfId="24" applyNumberFormat="1" applyFont="1" applyBorder="1" applyAlignment="1">
      <alignment horizontal="center" vertical="center"/>
    </xf>
    <xf numFmtId="0" fontId="82" fillId="0" borderId="174" xfId="0" applyNumberFormat="1" applyFont="1" applyFill="1" applyBorder="1" applyAlignment="1">
      <alignment horizontal="center" vertical="center"/>
    </xf>
    <xf numFmtId="0" fontId="82" fillId="0" borderId="38" xfId="0" applyNumberFormat="1" applyFont="1" applyFill="1" applyBorder="1" applyAlignment="1">
      <alignment horizontal="center" vertical="center"/>
    </xf>
    <xf numFmtId="0" fontId="82" fillId="0" borderId="153" xfId="0" applyNumberFormat="1" applyFont="1" applyFill="1" applyBorder="1" applyAlignment="1">
      <alignment horizontal="center" vertical="center"/>
    </xf>
    <xf numFmtId="0" fontId="82" fillId="0" borderId="101" xfId="0" applyNumberFormat="1" applyFont="1" applyFill="1" applyBorder="1" applyAlignment="1">
      <alignment horizontal="center" vertical="center"/>
    </xf>
    <xf numFmtId="0" fontId="82" fillId="0" borderId="102" xfId="0" applyNumberFormat="1" applyFont="1" applyFill="1" applyBorder="1" applyAlignment="1">
      <alignment horizontal="center" vertical="center"/>
    </xf>
    <xf numFmtId="0" fontId="82" fillId="0" borderId="1" xfId="0" applyNumberFormat="1" applyFont="1" applyFill="1" applyBorder="1" applyAlignment="1">
      <alignment horizontal="center" vertical="center"/>
    </xf>
    <xf numFmtId="0" fontId="82" fillId="0" borderId="70" xfId="0" applyNumberFormat="1" applyFont="1" applyFill="1" applyBorder="1" applyAlignment="1">
      <alignment horizontal="center" vertical="center"/>
    </xf>
    <xf numFmtId="0" fontId="82" fillId="0" borderId="121" xfId="24" applyNumberFormat="1" applyFont="1" applyFill="1" applyBorder="1" applyAlignment="1">
      <alignment horizontal="center" vertical="center"/>
    </xf>
    <xf numFmtId="0" fontId="82" fillId="0" borderId="3" xfId="24" applyNumberFormat="1" applyFont="1" applyFill="1" applyBorder="1" applyAlignment="1">
      <alignment horizontal="center" vertical="center"/>
    </xf>
    <xf numFmtId="0" fontId="82" fillId="0" borderId="24" xfId="24" applyNumberFormat="1" applyFont="1" applyFill="1" applyBorder="1" applyAlignment="1">
      <alignment horizontal="center" vertical="center"/>
    </xf>
    <xf numFmtId="0" fontId="100" fillId="0" borderId="69" xfId="0" applyNumberFormat="1" applyFont="1" applyFill="1" applyBorder="1" applyAlignment="1">
      <alignment horizontal="center"/>
    </xf>
    <xf numFmtId="0" fontId="101" fillId="0" borderId="98" xfId="24" applyNumberFormat="1" applyFont="1" applyBorder="1" applyAlignment="1">
      <alignment horizontal="center" vertical="center"/>
    </xf>
    <xf numFmtId="0" fontId="101" fillId="0" borderId="56" xfId="24" applyNumberFormat="1" applyFont="1" applyBorder="1" applyAlignment="1">
      <alignment horizontal="center" vertical="center"/>
    </xf>
    <xf numFmtId="0" fontId="82" fillId="0" borderId="200" xfId="0" applyNumberFormat="1" applyFont="1" applyFill="1" applyBorder="1" applyAlignment="1">
      <alignment horizontal="center"/>
    </xf>
    <xf numFmtId="0" fontId="82" fillId="0" borderId="93" xfId="24" applyNumberFormat="1" applyFont="1" applyFill="1" applyBorder="1" applyAlignment="1">
      <alignment horizontal="center" vertical="center"/>
    </xf>
    <xf numFmtId="0" fontId="82" fillId="0" borderId="190" xfId="24" applyNumberFormat="1" applyFont="1" applyFill="1" applyBorder="1" applyAlignment="1">
      <alignment horizontal="center" vertical="center"/>
    </xf>
    <xf numFmtId="0" fontId="82" fillId="0" borderId="75" xfId="24" applyNumberFormat="1" applyFont="1" applyFill="1" applyBorder="1" applyAlignment="1">
      <alignment horizontal="center" vertical="center"/>
    </xf>
    <xf numFmtId="0" fontId="82" fillId="0" borderId="69" xfId="24" applyNumberFormat="1" applyFont="1" applyFill="1" applyBorder="1" applyAlignment="1">
      <alignment horizontal="center" vertical="center"/>
    </xf>
    <xf numFmtId="0" fontId="82" fillId="0" borderId="98" xfId="24" applyNumberFormat="1" applyFont="1" applyFill="1" applyBorder="1" applyAlignment="1">
      <alignment horizontal="center" vertical="center"/>
    </xf>
    <xf numFmtId="0" fontId="82" fillId="0" borderId="175" xfId="24" applyNumberFormat="1" applyFont="1" applyFill="1" applyBorder="1" applyAlignment="1">
      <alignment horizontal="center" vertical="center"/>
    </xf>
    <xf numFmtId="0" fontId="82" fillId="0" borderId="92" xfId="24" applyNumberFormat="1" applyFont="1" applyFill="1" applyBorder="1" applyAlignment="1">
      <alignment horizontal="center" vertical="center"/>
    </xf>
    <xf numFmtId="0" fontId="81" fillId="0" borderId="77" xfId="24" applyNumberFormat="1" applyFont="1" applyFill="1" applyBorder="1" applyAlignment="1">
      <alignment horizontal="center" vertical="center"/>
    </xf>
    <xf numFmtId="0" fontId="81" fillId="0" borderId="93" xfId="24" applyNumberFormat="1" applyFont="1" applyFill="1" applyBorder="1" applyAlignment="1">
      <alignment horizontal="center" vertical="center"/>
    </xf>
    <xf numFmtId="0" fontId="81" fillId="0" borderId="121" xfId="24" applyNumberFormat="1" applyFont="1" applyFill="1" applyBorder="1" applyAlignment="1">
      <alignment horizontal="center" vertical="center"/>
    </xf>
    <xf numFmtId="0" fontId="81" fillId="0" borderId="190" xfId="24" applyNumberFormat="1" applyFont="1" applyFill="1" applyBorder="1" applyAlignment="1">
      <alignment horizontal="center" vertical="center"/>
    </xf>
    <xf numFmtId="0" fontId="82" fillId="0" borderId="70" xfId="0" applyNumberFormat="1" applyFont="1" applyFill="1" applyBorder="1" applyAlignment="1">
      <alignment horizontal="center"/>
    </xf>
    <xf numFmtId="0" fontId="100" fillId="0" borderId="175" xfId="0" applyNumberFormat="1" applyFont="1" applyFill="1" applyBorder="1" applyAlignment="1">
      <alignment horizontal="center"/>
    </xf>
    <xf numFmtId="0" fontId="100" fillId="0" borderId="174" xfId="0" applyNumberFormat="1" applyFont="1" applyFill="1" applyBorder="1" applyAlignment="1">
      <alignment horizontal="center"/>
    </xf>
    <xf numFmtId="0" fontId="82" fillId="0" borderId="191" xfId="0" applyNumberFormat="1" applyFont="1" applyFill="1" applyBorder="1" applyAlignment="1">
      <alignment horizontal="center" vertical="center"/>
    </xf>
    <xf numFmtId="0" fontId="82" fillId="0" borderId="174" xfId="0" applyNumberFormat="1" applyFont="1" applyFill="1" applyBorder="1" applyAlignment="1">
      <alignment horizontal="center"/>
    </xf>
    <xf numFmtId="0" fontId="82" fillId="0" borderId="191" xfId="0" applyNumberFormat="1" applyFont="1" applyFill="1" applyBorder="1" applyAlignment="1">
      <alignment horizontal="center"/>
    </xf>
    <xf numFmtId="0" fontId="82" fillId="0" borderId="78" xfId="24" applyNumberFormat="1" applyFont="1" applyFill="1" applyBorder="1" applyAlignment="1">
      <alignment horizontal="center" vertical="center"/>
    </xf>
    <xf numFmtId="0" fontId="81" fillId="0" borderId="24" xfId="24" applyNumberFormat="1" applyFont="1" applyFill="1" applyBorder="1" applyAlignment="1">
      <alignment horizontal="center" vertical="center"/>
    </xf>
    <xf numFmtId="0" fontId="82" fillId="0" borderId="64" xfId="24" applyFont="1" applyBorder="1"/>
    <xf numFmtId="0" fontId="82" fillId="0" borderId="153" xfId="24" applyNumberFormat="1" applyFont="1" applyBorder="1" applyAlignment="1">
      <alignment horizontal="center" vertical="center"/>
    </xf>
    <xf numFmtId="0" fontId="82" fillId="0" borderId="85" xfId="0" applyNumberFormat="1" applyFont="1" applyFill="1" applyBorder="1" applyAlignment="1">
      <alignment horizontal="center"/>
    </xf>
    <xf numFmtId="0" fontId="83" fillId="0" borderId="92" xfId="24" applyNumberFormat="1" applyFont="1" applyFill="1" applyBorder="1" applyAlignment="1">
      <alignment horizontal="center" vertical="center"/>
    </xf>
    <xf numFmtId="0" fontId="82" fillId="0" borderId="154" xfId="0" applyNumberFormat="1" applyFont="1" applyFill="1" applyBorder="1" applyAlignment="1">
      <alignment horizontal="center" vertical="center"/>
    </xf>
    <xf numFmtId="0" fontId="82" fillId="0" borderId="100" xfId="0" applyNumberFormat="1" applyFont="1" applyFill="1" applyBorder="1" applyAlignment="1">
      <alignment horizontal="center" vertical="center"/>
    </xf>
    <xf numFmtId="0" fontId="82" fillId="0" borderId="68" xfId="24" applyNumberFormat="1" applyFont="1" applyFill="1" applyBorder="1" applyAlignment="1">
      <alignment horizontal="center" vertical="center"/>
    </xf>
    <xf numFmtId="0" fontId="81" fillId="0" borderId="92" xfId="24" applyNumberFormat="1" applyFont="1" applyFill="1" applyBorder="1" applyAlignment="1">
      <alignment horizontal="center" vertical="center"/>
    </xf>
    <xf numFmtId="0" fontId="101" fillId="0" borderId="175" xfId="24" applyNumberFormat="1" applyFont="1" applyFill="1" applyBorder="1" applyAlignment="1">
      <alignment horizontal="center" vertical="center"/>
    </xf>
    <xf numFmtId="0" fontId="101" fillId="0" borderId="174" xfId="24" applyNumberFormat="1" applyFont="1" applyFill="1" applyBorder="1" applyAlignment="1">
      <alignment horizontal="center" vertical="center"/>
    </xf>
    <xf numFmtId="0" fontId="101" fillId="0" borderId="175" xfId="24" applyNumberFormat="1" applyFont="1" applyBorder="1" applyAlignment="1">
      <alignment horizontal="center" vertical="center"/>
    </xf>
    <xf numFmtId="0" fontId="82" fillId="0" borderId="7" xfId="24" applyFont="1" applyBorder="1"/>
    <xf numFmtId="0" fontId="82" fillId="0" borderId="153" xfId="24" applyNumberFormat="1" applyFont="1" applyFill="1" applyBorder="1" applyAlignment="1">
      <alignment horizontal="center" vertical="center"/>
    </xf>
    <xf numFmtId="0" fontId="82" fillId="0" borderId="27" xfId="24" applyNumberFormat="1" applyFont="1" applyBorder="1" applyAlignment="1">
      <alignment horizontal="center"/>
    </xf>
    <xf numFmtId="0" fontId="84" fillId="0" borderId="107" xfId="24" applyFont="1" applyBorder="1" applyAlignment="1">
      <alignment horizontal="center" vertical="center" wrapText="1"/>
    </xf>
    <xf numFmtId="0" fontId="84" fillId="0" borderId="108" xfId="24" applyFont="1" applyBorder="1" applyAlignment="1">
      <alignment horizontal="center" wrapText="1"/>
    </xf>
    <xf numFmtId="0" fontId="84" fillId="0" borderId="39" xfId="24" applyFont="1" applyBorder="1" applyAlignment="1">
      <alignment horizontal="center" vertical="center"/>
    </xf>
    <xf numFmtId="0" fontId="84" fillId="0" borderId="36" xfId="24" applyFont="1" applyBorder="1" applyAlignment="1">
      <alignment horizontal="center" vertical="center"/>
    </xf>
    <xf numFmtId="0" fontId="84" fillId="0" borderId="37" xfId="24" applyFont="1" applyBorder="1" applyAlignment="1">
      <alignment horizontal="center" vertical="center"/>
    </xf>
    <xf numFmtId="0" fontId="84" fillId="0" borderId="113" xfId="24" applyFont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/>
    </xf>
    <xf numFmtId="0" fontId="42" fillId="0" borderId="69" xfId="0" applyFont="1" applyFill="1" applyBorder="1" applyAlignment="1">
      <alignment horizontal="center" vertical="center"/>
    </xf>
    <xf numFmtId="0" fontId="42" fillId="0" borderId="175" xfId="0" applyFont="1" applyFill="1" applyBorder="1" applyAlignment="1">
      <alignment horizontal="center" vertical="center"/>
    </xf>
    <xf numFmtId="0" fontId="42" fillId="0" borderId="156" xfId="0" applyFont="1" applyFill="1" applyBorder="1" applyAlignment="1">
      <alignment horizontal="center" vertical="center"/>
    </xf>
    <xf numFmtId="0" fontId="42" fillId="0" borderId="275" xfId="0" applyFont="1" applyFill="1" applyBorder="1" applyAlignment="1">
      <alignment horizontal="center" vertical="center"/>
    </xf>
    <xf numFmtId="0" fontId="42" fillId="0" borderId="98" xfId="0" applyFont="1" applyFill="1" applyBorder="1" applyAlignment="1">
      <alignment horizontal="center" vertical="center"/>
    </xf>
    <xf numFmtId="49" fontId="36" fillId="0" borderId="3" xfId="0" applyNumberFormat="1" applyFont="1" applyFill="1" applyBorder="1" applyAlignment="1">
      <alignment horizontal="left"/>
    </xf>
    <xf numFmtId="49" fontId="37" fillId="0" borderId="92" xfId="0" applyNumberFormat="1" applyFont="1" applyFill="1" applyBorder="1" applyAlignment="1">
      <alignment horizontal="center" vertical="center"/>
    </xf>
    <xf numFmtId="49" fontId="37" fillId="0" borderId="93" xfId="0" applyNumberFormat="1" applyFont="1" applyFill="1" applyBorder="1" applyAlignment="1">
      <alignment horizontal="center" vertical="center"/>
    </xf>
    <xf numFmtId="49" fontId="37" fillId="0" borderId="190" xfId="0" applyNumberFormat="1" applyFont="1" applyFill="1" applyBorder="1" applyAlignment="1">
      <alignment horizontal="center" vertical="center"/>
    </xf>
    <xf numFmtId="0" fontId="42" fillId="0" borderId="77" xfId="24" applyFont="1" applyBorder="1" applyAlignment="1">
      <alignment horizontal="center" vertical="center"/>
    </xf>
    <xf numFmtId="0" fontId="42" fillId="0" borderId="121" xfId="24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62" xfId="10" quotePrefix="1" applyFont="1" applyFill="1" applyBorder="1" applyAlignment="1">
      <alignment vertical="center" wrapText="1"/>
    </xf>
    <xf numFmtId="0" fontId="16" fillId="4" borderId="78" xfId="10" quotePrefix="1" applyFont="1" applyFill="1" applyBorder="1" applyAlignment="1">
      <alignment vertical="center" wrapText="1"/>
    </xf>
    <xf numFmtId="0" fontId="17" fillId="0" borderId="38" xfId="10" quotePrefix="1" applyFont="1" applyFill="1" applyBorder="1" applyAlignment="1">
      <alignment horizontal="center" vertical="center" wrapText="1"/>
    </xf>
    <xf numFmtId="0" fontId="17" fillId="0" borderId="13" xfId="10" quotePrefix="1" applyFont="1" applyFill="1" applyBorder="1" applyAlignment="1">
      <alignment horizontal="center" vertical="center" wrapText="1"/>
    </xf>
    <xf numFmtId="0" fontId="17" fillId="0" borderId="61" xfId="10" quotePrefix="1" applyFont="1" applyFill="1" applyBorder="1" applyAlignment="1">
      <alignment horizontal="center" vertical="center" wrapText="1"/>
    </xf>
    <xf numFmtId="0" fontId="16" fillId="4" borderId="21" xfId="3" quotePrefix="1" applyFont="1" applyFill="1" applyBorder="1" applyAlignment="1">
      <alignment horizontal="center" vertical="center" textRotation="255" wrapText="1"/>
    </xf>
    <xf numFmtId="0" fontId="16" fillId="4" borderId="30" xfId="3" quotePrefix="1" applyFont="1" applyFill="1" applyBorder="1" applyAlignment="1">
      <alignment horizontal="center" vertical="center" textRotation="255" wrapText="1"/>
    </xf>
    <xf numFmtId="0" fontId="16" fillId="4" borderId="62" xfId="6" quotePrefix="1" applyFont="1" applyFill="1" applyBorder="1" applyAlignment="1">
      <alignment vertical="center" wrapText="1"/>
    </xf>
    <xf numFmtId="0" fontId="16" fillId="4" borderId="37" xfId="6" quotePrefix="1" applyFont="1" applyFill="1" applyBorder="1" applyAlignment="1">
      <alignment vertical="center" wrapText="1"/>
    </xf>
    <xf numFmtId="0" fontId="17" fillId="4" borderId="56" xfId="10" quotePrefix="1" applyFont="1" applyFill="1" applyBorder="1" applyAlignment="1">
      <alignment vertical="center" wrapText="1"/>
    </xf>
    <xf numFmtId="0" fontId="17" fillId="4" borderId="40" xfId="10" quotePrefix="1" applyFont="1" applyFill="1" applyBorder="1" applyAlignment="1">
      <alignment vertical="center" wrapText="1"/>
    </xf>
    <xf numFmtId="0" fontId="17" fillId="4" borderId="38" xfId="10" quotePrefix="1" applyFont="1" applyFill="1" applyBorder="1" applyAlignment="1">
      <alignment vertical="center" wrapText="1"/>
    </xf>
    <xf numFmtId="0" fontId="17" fillId="4" borderId="67" xfId="10" quotePrefix="1" applyFont="1" applyFill="1" applyBorder="1" applyAlignment="1">
      <alignment vertical="center" wrapText="1"/>
    </xf>
    <xf numFmtId="0" fontId="17" fillId="4" borderId="85" xfId="10" quotePrefix="1" applyFont="1" applyFill="1" applyBorder="1" applyAlignment="1">
      <alignment vertical="center" wrapText="1"/>
    </xf>
    <xf numFmtId="0" fontId="16" fillId="4" borderId="60" xfId="10" quotePrefix="1" applyFont="1" applyFill="1" applyBorder="1" applyAlignment="1">
      <alignment vertical="center" wrapText="1"/>
    </xf>
    <xf numFmtId="0" fontId="17" fillId="4" borderId="23" xfId="10" quotePrefix="1" applyFont="1" applyFill="1" applyBorder="1" applyAlignment="1">
      <alignment horizontal="center" vertical="center" wrapText="1"/>
    </xf>
    <xf numFmtId="0" fontId="17" fillId="4" borderId="16" xfId="10" applyFont="1" applyFill="1" applyBorder="1" applyAlignment="1">
      <alignment vertical="center" wrapText="1"/>
    </xf>
    <xf numFmtId="0" fontId="16" fillId="4" borderId="62" xfId="10" quotePrefix="1" applyFont="1" applyFill="1" applyBorder="1" applyAlignment="1">
      <alignment horizontal="center" vertical="center" wrapText="1"/>
    </xf>
    <xf numFmtId="0" fontId="16" fillId="4" borderId="63" xfId="10" quotePrefix="1" applyFont="1" applyFill="1" applyBorder="1" applyAlignment="1">
      <alignment horizontal="center" vertical="center" wrapText="1"/>
    </xf>
    <xf numFmtId="0" fontId="19" fillId="4" borderId="2" xfId="10" applyFont="1" applyFill="1" applyBorder="1" applyAlignment="1">
      <alignment vertical="center" wrapText="1"/>
    </xf>
    <xf numFmtId="0" fontId="17" fillId="4" borderId="82" xfId="6" quotePrefix="1" applyFont="1" applyFill="1" applyBorder="1" applyAlignment="1">
      <alignment horizontal="center" vertical="center" wrapText="1"/>
    </xf>
    <xf numFmtId="0" fontId="130" fillId="4" borderId="62" xfId="0" applyFont="1" applyFill="1" applyBorder="1" applyAlignment="1">
      <alignment horizontal="center" vertical="center" wrapText="1"/>
    </xf>
    <xf numFmtId="0" fontId="130" fillId="4" borderId="19" xfId="0" applyFont="1" applyFill="1" applyBorder="1" applyAlignment="1">
      <alignment horizontal="center" vertical="center" wrapText="1"/>
    </xf>
    <xf numFmtId="0" fontId="130" fillId="4" borderId="37" xfId="0" applyFont="1" applyFill="1" applyBorder="1" applyAlignment="1">
      <alignment horizontal="center" vertical="center" wrapText="1"/>
    </xf>
    <xf numFmtId="0" fontId="130" fillId="4" borderId="1" xfId="0" applyFont="1" applyFill="1" applyBorder="1" applyAlignment="1">
      <alignment horizontal="center" vertical="center" wrapText="1"/>
    </xf>
    <xf numFmtId="0" fontId="130" fillId="4" borderId="33" xfId="0" applyFont="1" applyFill="1" applyBorder="1" applyAlignment="1">
      <alignment horizontal="center" vertical="center" wrapText="1"/>
    </xf>
    <xf numFmtId="0" fontId="130" fillId="4" borderId="85" xfId="0" applyFont="1" applyFill="1" applyBorder="1" applyAlignment="1">
      <alignment horizontal="center" vertical="center" wrapText="1"/>
    </xf>
    <xf numFmtId="0" fontId="17" fillId="4" borderId="3" xfId="6" quotePrefix="1" applyFont="1" applyFill="1" applyBorder="1" applyAlignment="1">
      <alignment horizontal="center" vertical="center" wrapText="1"/>
    </xf>
    <xf numFmtId="0" fontId="17" fillId="4" borderId="16" xfId="6" quotePrefix="1" applyFont="1" applyFill="1" applyBorder="1" applyAlignment="1">
      <alignment horizontal="center" vertical="center" wrapText="1"/>
    </xf>
    <xf numFmtId="0" fontId="17" fillId="4" borderId="17" xfId="6" quotePrefix="1" applyFont="1" applyFill="1" applyBorder="1" applyAlignment="1">
      <alignment horizontal="center" vertical="center" wrapText="1"/>
    </xf>
    <xf numFmtId="0" fontId="27" fillId="4" borderId="62" xfId="10" applyFont="1" applyFill="1" applyBorder="1" applyAlignment="1">
      <alignment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17" fillId="4" borderId="2" xfId="10" quotePrefix="1" applyFont="1" applyFill="1" applyBorder="1" applyAlignment="1">
      <alignment horizontal="center" vertical="center" wrapText="1"/>
    </xf>
    <xf numFmtId="0" fontId="130" fillId="4" borderId="16" xfId="0" applyFont="1" applyFill="1" applyBorder="1" applyAlignment="1">
      <alignment horizontal="center" vertical="center" wrapText="1"/>
    </xf>
    <xf numFmtId="0" fontId="130" fillId="4" borderId="5" xfId="0" applyFont="1" applyFill="1" applyBorder="1" applyAlignment="1">
      <alignment horizontal="center" vertical="center" wrapText="1"/>
    </xf>
    <xf numFmtId="0" fontId="130" fillId="4" borderId="35" xfId="0" applyFont="1" applyFill="1" applyBorder="1" applyAlignment="1">
      <alignment horizontal="center" vertical="center" wrapText="1"/>
    </xf>
    <xf numFmtId="0" fontId="130" fillId="4" borderId="38" xfId="0" applyFont="1" applyFill="1" applyBorder="1" applyAlignment="1">
      <alignment horizontal="center" vertical="center" wrapText="1"/>
    </xf>
    <xf numFmtId="0" fontId="130" fillId="4" borderId="8" xfId="0" applyFont="1" applyFill="1" applyBorder="1" applyAlignment="1">
      <alignment horizontal="center" vertical="center" wrapText="1"/>
    </xf>
    <xf numFmtId="0" fontId="130" fillId="4" borderId="67" xfId="0" applyFont="1" applyFill="1" applyBorder="1" applyAlignment="1">
      <alignment horizontal="center" vertical="center" wrapText="1"/>
    </xf>
    <xf numFmtId="0" fontId="130" fillId="4" borderId="46" xfId="0" applyFont="1" applyFill="1" applyBorder="1" applyAlignment="1">
      <alignment horizontal="center" vertical="center" wrapText="1"/>
    </xf>
    <xf numFmtId="0" fontId="130" fillId="4" borderId="47" xfId="0" applyFont="1" applyFill="1" applyBorder="1" applyAlignment="1">
      <alignment horizontal="center" vertical="center" wrapText="1"/>
    </xf>
    <xf numFmtId="0" fontId="130" fillId="4" borderId="48" xfId="0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wrapText="1"/>
    </xf>
    <xf numFmtId="0" fontId="17" fillId="4" borderId="8" xfId="10" quotePrefix="1" applyFont="1" applyFill="1" applyBorder="1" applyAlignment="1">
      <alignment horizontal="center" wrapText="1"/>
    </xf>
    <xf numFmtId="0" fontId="17" fillId="4" borderId="13" xfId="10" quotePrefix="1" applyFont="1" applyFill="1" applyBorder="1" applyAlignment="1">
      <alignment horizontal="center" wrapText="1"/>
    </xf>
    <xf numFmtId="0" fontId="16" fillId="4" borderId="27" xfId="6" quotePrefix="1" applyFont="1" applyFill="1" applyBorder="1" applyAlignment="1">
      <alignment horizontal="center" wrapText="1"/>
    </xf>
    <xf numFmtId="0" fontId="16" fillId="4" borderId="2" xfId="6" quotePrefix="1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wrapText="1"/>
    </xf>
    <xf numFmtId="0" fontId="16" fillId="4" borderId="18" xfId="6" quotePrefix="1" applyFont="1" applyFill="1" applyBorder="1" applyAlignment="1">
      <alignment horizontal="center" wrapText="1"/>
    </xf>
    <xf numFmtId="0" fontId="16" fillId="4" borderId="55" xfId="6" quotePrefix="1" applyFont="1" applyFill="1" applyBorder="1" applyAlignment="1">
      <alignment horizontal="center" wrapText="1"/>
    </xf>
    <xf numFmtId="0" fontId="16" fillId="4" borderId="16" xfId="6" quotePrefix="1" applyFont="1" applyFill="1" applyBorder="1" applyAlignment="1">
      <alignment horizontal="center" wrapText="1"/>
    </xf>
    <xf numFmtId="0" fontId="16" fillId="4" borderId="35" xfId="6" quotePrefix="1" applyFont="1" applyFill="1" applyBorder="1" applyAlignment="1">
      <alignment horizontal="center" wrapText="1"/>
    </xf>
    <xf numFmtId="0" fontId="16" fillId="4" borderId="20" xfId="10" quotePrefix="1" applyFont="1" applyFill="1" applyBorder="1" applyAlignment="1">
      <alignment horizontal="center" wrapText="1"/>
    </xf>
    <xf numFmtId="0" fontId="16" fillId="4" borderId="25" xfId="10" quotePrefix="1" applyFont="1" applyFill="1" applyBorder="1" applyAlignment="1">
      <alignment horizontal="center" wrapText="1"/>
    </xf>
    <xf numFmtId="0" fontId="125" fillId="4" borderId="20" xfId="0" applyFont="1" applyFill="1" applyBorder="1" applyAlignment="1">
      <alignment horizontal="center" wrapText="1"/>
    </xf>
    <xf numFmtId="0" fontId="125" fillId="4" borderId="19" xfId="0" applyFont="1" applyFill="1" applyBorder="1" applyAlignment="1">
      <alignment horizontal="center" wrapText="1"/>
    </xf>
    <xf numFmtId="0" fontId="125" fillId="4" borderId="25" xfId="0" applyFont="1" applyFill="1" applyBorder="1" applyAlignment="1">
      <alignment horizontal="center" wrapText="1"/>
    </xf>
    <xf numFmtId="0" fontId="17" fillId="4" borderId="7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25" fillId="4" borderId="10" xfId="0" applyFont="1" applyFill="1" applyBorder="1" applyAlignment="1">
      <alignment horizontal="center" wrapText="1"/>
    </xf>
    <xf numFmtId="0" fontId="125" fillId="4" borderId="33" xfId="0" applyFont="1" applyFill="1" applyBorder="1" applyAlignment="1">
      <alignment horizontal="center" wrapText="1"/>
    </xf>
    <xf numFmtId="0" fontId="125" fillId="4" borderId="34" xfId="0" applyFont="1" applyFill="1" applyBorder="1" applyAlignment="1">
      <alignment horizontal="center" wrapText="1"/>
    </xf>
    <xf numFmtId="0" fontId="17" fillId="4" borderId="10" xfId="10" quotePrefix="1" applyFont="1" applyFill="1" applyBorder="1" applyAlignment="1">
      <alignment horizontal="center" wrapText="1"/>
    </xf>
    <xf numFmtId="0" fontId="16" fillId="4" borderId="10" xfId="10" quotePrefix="1" applyFont="1" applyFill="1" applyBorder="1" applyAlignment="1">
      <alignment horizontal="center" wrapText="1"/>
    </xf>
    <xf numFmtId="0" fontId="16" fillId="4" borderId="29" xfId="10" quotePrefix="1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horizontal="center" wrapText="1"/>
    </xf>
    <xf numFmtId="0" fontId="16" fillId="4" borderId="2" xfId="10" quotePrefix="1" applyFont="1" applyFill="1" applyBorder="1" applyAlignment="1">
      <alignment horizontal="center" wrapText="1"/>
    </xf>
    <xf numFmtId="0" fontId="17" fillId="4" borderId="41" xfId="6" quotePrefix="1" applyFont="1" applyFill="1" applyBorder="1" applyAlignment="1">
      <alignment horizontal="center" wrapText="1"/>
    </xf>
    <xf numFmtId="0" fontId="17" fillId="4" borderId="43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25" fillId="4" borderId="4" xfId="0" applyFont="1" applyFill="1" applyBorder="1" applyAlignment="1">
      <alignment horizontal="center" wrapText="1"/>
    </xf>
    <xf numFmtId="0" fontId="125" fillId="4" borderId="5" xfId="0" applyFont="1" applyFill="1" applyBorder="1" applyAlignment="1">
      <alignment horizontal="center" wrapText="1"/>
    </xf>
    <xf numFmtId="0" fontId="125" fillId="4" borderId="6" xfId="0" applyFont="1" applyFill="1" applyBorder="1" applyAlignment="1">
      <alignment horizontal="center" wrapText="1"/>
    </xf>
    <xf numFmtId="0" fontId="16" fillId="4" borderId="3" xfId="10" quotePrefix="1" applyFont="1" applyFill="1" applyBorder="1" applyAlignment="1">
      <alignment horizontal="center" wrapText="1"/>
    </xf>
    <xf numFmtId="0" fontId="16" fillId="4" borderId="16" xfId="10" quotePrefix="1" applyFont="1" applyFill="1" applyBorder="1" applyAlignment="1">
      <alignment horizontal="center" wrapText="1"/>
    </xf>
    <xf numFmtId="0" fontId="16" fillId="4" borderId="3" xfId="6" quotePrefix="1" applyFont="1" applyFill="1" applyBorder="1" applyAlignment="1">
      <alignment horizontal="center" wrapText="1"/>
    </xf>
    <xf numFmtId="0" fontId="125" fillId="4" borderId="27" xfId="0" applyFont="1" applyFill="1" applyBorder="1" applyAlignment="1">
      <alignment horizontal="center"/>
    </xf>
    <xf numFmtId="0" fontId="125" fillId="4" borderId="3" xfId="0" applyFont="1" applyFill="1" applyBorder="1" applyAlignment="1">
      <alignment horizontal="center"/>
    </xf>
    <xf numFmtId="0" fontId="125" fillId="4" borderId="2" xfId="0" applyFont="1" applyFill="1" applyBorder="1" applyAlignment="1">
      <alignment horizontal="center"/>
    </xf>
    <xf numFmtId="0" fontId="16" fillId="4" borderId="5" xfId="6" quotePrefix="1" applyFont="1" applyFill="1" applyBorder="1" applyAlignment="1">
      <alignment horizontal="center" wrapText="1"/>
    </xf>
    <xf numFmtId="0" fontId="16" fillId="4" borderId="17" xfId="6" quotePrefix="1" applyFont="1" applyFill="1" applyBorder="1" applyAlignment="1">
      <alignment horizontal="center" wrapText="1"/>
    </xf>
    <xf numFmtId="0" fontId="17" fillId="4" borderId="5" xfId="6" quotePrefix="1" applyFont="1" applyFill="1" applyBorder="1" applyAlignment="1">
      <alignment horizontal="center" wrapText="1"/>
    </xf>
    <xf numFmtId="0" fontId="17" fillId="4" borderId="35" xfId="6" quotePrefix="1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65" fillId="5" borderId="0" xfId="0" applyFont="1" applyFill="1" applyBorder="1" applyAlignment="1" applyProtection="1">
      <alignment horizontal="center" vertical="center" wrapText="1"/>
      <protection locked="0"/>
    </xf>
    <xf numFmtId="0" fontId="90" fillId="5" borderId="52" xfId="26" applyFont="1" applyFill="1" applyBorder="1" applyAlignment="1">
      <alignment horizontal="center" vertical="center"/>
    </xf>
    <xf numFmtId="0" fontId="90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18" fillId="4" borderId="38" xfId="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vertical="center" wrapText="1"/>
    </xf>
    <xf numFmtId="0" fontId="16" fillId="4" borderId="9" xfId="10" quotePrefix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vertical="center" wrapText="1"/>
    </xf>
    <xf numFmtId="0" fontId="17" fillId="4" borderId="26" xfId="10" quotePrefix="1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32" fillId="5" borderId="0" xfId="0" applyNumberFormat="1" applyFont="1" applyFill="1" applyBorder="1" applyProtection="1">
      <protection locked="0"/>
    </xf>
    <xf numFmtId="0" fontId="13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3" fillId="5" borderId="0" xfId="0" applyNumberFormat="1" applyFont="1" applyFill="1" applyBorder="1" applyProtection="1">
      <protection locked="0"/>
    </xf>
    <xf numFmtId="0" fontId="134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134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135" fillId="5" borderId="2" xfId="10" quotePrefix="1" applyNumberFormat="1" applyFont="1" applyFill="1" applyBorder="1" applyAlignment="1" applyProtection="1">
      <alignment vertical="center" wrapText="1"/>
      <protection locked="0"/>
    </xf>
    <xf numFmtId="0" fontId="131" fillId="5" borderId="16" xfId="10" quotePrefix="1" applyNumberFormat="1" applyFont="1" applyFill="1" applyBorder="1" applyAlignment="1" applyProtection="1">
      <alignment vertical="center" wrapText="1"/>
      <protection locked="0"/>
    </xf>
    <xf numFmtId="0" fontId="131" fillId="5" borderId="3" xfId="10" quotePrefix="1" applyNumberFormat="1" applyFont="1" applyFill="1" applyBorder="1" applyAlignment="1" applyProtection="1">
      <alignment vertical="center" wrapText="1"/>
      <protection locked="0"/>
    </xf>
    <xf numFmtId="0" fontId="131" fillId="5" borderId="2" xfId="10" quotePrefix="1" applyNumberFormat="1" applyFont="1" applyFill="1" applyBorder="1" applyAlignment="1" applyProtection="1">
      <alignment vertical="center" wrapText="1"/>
      <protection locked="0"/>
    </xf>
    <xf numFmtId="0" fontId="131" fillId="5" borderId="24" xfId="10" quotePrefix="1" applyNumberFormat="1" applyFont="1" applyFill="1" applyBorder="1" applyAlignment="1" applyProtection="1">
      <alignment vertical="center" wrapText="1"/>
      <protection locked="0"/>
    </xf>
    <xf numFmtId="0" fontId="133" fillId="5" borderId="16" xfId="10" quotePrefix="1" applyFont="1" applyFill="1" applyBorder="1" applyAlignment="1">
      <alignment horizontal="left" vertical="center" wrapText="1"/>
    </xf>
    <xf numFmtId="0" fontId="133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1" xfId="10" quotePrefix="1" applyFont="1" applyFill="1" applyBorder="1" applyAlignment="1">
      <alignment horizontal="left" vertical="center" wrapText="1"/>
    </xf>
    <xf numFmtId="0" fontId="133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8" xfId="10" quotePrefix="1" applyFont="1" applyFill="1" applyBorder="1" applyAlignment="1">
      <alignment horizontal="left" vertical="center" wrapText="1"/>
    </xf>
    <xf numFmtId="0" fontId="133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3" xfId="10" quotePrefix="1" applyFont="1" applyFill="1" applyBorder="1" applyAlignment="1">
      <alignment horizontal="left" vertical="center" wrapText="1"/>
    </xf>
    <xf numFmtId="0" fontId="133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62" xfId="10" quotePrefix="1" applyFont="1" applyFill="1" applyBorder="1" applyAlignment="1">
      <alignment horizontal="left" vertical="center" wrapText="1"/>
    </xf>
    <xf numFmtId="0" fontId="136" fillId="5" borderId="20" xfId="10" quotePrefix="1" applyFont="1" applyFill="1" applyBorder="1" applyAlignment="1">
      <alignment horizontal="left" vertical="center" wrapText="1"/>
    </xf>
    <xf numFmtId="0" fontId="136" fillId="5" borderId="19" xfId="10" quotePrefix="1" applyFont="1" applyFill="1" applyBorder="1" applyAlignment="1">
      <alignment horizontal="left" vertical="center" wrapText="1"/>
    </xf>
    <xf numFmtId="0" fontId="136" fillId="5" borderId="25" xfId="10" quotePrefix="1" applyFont="1" applyFill="1" applyBorder="1" applyAlignment="1">
      <alignment horizontal="left" vertical="center" wrapText="1"/>
    </xf>
    <xf numFmtId="0" fontId="136" fillId="5" borderId="36" xfId="10" quotePrefix="1" applyFont="1" applyFill="1" applyBorder="1" applyAlignment="1">
      <alignment horizontal="left" vertical="center" wrapText="1"/>
    </xf>
    <xf numFmtId="0" fontId="136" fillId="5" borderId="28" xfId="10" quotePrefix="1" applyFont="1" applyFill="1" applyBorder="1" applyAlignment="1">
      <alignment horizontal="left" vertical="center" wrapText="1"/>
    </xf>
    <xf numFmtId="0" fontId="131" fillId="5" borderId="20" xfId="10" quotePrefix="1" applyFont="1" applyFill="1" applyBorder="1" applyAlignment="1">
      <alignment horizontal="left" vertical="center" wrapText="1"/>
    </xf>
    <xf numFmtId="0" fontId="131" fillId="5" borderId="19" xfId="10" quotePrefix="1" applyFont="1" applyFill="1" applyBorder="1" applyAlignment="1">
      <alignment horizontal="left" vertical="center" wrapText="1"/>
    </xf>
    <xf numFmtId="0" fontId="131" fillId="5" borderId="25" xfId="10" quotePrefix="1" applyFont="1" applyFill="1" applyBorder="1" applyAlignment="1">
      <alignment horizontal="left" vertical="center" wrapText="1"/>
    </xf>
    <xf numFmtId="0" fontId="136" fillId="5" borderId="38" xfId="10" quotePrefix="1" applyFont="1" applyFill="1" applyBorder="1" applyAlignment="1">
      <alignment horizontal="left" vertical="center" wrapText="1"/>
    </xf>
    <xf numFmtId="0" fontId="136" fillId="5" borderId="7" xfId="10" quotePrefix="1" applyFont="1" applyFill="1" applyBorder="1" applyAlignment="1">
      <alignment horizontal="left" vertical="center" wrapText="1"/>
    </xf>
    <xf numFmtId="0" fontId="136" fillId="5" borderId="8" xfId="10" quotePrefix="1" applyFont="1" applyFill="1" applyBorder="1" applyAlignment="1">
      <alignment horizontal="left" vertical="center" wrapText="1"/>
    </xf>
    <xf numFmtId="0" fontId="136" fillId="5" borderId="9" xfId="10" quotePrefix="1" applyFont="1" applyFill="1" applyBorder="1" applyAlignment="1">
      <alignment horizontal="left" vertical="center" wrapText="1"/>
    </xf>
    <xf numFmtId="0" fontId="136" fillId="5" borderId="13" xfId="10" quotePrefix="1" applyFont="1" applyFill="1" applyBorder="1" applyAlignment="1">
      <alignment horizontal="left" vertical="center" wrapText="1"/>
    </xf>
    <xf numFmtId="0" fontId="136" fillId="5" borderId="14" xfId="10" quotePrefix="1" applyFont="1" applyFill="1" applyBorder="1" applyAlignment="1">
      <alignment horizontal="left" vertical="center" wrapText="1"/>
    </xf>
    <xf numFmtId="0" fontId="131" fillId="5" borderId="7" xfId="10" quotePrefix="1" applyFont="1" applyFill="1" applyBorder="1" applyAlignment="1">
      <alignment horizontal="left" vertical="center" wrapText="1"/>
    </xf>
    <xf numFmtId="0" fontId="131" fillId="5" borderId="8" xfId="10" quotePrefix="1" applyFont="1" applyFill="1" applyBorder="1" applyAlignment="1">
      <alignment horizontal="left" vertical="center" wrapText="1"/>
    </xf>
    <xf numFmtId="0" fontId="131" fillId="5" borderId="9" xfId="10" quotePrefix="1" applyFont="1" applyFill="1" applyBorder="1" applyAlignment="1">
      <alignment horizontal="left" vertical="center" wrapText="1"/>
    </xf>
    <xf numFmtId="0" fontId="136" fillId="5" borderId="79" xfId="10" quotePrefix="1" applyFont="1" applyFill="1" applyBorder="1" applyAlignment="1">
      <alignment horizontal="left" vertical="center" wrapText="1"/>
    </xf>
    <xf numFmtId="0" fontId="136" fillId="5" borderId="46" xfId="10" quotePrefix="1" applyFont="1" applyFill="1" applyBorder="1" applyAlignment="1">
      <alignment horizontal="left" vertical="center" wrapText="1"/>
    </xf>
    <xf numFmtId="0" fontId="136" fillId="5" borderId="47" xfId="10" quotePrefix="1" applyFont="1" applyFill="1" applyBorder="1" applyAlignment="1">
      <alignment horizontal="left" vertical="center" wrapText="1"/>
    </xf>
    <xf numFmtId="0" fontId="136" fillId="5" borderId="48" xfId="10" quotePrefix="1" applyFont="1" applyFill="1" applyBorder="1" applyAlignment="1">
      <alignment horizontal="left" vertical="center" wrapText="1"/>
    </xf>
    <xf numFmtId="0" fontId="136" fillId="5" borderId="49" xfId="10" quotePrefix="1" applyFont="1" applyFill="1" applyBorder="1" applyAlignment="1">
      <alignment horizontal="left" vertical="center" wrapText="1"/>
    </xf>
    <xf numFmtId="0" fontId="136" fillId="5" borderId="50" xfId="10" quotePrefix="1" applyFont="1" applyFill="1" applyBorder="1" applyAlignment="1">
      <alignment horizontal="left" vertical="center" wrapText="1"/>
    </xf>
    <xf numFmtId="0" fontId="131" fillId="5" borderId="46" xfId="10" quotePrefix="1" applyFont="1" applyFill="1" applyBorder="1" applyAlignment="1">
      <alignment horizontal="left" vertical="center" wrapText="1"/>
    </xf>
    <xf numFmtId="0" fontId="131" fillId="5" borderId="47" xfId="10" quotePrefix="1" applyFont="1" applyFill="1" applyBorder="1" applyAlignment="1">
      <alignment horizontal="left" vertical="center" wrapText="1"/>
    </xf>
    <xf numFmtId="0" fontId="131" fillId="5" borderId="48" xfId="10" quotePrefix="1" applyFont="1" applyFill="1" applyBorder="1" applyAlignment="1">
      <alignment horizontal="left" vertical="center" wrapText="1"/>
    </xf>
    <xf numFmtId="0" fontId="133" fillId="5" borderId="21" xfId="10" quotePrefix="1" applyFont="1" applyFill="1" applyBorder="1" applyAlignment="1">
      <alignment horizontal="left" vertical="center" wrapText="1"/>
    </xf>
    <xf numFmtId="0" fontId="131" fillId="5" borderId="16" xfId="10" quotePrefix="1" applyFont="1" applyFill="1" applyBorder="1" applyAlignment="1">
      <alignment horizontal="left" vertical="center" wrapText="1"/>
    </xf>
    <xf numFmtId="0" fontId="131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63" xfId="10" quotePrefix="1" applyFont="1" applyFill="1" applyBorder="1" applyAlignment="1">
      <alignment horizontal="left" vertical="center" wrapText="1"/>
    </xf>
    <xf numFmtId="0" fontId="133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36" fillId="5" borderId="58" xfId="10" quotePrefix="1" applyFont="1" applyFill="1" applyBorder="1" applyAlignment="1">
      <alignment horizontal="left" vertical="center" wrapText="1"/>
    </xf>
    <xf numFmtId="0" fontId="136" fillId="5" borderId="59" xfId="10" quotePrefix="1" applyFont="1" applyFill="1" applyBorder="1" applyAlignment="1">
      <alignment horizontal="left" vertical="center" wrapText="1"/>
    </xf>
    <xf numFmtId="0" fontId="133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79" xfId="10" quotePrefix="1" applyFont="1" applyFill="1" applyBorder="1" applyAlignment="1">
      <alignment horizontal="left" vertical="center" wrapText="1"/>
    </xf>
    <xf numFmtId="0" fontId="135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131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135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31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131" fillId="5" borderId="3" xfId="6" applyNumberFormat="1" applyFont="1" applyFill="1" applyBorder="1" applyAlignment="1" applyProtection="1">
      <alignment vertical="center" wrapText="1"/>
      <protection locked="0"/>
    </xf>
    <xf numFmtId="0" fontId="131" fillId="5" borderId="53" xfId="6" applyNumberFormat="1" applyFont="1" applyFill="1" applyBorder="1" applyAlignment="1" applyProtection="1">
      <alignment vertical="center" wrapText="1"/>
      <protection locked="0"/>
    </xf>
    <xf numFmtId="0" fontId="131" fillId="5" borderId="60" xfId="6" applyNumberFormat="1" applyFont="1" applyFill="1" applyBorder="1" applyAlignment="1" applyProtection="1">
      <alignment vertical="center" wrapText="1"/>
      <protection locked="0"/>
    </xf>
    <xf numFmtId="0" fontId="13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33" fillId="5" borderId="27" xfId="6" quotePrefix="1" applyNumberFormat="1" applyFont="1" applyFill="1" applyBorder="1" applyAlignment="1" applyProtection="1">
      <alignment vertical="center" wrapText="1"/>
      <protection locked="0"/>
    </xf>
    <xf numFmtId="0" fontId="133" fillId="5" borderId="53" xfId="6" quotePrefix="1" applyNumberFormat="1" applyFont="1" applyFill="1" applyBorder="1" applyAlignment="1" applyProtection="1">
      <alignment vertical="center" wrapText="1"/>
      <protection locked="0"/>
    </xf>
    <xf numFmtId="0" fontId="131" fillId="5" borderId="44" xfId="6" quotePrefix="1" applyNumberFormat="1" applyFont="1" applyFill="1" applyBorder="1" applyAlignment="1" applyProtection="1">
      <alignment vertical="center" wrapText="1"/>
      <protection locked="0"/>
    </xf>
    <xf numFmtId="0" fontId="133" fillId="5" borderId="32" xfId="6" quotePrefix="1" applyNumberFormat="1" applyFont="1" applyFill="1" applyBorder="1" applyAlignment="1" applyProtection="1">
      <alignment vertical="center" wrapText="1"/>
      <protection locked="0"/>
    </xf>
    <xf numFmtId="0" fontId="131" fillId="5" borderId="54" xfId="6" quotePrefix="1" applyNumberFormat="1" applyFont="1" applyFill="1" applyBorder="1" applyAlignment="1" applyProtection="1">
      <alignment vertical="center" wrapText="1"/>
      <protection locked="0"/>
    </xf>
    <xf numFmtId="0" fontId="131" fillId="5" borderId="27" xfId="6" quotePrefix="1" applyNumberFormat="1" applyFont="1" applyFill="1" applyBorder="1" applyAlignment="1" applyProtection="1">
      <alignment vertical="center" wrapText="1"/>
      <protection locked="0"/>
    </xf>
    <xf numFmtId="0" fontId="131" fillId="5" borderId="53" xfId="6" quotePrefix="1" applyNumberFormat="1" applyFont="1" applyFill="1" applyBorder="1" applyAlignment="1" applyProtection="1">
      <alignment vertical="center" wrapText="1"/>
      <protection locked="0"/>
    </xf>
    <xf numFmtId="0" fontId="133" fillId="5" borderId="62" xfId="10" quotePrefix="1" applyFont="1" applyFill="1" applyBorder="1" applyAlignment="1">
      <alignment horizontal="left" vertical="center" wrapText="1"/>
    </xf>
    <xf numFmtId="0" fontId="131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3" xfId="10" quotePrefix="1" applyFont="1" applyFill="1" applyBorder="1" applyAlignment="1">
      <alignment horizontal="left" vertical="center" wrapText="1"/>
    </xf>
    <xf numFmtId="0" fontId="131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135" fillId="5" borderId="2" xfId="10" applyNumberFormat="1" applyFont="1" applyFill="1" applyBorder="1" applyAlignment="1" applyProtection="1">
      <alignment vertical="center" wrapText="1"/>
      <protection locked="0"/>
    </xf>
    <xf numFmtId="0" fontId="133" fillId="5" borderId="4" xfId="6" quotePrefix="1" applyNumberFormat="1" applyFont="1" applyFill="1" applyBorder="1" applyAlignment="1" applyProtection="1">
      <alignment vertical="center" wrapText="1"/>
      <protection locked="0"/>
    </xf>
    <xf numFmtId="0" fontId="133" fillId="5" borderId="5" xfId="6" quotePrefix="1" applyNumberFormat="1" applyFont="1" applyFill="1" applyBorder="1" applyAlignment="1" applyProtection="1">
      <alignment vertical="center" wrapText="1"/>
      <protection locked="0"/>
    </xf>
    <xf numFmtId="0" fontId="133" fillId="5" borderId="6" xfId="6" quotePrefix="1" applyNumberFormat="1" applyFont="1" applyFill="1" applyBorder="1" applyAlignment="1" applyProtection="1">
      <alignment vertical="center" wrapText="1"/>
      <protection locked="0"/>
    </xf>
    <xf numFmtId="0" fontId="133" fillId="5" borderId="18" xfId="6" quotePrefix="1" applyNumberFormat="1" applyFont="1" applyFill="1" applyBorder="1" applyAlignment="1" applyProtection="1">
      <alignment vertical="center" wrapText="1"/>
      <protection locked="0"/>
    </xf>
    <xf numFmtId="0" fontId="133" fillId="5" borderId="17" xfId="6" quotePrefix="1" applyNumberFormat="1" applyFont="1" applyFill="1" applyBorder="1" applyAlignment="1" applyProtection="1">
      <alignment vertical="center" wrapText="1"/>
      <protection locked="0"/>
    </xf>
    <xf numFmtId="0" fontId="131" fillId="5" borderId="27" xfId="6" applyNumberFormat="1" applyFont="1" applyFill="1" applyBorder="1" applyAlignment="1" applyProtection="1">
      <alignment vertical="center" wrapText="1"/>
      <protection locked="0"/>
    </xf>
    <xf numFmtId="0" fontId="131" fillId="5" borderId="44" xfId="6" applyNumberFormat="1" applyFont="1" applyFill="1" applyBorder="1" applyAlignment="1" applyProtection="1">
      <alignment vertical="center" wrapText="1"/>
      <protection locked="0"/>
    </xf>
    <xf numFmtId="0" fontId="133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36" xfId="10" quotePrefix="1" applyFont="1" applyFill="1" applyBorder="1" applyAlignment="1">
      <alignment horizontal="left" vertical="center" wrapText="1"/>
    </xf>
    <xf numFmtId="0" fontId="131" fillId="5" borderId="13" xfId="10" quotePrefix="1" applyFont="1" applyFill="1" applyBorder="1" applyAlignment="1">
      <alignment horizontal="left" vertical="center" wrapText="1"/>
    </xf>
    <xf numFmtId="0" fontId="131" fillId="5" borderId="49" xfId="10" quotePrefix="1" applyFont="1" applyFill="1" applyBorder="1" applyAlignment="1">
      <alignment horizontal="left" vertical="center" wrapText="1"/>
    </xf>
    <xf numFmtId="0" fontId="133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133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131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135" fillId="5" borderId="3" xfId="10" quotePrefix="1" applyNumberFormat="1" applyFont="1" applyFill="1" applyBorder="1" applyAlignment="1" applyProtection="1">
      <alignment vertical="center" wrapText="1"/>
      <protection locked="0"/>
    </xf>
    <xf numFmtId="0" fontId="131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137" fillId="5" borderId="27" xfId="0" applyNumberFormat="1" applyFont="1" applyFill="1" applyBorder="1" applyAlignment="1" applyProtection="1">
      <alignment horizontal="center" vertical="center"/>
      <protection locked="0"/>
    </xf>
    <xf numFmtId="0" fontId="137" fillId="5" borderId="2" xfId="0" applyNumberFormat="1" applyFont="1" applyFill="1" applyBorder="1" applyAlignment="1" applyProtection="1">
      <alignment horizontal="center" vertical="center"/>
      <protection locked="0"/>
    </xf>
    <xf numFmtId="0" fontId="135" fillId="5" borderId="0" xfId="0" applyNumberFormat="1" applyFont="1" applyFill="1" applyBorder="1" applyProtection="1">
      <protection locked="0"/>
    </xf>
    <xf numFmtId="0" fontId="131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71" fillId="5" borderId="20" xfId="6" quotePrefix="1" applyFont="1" applyFill="1" applyBorder="1" applyAlignment="1" applyProtection="1">
      <alignment horizontal="center" vertical="center" wrapText="1"/>
      <protection locked="0"/>
    </xf>
    <xf numFmtId="0" fontId="71" fillId="5" borderId="2" xfId="10" quotePrefix="1" applyFont="1" applyFill="1" applyBorder="1" applyAlignment="1" applyProtection="1">
      <alignment horizontal="center" vertical="center" wrapText="1"/>
      <protection locked="0"/>
    </xf>
    <xf numFmtId="0" fontId="132" fillId="5" borderId="0" xfId="0" applyFont="1" applyFill="1" applyProtection="1">
      <protection locked="0"/>
    </xf>
    <xf numFmtId="0" fontId="131" fillId="5" borderId="0" xfId="0" applyFont="1" applyFill="1" applyBorder="1" applyAlignment="1" applyProtection="1">
      <alignment horizontal="center" vertical="center" wrapText="1"/>
      <protection locked="0"/>
    </xf>
    <xf numFmtId="0" fontId="133" fillId="5" borderId="0" xfId="0" applyFont="1" applyFill="1" applyProtection="1">
      <protection locked="0"/>
    </xf>
    <xf numFmtId="0" fontId="134" fillId="5" borderId="27" xfId="3" quotePrefix="1" applyFont="1" applyFill="1" applyBorder="1" applyAlignment="1" applyProtection="1">
      <alignment horizontal="center" textRotation="90" wrapText="1"/>
      <protection locked="0"/>
    </xf>
    <xf numFmtId="0" fontId="135" fillId="5" borderId="2" xfId="10" quotePrefix="1" applyFont="1" applyFill="1" applyBorder="1" applyAlignment="1" applyProtection="1">
      <alignment vertical="center" wrapText="1"/>
      <protection locked="0"/>
    </xf>
    <xf numFmtId="0" fontId="131" fillId="5" borderId="41" xfId="10" quotePrefix="1" applyFont="1" applyFill="1" applyBorder="1" applyAlignment="1" applyProtection="1">
      <alignment vertical="center" wrapText="1"/>
      <protection locked="0"/>
    </xf>
    <xf numFmtId="0" fontId="131" fillId="5" borderId="30" xfId="10" quotePrefix="1" applyFont="1" applyFill="1" applyBorder="1" applyAlignment="1" applyProtection="1">
      <alignment vertical="center" wrapText="1"/>
      <protection locked="0"/>
    </xf>
    <xf numFmtId="0" fontId="133" fillId="5" borderId="31" xfId="10" quotePrefix="1" applyFont="1" applyFill="1" applyBorder="1" applyAlignment="1" applyProtection="1">
      <alignment vertical="center" wrapText="1"/>
      <protection locked="0"/>
    </xf>
    <xf numFmtId="0" fontId="133" fillId="5" borderId="42" xfId="10" quotePrefix="1" applyFont="1" applyFill="1" applyBorder="1" applyAlignment="1" applyProtection="1">
      <alignment vertical="center" wrapText="1"/>
      <protection locked="0"/>
    </xf>
    <xf numFmtId="0" fontId="135" fillId="5" borderId="41" xfId="0" applyFont="1" applyFill="1" applyBorder="1" applyAlignment="1" applyProtection="1">
      <alignment horizontal="left" vertical="center" wrapText="1"/>
      <protection locked="0"/>
    </xf>
    <xf numFmtId="0" fontId="135" fillId="5" borderId="30" xfId="0" applyFont="1" applyFill="1" applyBorder="1" applyAlignment="1" applyProtection="1">
      <alignment horizontal="left" vertical="center" wrapText="1"/>
      <protection locked="0"/>
    </xf>
    <xf numFmtId="0" fontId="135" fillId="5" borderId="31" xfId="0" applyFont="1" applyFill="1" applyBorder="1" applyAlignment="1" applyProtection="1">
      <alignment horizontal="left" vertical="center" wrapText="1"/>
      <protection locked="0"/>
    </xf>
    <xf numFmtId="0" fontId="133" fillId="5" borderId="20" xfId="10" quotePrefix="1" applyFont="1" applyFill="1" applyBorder="1" applyAlignment="1" applyProtection="1">
      <alignment horizontal="center" vertical="center" wrapText="1"/>
      <protection locked="0"/>
    </xf>
    <xf numFmtId="0" fontId="133" fillId="5" borderId="19" xfId="10" quotePrefix="1" applyFont="1" applyFill="1" applyBorder="1" applyAlignment="1" applyProtection="1">
      <alignment horizontal="center" vertical="center" wrapText="1"/>
      <protection locked="0"/>
    </xf>
    <xf numFmtId="0" fontId="133" fillId="5" borderId="28" xfId="10" quotePrefix="1" applyFont="1" applyFill="1" applyBorder="1" applyAlignment="1" applyProtection="1">
      <alignment horizontal="center" vertical="center" wrapText="1"/>
      <protection locked="0"/>
    </xf>
    <xf numFmtId="0" fontId="133" fillId="5" borderId="25" xfId="10" quotePrefix="1" applyFont="1" applyFill="1" applyBorder="1" applyAlignment="1" applyProtection="1">
      <alignment horizontal="center" vertical="center" wrapText="1"/>
      <protection locked="0"/>
    </xf>
    <xf numFmtId="0" fontId="133" fillId="5" borderId="36" xfId="10" quotePrefix="1" applyFont="1" applyFill="1" applyBorder="1" applyAlignment="1" applyProtection="1">
      <alignment horizontal="center" vertical="center" wrapText="1"/>
      <protection locked="0"/>
    </xf>
    <xf numFmtId="0" fontId="133" fillId="5" borderId="7" xfId="10" quotePrefix="1" applyFont="1" applyFill="1" applyBorder="1" applyAlignment="1" applyProtection="1">
      <alignment horizontal="center" vertical="center" wrapText="1"/>
      <protection locked="0"/>
    </xf>
    <xf numFmtId="0" fontId="133" fillId="5" borderId="8" xfId="10" quotePrefix="1" applyFont="1" applyFill="1" applyBorder="1" applyAlignment="1" applyProtection="1">
      <alignment horizontal="center" vertical="center" wrapText="1"/>
      <protection locked="0"/>
    </xf>
    <xf numFmtId="0" fontId="133" fillId="5" borderId="14" xfId="10" quotePrefix="1" applyFont="1" applyFill="1" applyBorder="1" applyAlignment="1" applyProtection="1">
      <alignment horizontal="center" vertical="center" wrapText="1"/>
      <protection locked="0"/>
    </xf>
    <xf numFmtId="0" fontId="133" fillId="5" borderId="9" xfId="10" quotePrefix="1" applyFont="1" applyFill="1" applyBorder="1" applyAlignment="1" applyProtection="1">
      <alignment horizontal="center" vertical="center" wrapText="1"/>
      <protection locked="0"/>
    </xf>
    <xf numFmtId="0" fontId="133" fillId="5" borderId="13" xfId="10" quotePrefix="1" applyFont="1" applyFill="1" applyBorder="1" applyAlignment="1" applyProtection="1">
      <alignment horizontal="center" vertical="center" wrapText="1"/>
      <protection locked="0"/>
    </xf>
    <xf numFmtId="0" fontId="133" fillId="5" borderId="10" xfId="10" quotePrefix="1" applyFont="1" applyFill="1" applyBorder="1" applyAlignment="1" applyProtection="1">
      <alignment horizontal="center" vertical="center" wrapText="1"/>
      <protection locked="0"/>
    </xf>
    <xf numFmtId="0" fontId="133" fillId="5" borderId="33" xfId="10" quotePrefix="1" applyFont="1" applyFill="1" applyBorder="1" applyAlignment="1" applyProtection="1">
      <alignment horizontal="center" vertical="center" wrapText="1"/>
      <protection locked="0"/>
    </xf>
    <xf numFmtId="0" fontId="133" fillId="5" borderId="29" xfId="10" quotePrefix="1" applyFont="1" applyFill="1" applyBorder="1" applyAlignment="1" applyProtection="1">
      <alignment horizontal="center" vertical="center" wrapText="1"/>
      <protection locked="0"/>
    </xf>
    <xf numFmtId="0" fontId="133" fillId="5" borderId="34" xfId="10" quotePrefix="1" applyFont="1" applyFill="1" applyBorder="1" applyAlignment="1" applyProtection="1">
      <alignment horizontal="center" vertical="center" wrapText="1"/>
      <protection locked="0"/>
    </xf>
    <xf numFmtId="0" fontId="133" fillId="5" borderId="51" xfId="10" quotePrefix="1" applyFont="1" applyFill="1" applyBorder="1" applyAlignment="1" applyProtection="1">
      <alignment horizontal="center" vertical="center" wrapText="1"/>
      <protection locked="0"/>
    </xf>
    <xf numFmtId="0" fontId="133" fillId="5" borderId="4" xfId="10" quotePrefix="1" applyFont="1" applyFill="1" applyBorder="1" applyAlignment="1" applyProtection="1">
      <alignment horizontal="center" vertical="center" wrapText="1"/>
      <protection locked="0"/>
    </xf>
    <xf numFmtId="0" fontId="133" fillId="5" borderId="5" xfId="10" quotePrefix="1" applyFont="1" applyFill="1" applyBorder="1" applyAlignment="1" applyProtection="1">
      <alignment horizontal="center" vertical="center" wrapText="1"/>
      <protection locked="0"/>
    </xf>
    <xf numFmtId="0" fontId="133" fillId="5" borderId="6" xfId="10" quotePrefix="1" applyFont="1" applyFill="1" applyBorder="1" applyAlignment="1" applyProtection="1">
      <alignment horizontal="center" vertical="center" wrapText="1"/>
      <protection locked="0"/>
    </xf>
    <xf numFmtId="0" fontId="133" fillId="5" borderId="46" xfId="10" quotePrefix="1" applyFont="1" applyFill="1" applyBorder="1" applyAlignment="1" applyProtection="1">
      <alignment horizontal="center" vertical="center" wrapText="1"/>
      <protection locked="0"/>
    </xf>
    <xf numFmtId="0" fontId="133" fillId="5" borderId="47" xfId="10" quotePrefix="1" applyFont="1" applyFill="1" applyBorder="1" applyAlignment="1" applyProtection="1">
      <alignment horizontal="center" vertical="center" wrapText="1"/>
      <protection locked="0"/>
    </xf>
    <xf numFmtId="0" fontId="133" fillId="5" borderId="48" xfId="10" quotePrefix="1" applyFont="1" applyFill="1" applyBorder="1" applyAlignment="1" applyProtection="1">
      <alignment horizontal="center" vertical="center" wrapText="1"/>
      <protection locked="0"/>
    </xf>
    <xf numFmtId="0" fontId="133" fillId="5" borderId="11" xfId="10" quotePrefix="1" applyFont="1" applyFill="1" applyBorder="1" applyAlignment="1" applyProtection="1">
      <alignment horizontal="center" vertical="center" wrapText="1"/>
      <protection locked="0"/>
    </xf>
    <xf numFmtId="0" fontId="133" fillId="5" borderId="12" xfId="10" quotePrefix="1" applyFont="1" applyFill="1" applyBorder="1" applyAlignment="1" applyProtection="1">
      <alignment horizontal="center" vertical="center" wrapText="1"/>
      <protection locked="0"/>
    </xf>
    <xf numFmtId="0" fontId="133" fillId="5" borderId="15" xfId="10" quotePrefix="1" applyFont="1" applyFill="1" applyBorder="1" applyAlignment="1" applyProtection="1">
      <alignment horizontal="center" vertical="center" wrapText="1"/>
      <protection locked="0"/>
    </xf>
    <xf numFmtId="0" fontId="133" fillId="5" borderId="23" xfId="10" quotePrefix="1" applyFont="1" applyFill="1" applyBorder="1" applyAlignment="1" applyProtection="1">
      <alignment horizontal="center" vertical="center" wrapText="1"/>
      <protection locked="0"/>
    </xf>
    <xf numFmtId="0" fontId="133" fillId="5" borderId="26" xfId="10" quotePrefix="1" applyFont="1" applyFill="1" applyBorder="1" applyAlignment="1" applyProtection="1">
      <alignment horizontal="center" vertical="center" wrapText="1"/>
      <protection locked="0"/>
    </xf>
    <xf numFmtId="0" fontId="131" fillId="5" borderId="27" xfId="10" quotePrefix="1" applyFont="1" applyFill="1" applyBorder="1" applyAlignment="1" applyProtection="1">
      <alignment horizontal="center" vertical="center" wrapText="1"/>
      <protection locked="0"/>
    </xf>
    <xf numFmtId="0" fontId="131" fillId="5" borderId="2" xfId="10" quotePrefix="1" applyFont="1" applyFill="1" applyBorder="1" applyAlignment="1" applyProtection="1">
      <alignment horizontal="center" vertical="center" wrapText="1"/>
      <protection locked="0"/>
    </xf>
    <xf numFmtId="0" fontId="133" fillId="5" borderId="0" xfId="0" quotePrefix="1" applyFont="1" applyFill="1"/>
    <xf numFmtId="0" fontId="136" fillId="5" borderId="21" xfId="10" quotePrefix="1" applyFont="1" applyFill="1" applyBorder="1" applyAlignment="1">
      <alignment horizontal="left" vertical="center" wrapText="1"/>
    </xf>
    <xf numFmtId="0" fontId="133" fillId="5" borderId="41" xfId="10" quotePrefix="1" applyFont="1" applyFill="1" applyBorder="1" applyAlignment="1" applyProtection="1">
      <alignment horizontal="center" vertical="center" wrapText="1"/>
      <protection locked="0"/>
    </xf>
    <xf numFmtId="0" fontId="133" fillId="5" borderId="30" xfId="10" quotePrefix="1" applyFont="1" applyFill="1" applyBorder="1" applyAlignment="1" applyProtection="1">
      <alignment horizontal="center" vertical="center" wrapText="1"/>
      <protection locked="0"/>
    </xf>
    <xf numFmtId="0" fontId="133" fillId="5" borderId="42" xfId="10" quotePrefix="1" applyFont="1" applyFill="1" applyBorder="1" applyAlignment="1" applyProtection="1">
      <alignment horizontal="center" vertical="center" wrapText="1"/>
      <protection locked="0"/>
    </xf>
    <xf numFmtId="0" fontId="133" fillId="5" borderId="31" xfId="10" quotePrefix="1" applyFont="1" applyFill="1" applyBorder="1" applyAlignment="1" applyProtection="1">
      <alignment horizontal="center" vertical="center" wrapText="1"/>
      <protection locked="0"/>
    </xf>
    <xf numFmtId="0" fontId="133" fillId="5" borderId="43" xfId="10" quotePrefix="1" applyFont="1" applyFill="1" applyBorder="1" applyAlignment="1" applyProtection="1">
      <alignment horizontal="center" vertical="center" wrapText="1"/>
      <protection locked="0"/>
    </xf>
    <xf numFmtId="0" fontId="136" fillId="5" borderId="1" xfId="10" quotePrefix="1" applyFont="1" applyFill="1" applyBorder="1" applyAlignment="1">
      <alignment horizontal="left" vertical="center" wrapText="1"/>
    </xf>
    <xf numFmtId="0" fontId="133" fillId="5" borderId="50" xfId="10" quotePrefix="1" applyFont="1" applyFill="1" applyBorder="1" applyAlignment="1" applyProtection="1">
      <alignment horizontal="center" vertical="center" wrapText="1"/>
      <protection locked="0"/>
    </xf>
    <xf numFmtId="0" fontId="133" fillId="5" borderId="49" xfId="10" quotePrefix="1" applyFont="1" applyFill="1" applyBorder="1" applyAlignment="1" applyProtection="1">
      <alignment horizontal="center" vertical="center" wrapText="1"/>
      <protection locked="0"/>
    </xf>
    <xf numFmtId="0" fontId="135" fillId="5" borderId="21" xfId="0" applyFont="1" applyFill="1" applyBorder="1" applyAlignment="1" applyProtection="1">
      <alignment horizontal="left" vertical="center" wrapText="1"/>
      <protection locked="0"/>
    </xf>
    <xf numFmtId="0" fontId="131" fillId="5" borderId="96" xfId="6" quotePrefix="1" applyFont="1" applyFill="1" applyBorder="1" applyAlignment="1" applyProtection="1">
      <alignment horizontal="center" vertical="center" wrapText="1"/>
      <protection locked="0"/>
    </xf>
    <xf numFmtId="0" fontId="131" fillId="5" borderId="83" xfId="6" quotePrefix="1" applyFont="1" applyFill="1" applyBorder="1" applyAlignment="1" applyProtection="1">
      <alignment horizontal="center" vertical="center" wrapText="1"/>
      <protection locked="0"/>
    </xf>
    <xf numFmtId="0" fontId="135" fillId="5" borderId="16" xfId="0" applyFont="1" applyFill="1" applyBorder="1" applyAlignment="1" applyProtection="1">
      <alignment horizontal="left" vertical="center" wrapText="1"/>
      <protection locked="0"/>
    </xf>
    <xf numFmtId="0" fontId="131" fillId="5" borderId="4" xfId="6" quotePrefix="1" applyFont="1" applyFill="1" applyBorder="1" applyAlignment="1" applyProtection="1">
      <alignment horizontal="center" vertical="center" wrapText="1"/>
      <protection locked="0"/>
    </xf>
    <xf numFmtId="0" fontId="131" fillId="5" borderId="18" xfId="6" quotePrefix="1" applyFont="1" applyFill="1" applyBorder="1" applyAlignment="1" applyProtection="1">
      <alignment horizontal="center" vertical="center" wrapText="1"/>
      <protection locked="0"/>
    </xf>
    <xf numFmtId="0" fontId="131" fillId="5" borderId="55" xfId="6" quotePrefix="1" applyFont="1" applyFill="1" applyBorder="1" applyAlignment="1" applyProtection="1">
      <alignment horizontal="center" vertical="center" wrapText="1"/>
      <protection locked="0"/>
    </xf>
    <xf numFmtId="0" fontId="131" fillId="5" borderId="27" xfId="6" quotePrefix="1" applyFont="1" applyFill="1" applyBorder="1" applyAlignment="1" applyProtection="1">
      <alignment horizontal="center" vertical="center" wrapText="1"/>
      <protection locked="0"/>
    </xf>
    <xf numFmtId="0" fontId="131" fillId="5" borderId="53" xfId="6" quotePrefix="1" applyFont="1" applyFill="1" applyBorder="1" applyAlignment="1" applyProtection="1">
      <alignment horizontal="center" vertical="center" wrapText="1"/>
      <protection locked="0"/>
    </xf>
    <xf numFmtId="0" fontId="131" fillId="5" borderId="44" xfId="6" quotePrefix="1" applyFont="1" applyFill="1" applyBorder="1" applyAlignment="1" applyProtection="1">
      <alignment horizontal="center" vertical="center" wrapText="1"/>
      <protection locked="0"/>
    </xf>
    <xf numFmtId="0" fontId="135" fillId="5" borderId="2" xfId="0" applyFont="1" applyFill="1" applyBorder="1" applyAlignment="1" applyProtection="1">
      <alignment horizontal="left" vertical="center" wrapText="1"/>
      <protection locked="0"/>
    </xf>
    <xf numFmtId="0" fontId="131" fillId="5" borderId="4" xfId="6" quotePrefix="1" applyFont="1" applyFill="1" applyBorder="1" applyAlignment="1" applyProtection="1">
      <alignment vertical="center" wrapText="1"/>
      <protection locked="0"/>
    </xf>
    <xf numFmtId="0" fontId="131" fillId="5" borderId="5" xfId="6" quotePrefix="1" applyFont="1" applyFill="1" applyBorder="1" applyAlignment="1" applyProtection="1">
      <alignment vertical="center" wrapText="1"/>
      <protection locked="0"/>
    </xf>
    <xf numFmtId="0" fontId="131" fillId="5" borderId="17" xfId="6" quotePrefix="1" applyFont="1" applyFill="1" applyBorder="1" applyAlignment="1" applyProtection="1">
      <alignment vertical="center" wrapText="1"/>
      <protection locked="0"/>
    </xf>
    <xf numFmtId="0" fontId="131" fillId="5" borderId="21" xfId="6" quotePrefix="1" applyFont="1" applyFill="1" applyBorder="1" applyAlignment="1" applyProtection="1">
      <alignment horizontal="center" vertical="center" wrapText="1"/>
      <protection locked="0"/>
    </xf>
    <xf numFmtId="0" fontId="133" fillId="5" borderId="30" xfId="6" quotePrefix="1" applyFont="1" applyFill="1" applyBorder="1" applyAlignment="1" applyProtection="1">
      <alignment horizontal="center" vertical="center" wrapText="1"/>
      <protection locked="0"/>
    </xf>
    <xf numFmtId="0" fontId="133" fillId="5" borderId="45" xfId="6" quotePrefix="1" applyFont="1" applyFill="1" applyBorder="1" applyAlignment="1" applyProtection="1">
      <alignment horizontal="center" vertical="center" wrapText="1"/>
      <protection locked="0"/>
    </xf>
    <xf numFmtId="0" fontId="131" fillId="5" borderId="20" xfId="0" applyFont="1" applyFill="1" applyBorder="1" applyAlignment="1" applyProtection="1">
      <alignment horizontal="center" vertical="center" wrapText="1"/>
      <protection locked="0"/>
    </xf>
    <xf numFmtId="0" fontId="131" fillId="5" borderId="19" xfId="0" applyFont="1" applyFill="1" applyBorder="1" applyAlignment="1" applyProtection="1">
      <alignment horizontal="center" vertical="center" wrapText="1"/>
      <protection locked="0"/>
    </xf>
    <xf numFmtId="0" fontId="131" fillId="5" borderId="25" xfId="0" applyFont="1" applyFill="1" applyBorder="1" applyAlignment="1" applyProtection="1">
      <alignment horizontal="center" vertical="center" wrapText="1"/>
      <protection locked="0"/>
    </xf>
    <xf numFmtId="0" fontId="131" fillId="5" borderId="7" xfId="0" applyFont="1" applyFill="1" applyBorder="1" applyAlignment="1" applyProtection="1">
      <alignment horizontal="center" vertical="center" wrapText="1"/>
      <protection locked="0"/>
    </xf>
    <xf numFmtId="0" fontId="131" fillId="5" borderId="8" xfId="0" applyFont="1" applyFill="1" applyBorder="1" applyAlignment="1" applyProtection="1">
      <alignment horizontal="center" vertical="center" wrapText="1"/>
      <protection locked="0"/>
    </xf>
    <xf numFmtId="0" fontId="131" fillId="5" borderId="9" xfId="0" applyFont="1" applyFill="1" applyBorder="1" applyAlignment="1" applyProtection="1">
      <alignment horizontal="center" vertical="center" wrapText="1"/>
      <protection locked="0"/>
    </xf>
    <xf numFmtId="0" fontId="131" fillId="5" borderId="10" xfId="0" applyFont="1" applyFill="1" applyBorder="1" applyAlignment="1" applyProtection="1">
      <alignment horizontal="center" vertical="center" wrapText="1"/>
      <protection locked="0"/>
    </xf>
    <xf numFmtId="0" fontId="131" fillId="5" borderId="33" xfId="0" applyFont="1" applyFill="1" applyBorder="1" applyAlignment="1" applyProtection="1">
      <alignment horizontal="center" vertical="center" wrapText="1"/>
      <protection locked="0"/>
    </xf>
    <xf numFmtId="0" fontId="131" fillId="5" borderId="34" xfId="0" applyFont="1" applyFill="1" applyBorder="1" applyAlignment="1" applyProtection="1">
      <alignment horizontal="center" vertical="center" wrapText="1"/>
      <protection locked="0"/>
    </xf>
    <xf numFmtId="0" fontId="131" fillId="5" borderId="4" xfId="0" applyFont="1" applyFill="1" applyBorder="1" applyAlignment="1" applyProtection="1">
      <alignment horizontal="center" vertical="center" wrapText="1"/>
      <protection locked="0"/>
    </xf>
    <xf numFmtId="0" fontId="131" fillId="5" borderId="5" xfId="0" applyFont="1" applyFill="1" applyBorder="1" applyAlignment="1" applyProtection="1">
      <alignment horizontal="center" vertical="center" wrapText="1"/>
      <protection locked="0"/>
    </xf>
    <xf numFmtId="0" fontId="131" fillId="5" borderId="6" xfId="0" applyFont="1" applyFill="1" applyBorder="1" applyAlignment="1" applyProtection="1">
      <alignment horizontal="center" vertical="center" wrapText="1"/>
      <protection locked="0"/>
    </xf>
    <xf numFmtId="0" fontId="131" fillId="5" borderId="11" xfId="0" applyFont="1" applyFill="1" applyBorder="1" applyAlignment="1" applyProtection="1">
      <alignment horizontal="center" vertical="center" wrapText="1"/>
      <protection locked="0"/>
    </xf>
    <xf numFmtId="0" fontId="131" fillId="5" borderId="12" xfId="0" applyFont="1" applyFill="1" applyBorder="1" applyAlignment="1" applyProtection="1">
      <alignment horizontal="center" vertical="center" wrapText="1"/>
      <protection locked="0"/>
    </xf>
    <xf numFmtId="0" fontId="131" fillId="5" borderId="23" xfId="0" applyFont="1" applyFill="1" applyBorder="1" applyAlignment="1" applyProtection="1">
      <alignment horizontal="center" vertical="center" wrapText="1"/>
      <protection locked="0"/>
    </xf>
    <xf numFmtId="0" fontId="131" fillId="5" borderId="4" xfId="10" quotePrefix="1" applyFont="1" applyFill="1" applyBorder="1" applyAlignment="1" applyProtection="1">
      <alignment horizontal="center" vertical="center" wrapText="1"/>
      <protection locked="0"/>
    </xf>
    <xf numFmtId="0" fontId="131" fillId="5" borderId="22" xfId="10" quotePrefix="1" applyFont="1" applyFill="1" applyBorder="1" applyAlignment="1" applyProtection="1">
      <alignment horizontal="center" vertical="center" wrapText="1"/>
      <protection locked="0"/>
    </xf>
    <xf numFmtId="0" fontId="131" fillId="5" borderId="36" xfId="0" applyFont="1" applyFill="1" applyBorder="1" applyAlignment="1" applyProtection="1">
      <alignment horizontal="center" vertical="center" wrapText="1"/>
      <protection locked="0"/>
    </xf>
    <xf numFmtId="0" fontId="131" fillId="5" borderId="13" xfId="0" applyFont="1" applyFill="1" applyBorder="1" applyAlignment="1" applyProtection="1">
      <alignment horizontal="center" vertical="center" wrapText="1"/>
      <protection locked="0"/>
    </xf>
    <xf numFmtId="0" fontId="131" fillId="5" borderId="51" xfId="0" applyFont="1" applyFill="1" applyBorder="1" applyAlignment="1" applyProtection="1">
      <alignment horizontal="center" vertical="center" wrapText="1"/>
      <protection locked="0"/>
    </xf>
    <xf numFmtId="0" fontId="131" fillId="5" borderId="46" xfId="0" applyFont="1" applyFill="1" applyBorder="1" applyAlignment="1" applyProtection="1">
      <alignment horizontal="center" vertical="center" wrapText="1"/>
      <protection locked="0"/>
    </xf>
    <xf numFmtId="0" fontId="131" fillId="5" borderId="47" xfId="0" applyFont="1" applyFill="1" applyBorder="1" applyAlignment="1" applyProtection="1">
      <alignment horizontal="center" vertical="center" wrapText="1"/>
      <protection locked="0"/>
    </xf>
    <xf numFmtId="0" fontId="131" fillId="5" borderId="48" xfId="0" applyFont="1" applyFill="1" applyBorder="1" applyAlignment="1" applyProtection="1">
      <alignment horizontal="center" vertical="center" wrapText="1"/>
      <protection locked="0"/>
    </xf>
    <xf numFmtId="0" fontId="135" fillId="5" borderId="3" xfId="10" quotePrefix="1" applyFont="1" applyFill="1" applyBorder="1" applyAlignment="1" applyProtection="1">
      <alignment vertical="center" wrapText="1"/>
      <protection locked="0"/>
    </xf>
    <xf numFmtId="0" fontId="131" fillId="5" borderId="96" xfId="10" quotePrefix="1" applyFont="1" applyFill="1" applyBorder="1" applyAlignment="1" applyProtection="1">
      <alignment horizontal="center" vertical="center" wrapText="1"/>
      <protection locked="0"/>
    </xf>
    <xf numFmtId="0" fontId="131" fillId="5" borderId="83" xfId="10" quotePrefix="1" applyFont="1" applyFill="1" applyBorder="1" applyAlignment="1" applyProtection="1">
      <alignment horizontal="center" vertical="center" wrapText="1"/>
      <protection locked="0"/>
    </xf>
    <xf numFmtId="0" fontId="135" fillId="5" borderId="22" xfId="10" applyFont="1" applyFill="1" applyBorder="1" applyAlignment="1" applyProtection="1">
      <alignment vertical="center" wrapText="1"/>
      <protection locked="0"/>
    </xf>
    <xf numFmtId="0" fontId="133" fillId="5" borderId="4" xfId="6" quotePrefix="1" applyFont="1" applyFill="1" applyBorder="1" applyAlignment="1" applyProtection="1">
      <alignment vertical="center" wrapText="1"/>
      <protection locked="0"/>
    </xf>
    <xf numFmtId="0" fontId="133" fillId="5" borderId="18" xfId="6" quotePrefix="1" applyFont="1" applyFill="1" applyBorder="1" applyAlignment="1" applyProtection="1">
      <alignment vertical="center" wrapText="1"/>
      <protection locked="0"/>
    </xf>
    <xf numFmtId="0" fontId="133" fillId="5" borderId="55" xfId="6" quotePrefix="1" applyFont="1" applyFill="1" applyBorder="1" applyAlignment="1" applyProtection="1">
      <alignment vertical="center" wrapText="1"/>
      <protection locked="0"/>
    </xf>
    <xf numFmtId="0" fontId="133" fillId="5" borderId="35" xfId="6" quotePrefix="1" applyFont="1" applyFill="1" applyBorder="1" applyAlignment="1" applyProtection="1">
      <alignment vertical="center" wrapText="1"/>
      <protection locked="0"/>
    </xf>
    <xf numFmtId="0" fontId="135" fillId="5" borderId="4" xfId="0" applyFont="1" applyFill="1" applyBorder="1" applyAlignment="1" applyProtection="1">
      <alignment horizontal="center" vertical="center" wrapText="1"/>
      <protection locked="0"/>
    </xf>
    <xf numFmtId="0" fontId="135" fillId="5" borderId="5" xfId="0" applyFont="1" applyFill="1" applyBorder="1" applyAlignment="1" applyProtection="1">
      <alignment horizontal="center" vertical="center" wrapText="1"/>
      <protection locked="0"/>
    </xf>
    <xf numFmtId="0" fontId="135" fillId="5" borderId="6" xfId="0" applyFont="1" applyFill="1" applyBorder="1" applyAlignment="1" applyProtection="1">
      <alignment horizontal="center" vertical="center" wrapText="1"/>
      <protection locked="0"/>
    </xf>
    <xf numFmtId="0" fontId="135" fillId="5" borderId="20" xfId="0" applyFont="1" applyFill="1" applyBorder="1" applyAlignment="1" applyProtection="1">
      <alignment horizontal="center" vertical="center" wrapText="1"/>
      <protection locked="0"/>
    </xf>
    <xf numFmtId="0" fontId="135" fillId="5" borderId="19" xfId="0" applyFont="1" applyFill="1" applyBorder="1" applyAlignment="1" applyProtection="1">
      <alignment horizontal="center" vertical="center" wrapText="1"/>
      <protection locked="0"/>
    </xf>
    <xf numFmtId="0" fontId="135" fillId="5" borderId="25" xfId="0" applyFont="1" applyFill="1" applyBorder="1" applyAlignment="1" applyProtection="1">
      <alignment horizontal="center" vertical="center" wrapText="1"/>
      <protection locked="0"/>
    </xf>
    <xf numFmtId="0" fontId="135" fillId="5" borderId="7" xfId="0" applyFont="1" applyFill="1" applyBorder="1" applyAlignment="1" applyProtection="1">
      <alignment horizontal="center" vertical="center" wrapText="1"/>
      <protection locked="0"/>
    </xf>
    <xf numFmtId="0" fontId="135" fillId="5" borderId="8" xfId="0" applyFont="1" applyFill="1" applyBorder="1" applyAlignment="1" applyProtection="1">
      <alignment horizontal="center" vertical="center" wrapText="1"/>
      <protection locked="0"/>
    </xf>
    <xf numFmtId="0" fontId="135" fillId="5" borderId="9" xfId="0" applyFont="1" applyFill="1" applyBorder="1" applyAlignment="1" applyProtection="1">
      <alignment horizontal="center" vertical="center" wrapText="1"/>
      <protection locked="0"/>
    </xf>
    <xf numFmtId="0" fontId="135" fillId="5" borderId="10" xfId="0" applyFont="1" applyFill="1" applyBorder="1" applyAlignment="1" applyProtection="1">
      <alignment horizontal="center" vertical="center" wrapText="1"/>
      <protection locked="0"/>
    </xf>
    <xf numFmtId="0" fontId="135" fillId="5" borderId="33" xfId="0" applyFont="1" applyFill="1" applyBorder="1" applyAlignment="1" applyProtection="1">
      <alignment horizontal="center" vertical="center" wrapText="1"/>
      <protection locked="0"/>
    </xf>
    <xf numFmtId="0" fontId="135" fillId="5" borderId="34" xfId="0" applyFont="1" applyFill="1" applyBorder="1" applyAlignment="1" applyProtection="1">
      <alignment horizontal="center" vertical="center" wrapText="1"/>
      <protection locked="0"/>
    </xf>
    <xf numFmtId="0" fontId="133" fillId="5" borderId="17" xfId="10" quotePrefix="1" applyFont="1" applyFill="1" applyBorder="1" applyAlignment="1" applyProtection="1">
      <alignment horizontal="center" vertical="center" wrapText="1"/>
      <protection locked="0"/>
    </xf>
    <xf numFmtId="0" fontId="133" fillId="5" borderId="56" xfId="10" quotePrefix="1" applyFont="1" applyFill="1" applyBorder="1" applyAlignment="1">
      <alignment horizontal="left" vertical="center" wrapText="1"/>
    </xf>
    <xf numFmtId="0" fontId="135" fillId="5" borderId="11" xfId="0" applyFont="1" applyFill="1" applyBorder="1" applyAlignment="1" applyProtection="1">
      <alignment horizontal="center" vertical="center" wrapText="1"/>
      <protection locked="0"/>
    </xf>
    <xf numFmtId="0" fontId="135" fillId="5" borderId="12" xfId="0" applyFont="1" applyFill="1" applyBorder="1" applyAlignment="1" applyProtection="1">
      <alignment horizontal="center" vertical="center" wrapText="1"/>
      <protection locked="0"/>
    </xf>
    <xf numFmtId="0" fontId="135" fillId="5" borderId="23" xfId="0" applyFont="1" applyFill="1" applyBorder="1" applyAlignment="1" applyProtection="1">
      <alignment horizontal="center" vertical="center" wrapText="1"/>
      <protection locked="0"/>
    </xf>
    <xf numFmtId="0" fontId="135" fillId="5" borderId="46" xfId="0" applyFont="1" applyFill="1" applyBorder="1" applyAlignment="1" applyProtection="1">
      <alignment horizontal="center" vertical="center" wrapText="1"/>
      <protection locked="0"/>
    </xf>
    <xf numFmtId="0" fontId="135" fillId="5" borderId="47" xfId="0" applyFont="1" applyFill="1" applyBorder="1" applyAlignment="1" applyProtection="1">
      <alignment horizontal="center" vertical="center" wrapText="1"/>
      <protection locked="0"/>
    </xf>
    <xf numFmtId="0" fontId="135" fillId="5" borderId="48" xfId="0" applyFont="1" applyFill="1" applyBorder="1" applyAlignment="1" applyProtection="1">
      <alignment horizontal="center" vertical="center" wrapText="1"/>
      <protection locked="0"/>
    </xf>
    <xf numFmtId="0" fontId="131" fillId="5" borderId="21" xfId="10" quotePrefix="1" applyFont="1" applyFill="1" applyBorder="1" applyAlignment="1">
      <alignment horizontal="left" vertical="center" wrapText="1"/>
    </xf>
    <xf numFmtId="0" fontId="131" fillId="5" borderId="21" xfId="10" quotePrefix="1" applyFont="1" applyFill="1" applyBorder="1" applyAlignment="1" applyProtection="1">
      <alignment horizontal="center" vertical="center" wrapText="1"/>
      <protection locked="0"/>
    </xf>
    <xf numFmtId="0" fontId="131" fillId="5" borderId="16" xfId="10" quotePrefix="1" applyFont="1" applyFill="1" applyBorder="1" applyAlignment="1" applyProtection="1">
      <alignment horizontal="center" vertical="center" wrapText="1"/>
      <protection locked="0"/>
    </xf>
    <xf numFmtId="0" fontId="135" fillId="5" borderId="36" xfId="0" applyFont="1" applyFill="1" applyBorder="1" applyAlignment="1" applyProtection="1">
      <alignment horizontal="center" vertical="center" wrapText="1"/>
      <protection locked="0"/>
    </xf>
    <xf numFmtId="0" fontId="135" fillId="5" borderId="13" xfId="0" applyFont="1" applyFill="1" applyBorder="1" applyAlignment="1" applyProtection="1">
      <alignment horizontal="center" vertical="center" wrapText="1"/>
      <protection locked="0"/>
    </xf>
    <xf numFmtId="0" fontId="135" fillId="5" borderId="49" xfId="0" applyFont="1" applyFill="1" applyBorder="1" applyAlignment="1" applyProtection="1">
      <alignment horizontal="center" vertical="center" wrapText="1"/>
      <protection locked="0"/>
    </xf>
    <xf numFmtId="0" fontId="133" fillId="5" borderId="56" xfId="10" quotePrefix="1" applyFont="1" applyFill="1" applyBorder="1" applyAlignment="1" applyProtection="1">
      <alignment horizontal="center" vertical="center" wrapText="1"/>
      <protection locked="0"/>
    </xf>
    <xf numFmtId="0" fontId="133" fillId="5" borderId="38" xfId="10" quotePrefix="1" applyFont="1" applyFill="1" applyBorder="1" applyAlignment="1" applyProtection="1">
      <alignment horizontal="center" vertical="center" wrapText="1"/>
      <protection locked="0"/>
    </xf>
    <xf numFmtId="0" fontId="131" fillId="5" borderId="3" xfId="10" quotePrefix="1" applyFont="1" applyFill="1" applyBorder="1" applyAlignment="1" applyProtection="1">
      <alignment horizontal="center" vertical="center" wrapText="1"/>
      <protection locked="0"/>
    </xf>
    <xf numFmtId="0" fontId="135" fillId="5" borderId="27" xfId="0" applyFont="1" applyFill="1" applyBorder="1" applyAlignment="1" applyProtection="1">
      <alignment horizontal="center" vertical="center"/>
      <protection locked="0"/>
    </xf>
    <xf numFmtId="0" fontId="135" fillId="5" borderId="2" xfId="0" applyFont="1" applyFill="1" applyBorder="1" applyAlignment="1" applyProtection="1">
      <alignment horizontal="center" vertical="center"/>
      <protection locked="0"/>
    </xf>
    <xf numFmtId="0" fontId="138" fillId="5" borderId="0" xfId="0" applyFont="1" applyFill="1" applyBorder="1" applyAlignment="1" applyProtection="1">
      <alignment horizontal="left" vertical="center" wrapText="1"/>
      <protection locked="0"/>
    </xf>
    <xf numFmtId="0" fontId="139" fillId="5" borderId="0" xfId="0" applyFont="1" applyFill="1" applyBorder="1" applyProtection="1">
      <protection locked="0"/>
    </xf>
    <xf numFmtId="0" fontId="67" fillId="5" borderId="79" xfId="6" quotePrefix="1" applyFont="1" applyFill="1" applyBorder="1" applyAlignment="1" applyProtection="1">
      <alignment horizontal="center" vertical="center" wrapText="1"/>
      <protection locked="0"/>
    </xf>
    <xf numFmtId="0" fontId="67" fillId="5" borderId="47" xfId="6" quotePrefix="1" applyFont="1" applyFill="1" applyBorder="1" applyAlignment="1" applyProtection="1">
      <alignment horizontal="center" vertical="center" wrapText="1"/>
      <protection locked="0"/>
    </xf>
    <xf numFmtId="0" fontId="67" fillId="5" borderId="48" xfId="6" quotePrefix="1" applyFont="1" applyFill="1" applyBorder="1" applyAlignment="1" applyProtection="1">
      <alignment horizontal="center" vertical="center" wrapText="1"/>
      <protection locked="0"/>
    </xf>
    <xf numFmtId="0" fontId="119" fillId="5" borderId="2" xfId="3" quotePrefix="1" applyFont="1" applyFill="1" applyBorder="1" applyAlignment="1" applyProtection="1">
      <alignment horizontal="left" textRotation="90" wrapText="1"/>
      <protection locked="0"/>
    </xf>
    <xf numFmtId="0" fontId="71" fillId="5" borderId="55" xfId="10" quotePrefix="1" applyFont="1" applyFill="1" applyBorder="1" applyAlignment="1" applyProtection="1">
      <alignment horizontal="center" vertical="center" wrapText="1"/>
      <protection locked="0"/>
    </xf>
    <xf numFmtId="0" fontId="71" fillId="5" borderId="35" xfId="10" quotePrefix="1" applyFont="1" applyFill="1" applyBorder="1" applyAlignment="1" applyProtection="1">
      <alignment horizontal="center" vertical="center" wrapText="1"/>
      <protection locked="0"/>
    </xf>
    <xf numFmtId="0" fontId="68" fillId="5" borderId="18" xfId="6" applyFont="1" applyFill="1" applyBorder="1" applyAlignment="1" applyProtection="1">
      <alignment horizontal="center" vertical="center" wrapText="1"/>
      <protection locked="0"/>
    </xf>
    <xf numFmtId="0" fontId="68" fillId="5" borderId="35" xfId="6" applyFont="1" applyFill="1" applyBorder="1" applyAlignment="1" applyProtection="1">
      <alignment horizontal="center" vertical="center" wrapText="1"/>
      <protection locked="0"/>
    </xf>
    <xf numFmtId="0" fontId="71" fillId="5" borderId="20" xfId="10" quotePrefix="1" applyFont="1" applyFill="1" applyBorder="1" applyAlignment="1" applyProtection="1">
      <alignment horizontal="center" vertical="center" wrapText="1"/>
      <protection locked="0"/>
    </xf>
    <xf numFmtId="0" fontId="71" fillId="5" borderId="19" xfId="10" quotePrefix="1" applyFont="1" applyFill="1" applyBorder="1" applyAlignment="1" applyProtection="1">
      <alignment horizontal="center" vertical="center" wrapText="1"/>
      <protection locked="0"/>
    </xf>
    <xf numFmtId="0" fontId="71" fillId="5" borderId="25" xfId="10" quotePrefix="1" applyFont="1" applyFill="1" applyBorder="1" applyAlignment="1" applyProtection="1">
      <alignment horizontal="center" vertical="center" wrapText="1"/>
      <protection locked="0"/>
    </xf>
    <xf numFmtId="0" fontId="71" fillId="5" borderId="36" xfId="10" quotePrefix="1" applyFont="1" applyFill="1" applyBorder="1" applyAlignment="1" applyProtection="1">
      <alignment horizontal="center" vertical="center" wrapText="1"/>
      <protection locked="0"/>
    </xf>
    <xf numFmtId="0" fontId="71" fillId="5" borderId="28" xfId="10" quotePrefix="1" applyFont="1" applyFill="1" applyBorder="1" applyAlignment="1" applyProtection="1">
      <alignment horizontal="center" vertical="center" wrapText="1"/>
      <protection locked="0"/>
    </xf>
    <xf numFmtId="0" fontId="71" fillId="5" borderId="7" xfId="10" quotePrefix="1" applyFont="1" applyFill="1" applyBorder="1" applyAlignment="1" applyProtection="1">
      <alignment horizontal="center" vertical="center" wrapText="1"/>
      <protection locked="0"/>
    </xf>
    <xf numFmtId="0" fontId="71" fillId="5" borderId="8" xfId="10" quotePrefix="1" applyFont="1" applyFill="1" applyBorder="1" applyAlignment="1" applyProtection="1">
      <alignment horizontal="center" vertical="center" wrapText="1"/>
      <protection locked="0"/>
    </xf>
    <xf numFmtId="0" fontId="71" fillId="5" borderId="9" xfId="10" quotePrefix="1" applyFont="1" applyFill="1" applyBorder="1" applyAlignment="1" applyProtection="1">
      <alignment horizontal="center" vertical="center" wrapText="1"/>
      <protection locked="0"/>
    </xf>
    <xf numFmtId="0" fontId="71" fillId="5" borderId="13" xfId="10" quotePrefix="1" applyFont="1" applyFill="1" applyBorder="1" applyAlignment="1" applyProtection="1">
      <alignment horizontal="center" vertical="center" wrapText="1"/>
      <protection locked="0"/>
    </xf>
    <xf numFmtId="0" fontId="71" fillId="5" borderId="14" xfId="10" quotePrefix="1" applyFont="1" applyFill="1" applyBorder="1" applyAlignment="1" applyProtection="1">
      <alignment horizontal="center" vertical="center" wrapText="1"/>
      <protection locked="0"/>
    </xf>
    <xf numFmtId="0" fontId="71" fillId="5" borderId="46" xfId="10" quotePrefix="1" applyFont="1" applyFill="1" applyBorder="1" applyAlignment="1" applyProtection="1">
      <alignment horizontal="center" vertical="center" wrapText="1"/>
      <protection locked="0"/>
    </xf>
    <xf numFmtId="0" fontId="71" fillId="5" borderId="47" xfId="10" quotePrefix="1" applyFont="1" applyFill="1" applyBorder="1" applyAlignment="1" applyProtection="1">
      <alignment horizontal="center" vertical="center" wrapText="1"/>
      <protection locked="0"/>
    </xf>
    <xf numFmtId="0" fontId="71" fillId="5" borderId="48" xfId="10" quotePrefix="1" applyFont="1" applyFill="1" applyBorder="1" applyAlignment="1" applyProtection="1">
      <alignment horizontal="center" vertical="center" wrapText="1"/>
      <protection locked="0"/>
    </xf>
    <xf numFmtId="0" fontId="71" fillId="5" borderId="49" xfId="10" quotePrefix="1" applyFont="1" applyFill="1" applyBorder="1" applyAlignment="1" applyProtection="1">
      <alignment horizontal="center" vertical="center" wrapText="1"/>
      <protection locked="0"/>
    </xf>
    <xf numFmtId="0" fontId="71" fillId="5" borderId="50" xfId="10" quotePrefix="1" applyFont="1" applyFill="1" applyBorder="1" applyAlignment="1" applyProtection="1">
      <alignment horizontal="center" vertical="center" wrapText="1"/>
      <protection locked="0"/>
    </xf>
    <xf numFmtId="0" fontId="70" fillId="5" borderId="2" xfId="10" quotePrefix="1" applyFont="1" applyFill="1" applyBorder="1" applyAlignment="1" applyProtection="1">
      <alignment vertical="center" wrapText="1"/>
      <protection locked="0"/>
    </xf>
    <xf numFmtId="0" fontId="68" fillId="5" borderId="41" xfId="6" quotePrefix="1" applyFont="1" applyFill="1" applyBorder="1" applyAlignment="1" applyProtection="1">
      <alignment horizontal="center" vertical="center" wrapText="1"/>
      <protection locked="0"/>
    </xf>
    <xf numFmtId="0" fontId="71" fillId="5" borderId="41" xfId="6" quotePrefix="1" applyFont="1" applyFill="1" applyBorder="1" applyAlignment="1" applyProtection="1">
      <alignment horizontal="center" vertical="center" wrapText="1"/>
      <protection locked="0"/>
    </xf>
    <xf numFmtId="0" fontId="71" fillId="5" borderId="30" xfId="6" quotePrefix="1" applyFont="1" applyFill="1" applyBorder="1" applyAlignment="1" applyProtection="1">
      <alignment horizontal="center" vertical="center" wrapText="1"/>
      <protection locked="0"/>
    </xf>
    <xf numFmtId="0" fontId="68" fillId="5" borderId="31" xfId="6" quotePrefix="1" applyFont="1" applyFill="1" applyBorder="1" applyAlignment="1" applyProtection="1">
      <alignment horizontal="center" vertical="center" wrapText="1"/>
      <protection locked="0"/>
    </xf>
    <xf numFmtId="0" fontId="68" fillId="5" borderId="30" xfId="6" quotePrefix="1" applyFont="1" applyFill="1" applyBorder="1" applyAlignment="1" applyProtection="1">
      <alignment horizontal="center" vertical="center" wrapText="1"/>
      <protection locked="0"/>
    </xf>
    <xf numFmtId="0" fontId="71" fillId="5" borderId="9" xfId="6" quotePrefix="1" applyFont="1" applyFill="1" applyBorder="1" applyAlignment="1" applyProtection="1">
      <alignment horizontal="center" vertical="center" wrapText="1"/>
      <protection locked="0"/>
    </xf>
    <xf numFmtId="0" fontId="71" fillId="5" borderId="19" xfId="6" quotePrefix="1" applyFont="1" applyFill="1" applyBorder="1" applyAlignment="1" applyProtection="1">
      <alignment horizontal="center" vertical="center" wrapText="1"/>
      <protection locked="0"/>
    </xf>
    <xf numFmtId="0" fontId="71" fillId="5" borderId="25" xfId="6" quotePrefix="1" applyFont="1" applyFill="1" applyBorder="1" applyAlignment="1" applyProtection="1">
      <alignment horizontal="center" vertical="center" wrapText="1"/>
      <protection locked="0"/>
    </xf>
    <xf numFmtId="0" fontId="68" fillId="5" borderId="36" xfId="6" applyFont="1" applyFill="1" applyBorder="1" applyAlignment="1" applyProtection="1">
      <alignment horizontal="center" vertical="center" wrapText="1"/>
      <protection locked="0"/>
    </xf>
    <xf numFmtId="0" fontId="68" fillId="5" borderId="19" xfId="6" applyFont="1" applyFill="1" applyBorder="1" applyAlignment="1" applyProtection="1">
      <alignment horizontal="center" vertical="center" wrapText="1"/>
      <protection locked="0"/>
    </xf>
    <xf numFmtId="0" fontId="68" fillId="5" borderId="25" xfId="6" applyFont="1" applyFill="1" applyBorder="1" applyAlignment="1" applyProtection="1">
      <alignment horizontal="center" vertical="center" wrapText="1"/>
      <protection locked="0"/>
    </xf>
    <xf numFmtId="0" fontId="71" fillId="5" borderId="7" xfId="6" quotePrefix="1" applyFont="1" applyFill="1" applyBorder="1" applyAlignment="1" applyProtection="1">
      <alignment horizontal="center" vertical="center" wrapText="1"/>
      <protection locked="0"/>
    </xf>
    <xf numFmtId="0" fontId="71" fillId="5" borderId="8" xfId="6" quotePrefix="1" applyFont="1" applyFill="1" applyBorder="1" applyAlignment="1" applyProtection="1">
      <alignment horizontal="center" vertical="center" wrapText="1"/>
      <protection locked="0"/>
    </xf>
    <xf numFmtId="0" fontId="68" fillId="5" borderId="13" xfId="6" applyFont="1" applyFill="1" applyBorder="1" applyAlignment="1" applyProtection="1">
      <alignment horizontal="center" vertical="center" wrapText="1"/>
      <protection locked="0"/>
    </xf>
    <xf numFmtId="0" fontId="68" fillId="5" borderId="8" xfId="6" applyFont="1" applyFill="1" applyBorder="1" applyAlignment="1" applyProtection="1">
      <alignment horizontal="center" vertical="center" wrapText="1"/>
      <protection locked="0"/>
    </xf>
    <xf numFmtId="0" fontId="68" fillId="5" borderId="9" xfId="6" applyFont="1" applyFill="1" applyBorder="1" applyAlignment="1" applyProtection="1">
      <alignment horizontal="center" vertical="center" wrapText="1"/>
      <protection locked="0"/>
    </xf>
    <xf numFmtId="0" fontId="71" fillId="5" borderId="10" xfId="6" quotePrefix="1" applyFont="1" applyFill="1" applyBorder="1" applyAlignment="1" applyProtection="1">
      <alignment horizontal="center" vertical="center" wrapText="1"/>
      <protection locked="0"/>
    </xf>
    <xf numFmtId="0" fontId="71" fillId="5" borderId="33" xfId="6" quotePrefix="1" applyFont="1" applyFill="1" applyBorder="1" applyAlignment="1" applyProtection="1">
      <alignment horizontal="center" vertical="center" wrapText="1"/>
      <protection locked="0"/>
    </xf>
    <xf numFmtId="0" fontId="71" fillId="5" borderId="34" xfId="6" quotePrefix="1" applyFont="1" applyFill="1" applyBorder="1" applyAlignment="1" applyProtection="1">
      <alignment horizontal="center" vertical="center" wrapText="1"/>
      <protection locked="0"/>
    </xf>
    <xf numFmtId="0" fontId="68" fillId="5" borderId="51" xfId="6" applyFont="1" applyFill="1" applyBorder="1" applyAlignment="1" applyProtection="1">
      <alignment horizontal="center" vertical="center" wrapText="1"/>
      <protection locked="0"/>
    </xf>
    <xf numFmtId="0" fontId="68" fillId="5" borderId="33" xfId="6" applyFont="1" applyFill="1" applyBorder="1" applyAlignment="1" applyProtection="1">
      <alignment horizontal="center" vertical="center" wrapText="1"/>
      <protection locked="0"/>
    </xf>
    <xf numFmtId="0" fontId="68" fillId="5" borderId="34" xfId="6" applyFont="1" applyFill="1" applyBorder="1" applyAlignment="1" applyProtection="1">
      <alignment horizontal="center" vertical="center" wrapText="1"/>
      <protection locked="0"/>
    </xf>
    <xf numFmtId="0" fontId="77" fillId="5" borderId="16" xfId="10" applyFont="1" applyFill="1" applyBorder="1" applyAlignment="1" applyProtection="1">
      <alignment vertical="center" wrapText="1"/>
      <protection locked="0"/>
    </xf>
    <xf numFmtId="0" fontId="68" fillId="5" borderId="6" xfId="6" quotePrefix="1" applyFont="1" applyFill="1" applyBorder="1" applyAlignment="1" applyProtection="1">
      <alignment horizontal="center" vertical="center" wrapText="1"/>
      <protection locked="0"/>
    </xf>
    <xf numFmtId="0" fontId="68" fillId="5" borderId="49" xfId="6" applyFont="1" applyFill="1" applyBorder="1" applyAlignment="1" applyProtection="1">
      <alignment horizontal="center" vertical="center" wrapText="1"/>
      <protection locked="0"/>
    </xf>
    <xf numFmtId="0" fontId="68" fillId="5" borderId="47" xfId="6" applyFont="1" applyFill="1" applyBorder="1" applyAlignment="1" applyProtection="1">
      <alignment horizontal="center" vertical="center" wrapText="1"/>
      <protection locked="0"/>
    </xf>
    <xf numFmtId="0" fontId="68" fillId="5" borderId="48" xfId="6" applyFont="1" applyFill="1" applyBorder="1" applyAlignment="1" applyProtection="1">
      <alignment horizontal="center" vertical="center" wrapText="1"/>
      <protection locked="0"/>
    </xf>
    <xf numFmtId="0" fontId="69" fillId="5" borderId="2" xfId="3" quotePrefix="1" applyFont="1" applyFill="1" applyBorder="1" applyAlignment="1" applyProtection="1">
      <alignment horizontal="left" textRotation="90" wrapText="1"/>
      <protection locked="0"/>
    </xf>
    <xf numFmtId="0" fontId="69" fillId="5" borderId="3" xfId="3" quotePrefix="1" applyFont="1" applyFill="1" applyBorder="1" applyAlignment="1" applyProtection="1">
      <alignment horizontal="center" textRotation="90" wrapText="1"/>
      <protection locked="0"/>
    </xf>
    <xf numFmtId="0" fontId="72" fillId="5" borderId="17" xfId="0" applyFont="1" applyFill="1" applyBorder="1" applyAlignment="1" applyProtection="1">
      <alignment horizontal="left" vertical="center" wrapText="1"/>
      <protection locked="0"/>
    </xf>
    <xf numFmtId="0" fontId="68" fillId="5" borderId="52" xfId="6" quotePrefix="1" applyFont="1" applyFill="1" applyBorder="1" applyAlignment="1" applyProtection="1">
      <alignment horizontal="center" vertical="center" wrapText="1"/>
      <protection locked="0"/>
    </xf>
    <xf numFmtId="0" fontId="71" fillId="5" borderId="17" xfId="6" quotePrefix="1" applyFont="1" applyFill="1" applyBorder="1" applyAlignment="1" applyProtection="1">
      <alignment vertical="center" wrapText="1"/>
      <protection locked="0"/>
    </xf>
    <xf numFmtId="0" fontId="72" fillId="5" borderId="17" xfId="0" applyFont="1" applyFill="1" applyBorder="1" applyAlignment="1" applyProtection="1">
      <alignment horizontal="center" vertical="center" wrapText="1"/>
      <protection locked="0"/>
    </xf>
    <xf numFmtId="0" fontId="69" fillId="5" borderId="44" xfId="3" quotePrefix="1" applyFont="1" applyFill="1" applyBorder="1" applyAlignment="1" applyProtection="1">
      <alignment horizontal="center" textRotation="90" wrapText="1"/>
      <protection locked="0"/>
    </xf>
    <xf numFmtId="0" fontId="71" fillId="5" borderId="6" xfId="6" quotePrefix="1" applyFont="1" applyFill="1" applyBorder="1" applyAlignment="1" applyProtection="1">
      <alignment vertical="center" wrapText="1"/>
      <protection locked="0"/>
    </xf>
    <xf numFmtId="0" fontId="72" fillId="5" borderId="44" xfId="0" applyFont="1" applyFill="1" applyBorder="1" applyAlignment="1" applyProtection="1">
      <alignment horizontal="center" vertical="center"/>
      <protection locked="0"/>
    </xf>
    <xf numFmtId="0" fontId="67" fillId="5" borderId="22" xfId="10" quotePrefix="1" applyFont="1" applyFill="1" applyBorder="1" applyAlignment="1">
      <alignment horizontal="left" vertical="center" wrapText="1"/>
    </xf>
    <xf numFmtId="0" fontId="68" fillId="5" borderId="3" xfId="10" quotePrefix="1" applyFont="1" applyFill="1" applyBorder="1" applyAlignment="1" applyProtection="1">
      <alignment horizontal="center" vertical="center" wrapText="1"/>
      <protection locked="0"/>
    </xf>
    <xf numFmtId="0" fontId="68" fillId="5" borderId="44" xfId="10" quotePrefix="1" applyFont="1" applyFill="1" applyBorder="1" applyAlignment="1" applyProtection="1">
      <alignment horizontal="center" vertical="center" wrapText="1"/>
      <protection locked="0"/>
    </xf>
    <xf numFmtId="0" fontId="65" fillId="5" borderId="42" xfId="10" quotePrefix="1" applyFont="1" applyFill="1" applyBorder="1" applyAlignment="1" applyProtection="1">
      <alignment horizontal="center" vertical="center" wrapText="1"/>
      <protection locked="0"/>
    </xf>
    <xf numFmtId="0" fontId="120" fillId="5" borderId="28" xfId="10" quotePrefix="1" applyFont="1" applyFill="1" applyBorder="1" applyAlignment="1" applyProtection="1">
      <alignment horizontal="center" vertical="center" wrapText="1"/>
      <protection locked="0"/>
    </xf>
    <xf numFmtId="0" fontId="120" fillId="5" borderId="14" xfId="10" quotePrefix="1" applyFont="1" applyFill="1" applyBorder="1" applyAlignment="1" applyProtection="1">
      <alignment horizontal="center" vertical="center" wrapText="1"/>
      <protection locked="0"/>
    </xf>
    <xf numFmtId="0" fontId="120" fillId="5" borderId="50" xfId="10" quotePrefix="1" applyFont="1" applyFill="1" applyBorder="1" applyAlignment="1" applyProtection="1">
      <alignment horizontal="center" vertical="center" wrapText="1"/>
      <protection locked="0"/>
    </xf>
    <xf numFmtId="0" fontId="65" fillId="5" borderId="43" xfId="10" quotePrefix="1" applyFont="1" applyFill="1" applyBorder="1" applyAlignment="1" applyProtection="1">
      <alignment horizontal="center" vertical="center" wrapText="1"/>
      <protection locked="0"/>
    </xf>
    <xf numFmtId="0" fontId="120" fillId="5" borderId="36" xfId="10" quotePrefix="1" applyFont="1" applyFill="1" applyBorder="1" applyAlignment="1" applyProtection="1">
      <alignment horizontal="center" vertical="center" wrapText="1"/>
      <protection locked="0"/>
    </xf>
    <xf numFmtId="0" fontId="120" fillId="5" borderId="13" xfId="10" quotePrefix="1" applyFont="1" applyFill="1" applyBorder="1" applyAlignment="1" applyProtection="1">
      <alignment horizontal="center" vertical="center" wrapText="1"/>
      <protection locked="0"/>
    </xf>
    <xf numFmtId="0" fontId="120" fillId="5" borderId="49" xfId="10" quotePrefix="1" applyFont="1" applyFill="1" applyBorder="1" applyAlignment="1" applyProtection="1">
      <alignment horizontal="center" vertical="center" wrapText="1"/>
      <protection locked="0"/>
    </xf>
    <xf numFmtId="0" fontId="65" fillId="5" borderId="5" xfId="10" quotePrefix="1" applyFont="1" applyFill="1" applyBorder="1" applyAlignment="1" applyProtection="1">
      <alignment horizontal="center" vertical="center" wrapText="1"/>
      <protection locked="0"/>
    </xf>
    <xf numFmtId="0" fontId="65" fillId="5" borderId="6" xfId="10" quotePrefix="1" applyFont="1" applyFill="1" applyBorder="1" applyAlignment="1" applyProtection="1">
      <alignment horizontal="center" vertical="center" wrapText="1"/>
      <protection locked="0"/>
    </xf>
    <xf numFmtId="0" fontId="120" fillId="5" borderId="25" xfId="10" quotePrefix="1" applyFont="1" applyFill="1" applyBorder="1" applyAlignment="1" applyProtection="1">
      <alignment horizontal="center" vertical="center" wrapText="1"/>
      <protection locked="0"/>
    </xf>
    <xf numFmtId="0" fontId="120" fillId="5" borderId="9" xfId="10" quotePrefix="1" applyFont="1" applyFill="1" applyBorder="1" applyAlignment="1" applyProtection="1">
      <alignment horizontal="center" vertical="center" wrapText="1"/>
      <protection locked="0"/>
    </xf>
    <xf numFmtId="0" fontId="120" fillId="5" borderId="48" xfId="10" quotePrefix="1" applyFont="1" applyFill="1" applyBorder="1" applyAlignment="1" applyProtection="1">
      <alignment horizontal="center" vertical="center" wrapText="1"/>
      <protection locked="0"/>
    </xf>
    <xf numFmtId="0" fontId="67" fillId="5" borderId="2" xfId="10" quotePrefix="1" applyFont="1" applyFill="1" applyBorder="1" applyAlignment="1" applyProtection="1">
      <alignment horizontal="center" vertical="center" wrapText="1"/>
      <protection locked="0"/>
    </xf>
    <xf numFmtId="0" fontId="67" fillId="5" borderId="61" xfId="10" quotePrefix="1" applyFont="1" applyFill="1" applyBorder="1" applyAlignment="1" applyProtection="1">
      <alignment horizontal="center" vertical="center" wrapText="1"/>
      <protection locked="0"/>
    </xf>
    <xf numFmtId="0" fontId="67" fillId="5" borderId="70" xfId="10" quotePrefix="1" applyFont="1" applyFill="1" applyBorder="1" applyAlignment="1" applyProtection="1">
      <alignment horizontal="center" vertical="center" wrapText="1"/>
      <protection locked="0"/>
    </xf>
    <xf numFmtId="0" fontId="67" fillId="5" borderId="59" xfId="10" quotePrefix="1" applyFont="1" applyFill="1" applyBorder="1" applyAlignment="1" applyProtection="1">
      <alignment horizontal="center" vertical="center" wrapText="1"/>
      <protection locked="0"/>
    </xf>
    <xf numFmtId="0" fontId="140" fillId="5" borderId="27" xfId="0" applyFont="1" applyFill="1" applyBorder="1" applyAlignment="1" applyProtection="1">
      <alignment horizontal="center" vertical="center"/>
      <protection locked="0"/>
    </xf>
    <xf numFmtId="0" fontId="140" fillId="5" borderId="27" xfId="0" applyFont="1" applyFill="1" applyBorder="1" applyAlignment="1" applyProtection="1">
      <alignment horizontal="center" vertical="center" wrapText="1"/>
      <protection locked="0"/>
    </xf>
    <xf numFmtId="0" fontId="140" fillId="5" borderId="53" xfId="0" applyFont="1" applyFill="1" applyBorder="1" applyAlignment="1" applyProtection="1">
      <alignment horizontal="center" vertical="center" wrapText="1"/>
      <protection locked="0"/>
    </xf>
    <xf numFmtId="0" fontId="140" fillId="5" borderId="44" xfId="0" applyFont="1" applyFill="1" applyBorder="1" applyAlignment="1" applyProtection="1">
      <alignment horizontal="center" vertical="center" wrapText="1"/>
      <protection locked="0"/>
    </xf>
    <xf numFmtId="0" fontId="19" fillId="4" borderId="8" xfId="10" quotePrefix="1" applyFont="1" applyFill="1" applyBorder="1" applyAlignment="1">
      <alignment vertical="center" wrapText="1"/>
    </xf>
    <xf numFmtId="0" fontId="17" fillId="4" borderId="8" xfId="10" applyFont="1" applyFill="1" applyBorder="1" applyAlignment="1">
      <alignment vertical="center" wrapText="1"/>
    </xf>
    <xf numFmtId="0" fontId="17" fillId="4" borderId="83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horizontal="right" wrapText="1"/>
    </xf>
    <xf numFmtId="0" fontId="17" fillId="4" borderId="116" xfId="0" applyFont="1" applyFill="1" applyBorder="1" applyAlignment="1">
      <alignment horizontal="right" wrapText="1"/>
    </xf>
    <xf numFmtId="0" fontId="17" fillId="4" borderId="82" xfId="0" applyFont="1" applyFill="1" applyBorder="1" applyAlignment="1">
      <alignment wrapText="1"/>
    </xf>
    <xf numFmtId="0" fontId="19" fillId="4" borderId="16" xfId="10" applyFont="1" applyFill="1" applyBorder="1" applyAlignment="1">
      <alignment vertical="center" wrapText="1"/>
    </xf>
    <xf numFmtId="0" fontId="16" fillId="4" borderId="24" xfId="0" applyFont="1" applyFill="1" applyBorder="1" applyAlignment="1">
      <alignment horizontal="right" wrapText="1"/>
    </xf>
    <xf numFmtId="0" fontId="17" fillId="4" borderId="2" xfId="0" applyFont="1" applyFill="1" applyBorder="1" applyAlignment="1">
      <alignment wrapText="1"/>
    </xf>
    <xf numFmtId="0" fontId="17" fillId="4" borderId="60" xfId="0" applyFont="1" applyFill="1" applyBorder="1" applyAlignment="1">
      <alignment horizontal="right" wrapText="1"/>
    </xf>
    <xf numFmtId="0" fontId="17" fillId="4" borderId="27" xfId="10" applyFont="1" applyFill="1" applyBorder="1" applyAlignment="1">
      <alignment vertical="center" wrapText="1"/>
    </xf>
    <xf numFmtId="0" fontId="17" fillId="4" borderId="53" xfId="0" applyFont="1" applyFill="1" applyBorder="1" applyAlignment="1">
      <alignment horizontal="right" wrapText="1"/>
    </xf>
    <xf numFmtId="0" fontId="17" fillId="4" borderId="60" xfId="0" applyFont="1" applyFill="1" applyBorder="1" applyAlignment="1">
      <alignment wrapText="1"/>
    </xf>
    <xf numFmtId="0" fontId="17" fillId="4" borderId="3" xfId="1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right" wrapText="1"/>
    </xf>
    <xf numFmtId="0" fontId="17" fillId="4" borderId="24" xfId="0" applyFont="1" applyFill="1" applyBorder="1" applyAlignment="1">
      <alignment horizontal="right" wrapText="1"/>
    </xf>
    <xf numFmtId="0" fontId="23" fillId="4" borderId="33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center" wrapText="1"/>
    </xf>
    <xf numFmtId="0" fontId="23" fillId="4" borderId="2" xfId="0" applyFont="1" applyFill="1" applyBorder="1" applyAlignment="1">
      <alignment horizontal="left" vertical="center" wrapText="1"/>
    </xf>
    <xf numFmtId="0" fontId="57" fillId="5" borderId="7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left" vertical="center" wrapText="1"/>
    </xf>
    <xf numFmtId="0" fontId="64" fillId="5" borderId="1" xfId="26" applyFont="1" applyFill="1" applyBorder="1" applyAlignment="1">
      <alignment horizontal="center"/>
    </xf>
    <xf numFmtId="0" fontId="64" fillId="5" borderId="70" xfId="26" applyFont="1" applyFill="1" applyBorder="1" applyAlignment="1">
      <alignment horizontal="center"/>
    </xf>
    <xf numFmtId="0" fontId="64" fillId="5" borderId="51" xfId="26" applyFont="1" applyFill="1" applyBorder="1" applyAlignment="1">
      <alignment horizontal="center"/>
    </xf>
    <xf numFmtId="0" fontId="64" fillId="5" borderId="33" xfId="26" applyFont="1" applyFill="1" applyBorder="1" applyAlignment="1">
      <alignment horizontal="center"/>
    </xf>
    <xf numFmtId="0" fontId="64" fillId="5" borderId="34" xfId="26" applyFont="1" applyFill="1" applyBorder="1" applyAlignment="1">
      <alignment horizontal="center"/>
    </xf>
    <xf numFmtId="0" fontId="64" fillId="5" borderId="29" xfId="26" applyFont="1" applyFill="1" applyBorder="1" applyAlignment="1">
      <alignment horizontal="center"/>
    </xf>
    <xf numFmtId="0" fontId="54" fillId="5" borderId="14" xfId="0" applyFont="1" applyFill="1" applyBorder="1" applyAlignment="1">
      <alignment horizontal="left" vertical="center" wrapText="1"/>
    </xf>
    <xf numFmtId="0" fontId="54" fillId="5" borderId="29" xfId="0" applyFont="1" applyFill="1" applyBorder="1" applyAlignment="1">
      <alignment horizontal="left" vertical="center" wrapText="1"/>
    </xf>
    <xf numFmtId="0" fontId="64" fillId="5" borderId="10" xfId="26" applyFont="1" applyFill="1" applyBorder="1" applyAlignment="1">
      <alignment horizontal="center"/>
    </xf>
    <xf numFmtId="0" fontId="64" fillId="5" borderId="46" xfId="26" applyFont="1" applyFill="1" applyBorder="1" applyAlignment="1">
      <alignment horizontal="center"/>
    </xf>
    <xf numFmtId="0" fontId="64" fillId="5" borderId="47" xfId="26" applyFont="1" applyFill="1" applyBorder="1" applyAlignment="1">
      <alignment horizontal="center"/>
    </xf>
    <xf numFmtId="0" fontId="64" fillId="5" borderId="48" xfId="26" applyFont="1" applyFill="1" applyBorder="1" applyAlignment="1">
      <alignment horizontal="center"/>
    </xf>
    <xf numFmtId="0" fontId="64" fillId="5" borderId="21" xfId="26" applyFont="1" applyFill="1" applyBorder="1" applyAlignment="1">
      <alignment horizontal="center"/>
    </xf>
    <xf numFmtId="0" fontId="64" fillId="5" borderId="30" xfId="26" applyFont="1" applyFill="1" applyBorder="1" applyAlignment="1">
      <alignment horizontal="center"/>
    </xf>
    <xf numFmtId="0" fontId="64" fillId="5" borderId="31" xfId="26" applyFont="1" applyFill="1" applyBorder="1" applyAlignment="1">
      <alignment horizontal="center"/>
    </xf>
    <xf numFmtId="0" fontId="54" fillId="5" borderId="52" xfId="0" applyFont="1" applyFill="1" applyBorder="1" applyAlignment="1">
      <alignment horizontal="left" vertical="center" wrapText="1"/>
    </xf>
    <xf numFmtId="0" fontId="64" fillId="5" borderId="97" xfId="26" applyFont="1" applyFill="1" applyBorder="1" applyAlignment="1">
      <alignment horizontal="center"/>
    </xf>
    <xf numFmtId="0" fontId="64" fillId="5" borderId="50" xfId="26" applyFont="1" applyFill="1" applyBorder="1" applyAlignment="1">
      <alignment horizontal="center"/>
    </xf>
    <xf numFmtId="0" fontId="61" fillId="5" borderId="9" xfId="0" applyFont="1" applyFill="1" applyBorder="1" applyAlignment="1">
      <alignment horizontal="left" vertical="center" wrapText="1"/>
    </xf>
    <xf numFmtId="0" fontId="64" fillId="5" borderId="49" xfId="26" applyFont="1" applyFill="1" applyBorder="1" applyAlignment="1">
      <alignment horizontal="center"/>
    </xf>
    <xf numFmtId="0" fontId="61" fillId="5" borderId="44" xfId="0" applyFont="1" applyFill="1" applyBorder="1" applyAlignment="1">
      <alignment horizontal="left" vertical="center" wrapText="1"/>
    </xf>
    <xf numFmtId="0" fontId="64" fillId="5" borderId="27" xfId="26" applyFont="1" applyFill="1" applyBorder="1" applyAlignment="1">
      <alignment horizontal="center"/>
    </xf>
    <xf numFmtId="0" fontId="64" fillId="5" borderId="53" xfId="26" applyFont="1" applyFill="1" applyBorder="1" applyAlignment="1">
      <alignment horizontal="center"/>
    </xf>
    <xf numFmtId="0" fontId="64" fillId="5" borderId="54" xfId="26" applyFont="1" applyFill="1" applyBorder="1" applyAlignment="1">
      <alignment horizontal="center"/>
    </xf>
    <xf numFmtId="0" fontId="64" fillId="5" borderId="44" xfId="26" applyFont="1" applyFill="1" applyBorder="1" applyAlignment="1">
      <alignment horizontal="center"/>
    </xf>
    <xf numFmtId="0" fontId="64" fillId="5" borderId="32" xfId="26" applyFont="1" applyFill="1" applyBorder="1" applyAlignment="1">
      <alignment horizontal="center"/>
    </xf>
    <xf numFmtId="0" fontId="61" fillId="5" borderId="48" xfId="0" applyFont="1" applyFill="1" applyBorder="1" applyAlignment="1">
      <alignment horizontal="left" vertical="center" wrapText="1"/>
    </xf>
    <xf numFmtId="0" fontId="63" fillId="5" borderId="46" xfId="26" applyFont="1" applyFill="1" applyBorder="1" applyAlignment="1">
      <alignment horizontal="center"/>
    </xf>
    <xf numFmtId="0" fontId="63" fillId="5" borderId="47" xfId="26" applyFont="1" applyFill="1" applyBorder="1" applyAlignment="1">
      <alignment horizontal="center"/>
    </xf>
    <xf numFmtId="0" fontId="63" fillId="5" borderId="48" xfId="26" applyFont="1" applyFill="1" applyBorder="1" applyAlignment="1">
      <alignment horizontal="center"/>
    </xf>
    <xf numFmtId="0" fontId="63" fillId="5" borderId="50" xfId="26" applyFont="1" applyFill="1" applyBorder="1" applyAlignment="1">
      <alignment horizontal="center"/>
    </xf>
    <xf numFmtId="0" fontId="63" fillId="5" borderId="49" xfId="26" applyFont="1" applyFill="1" applyBorder="1" applyAlignment="1">
      <alignment horizontal="center"/>
    </xf>
    <xf numFmtId="0" fontId="63" fillId="5" borderId="79" xfId="26" applyFont="1" applyFill="1" applyBorder="1" applyAlignment="1">
      <alignment horizont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0" fillId="5" borderId="34" xfId="26" applyFont="1" applyFill="1" applyBorder="1" applyAlignment="1">
      <alignment horizontal="center" vertical="center" wrapText="1"/>
    </xf>
    <xf numFmtId="0" fontId="110" fillId="5" borderId="31" xfId="26" applyFont="1" applyFill="1" applyBorder="1" applyAlignment="1">
      <alignment horizontal="center" vertical="center" wrapText="1"/>
    </xf>
    <xf numFmtId="0" fontId="110" fillId="5" borderId="23" xfId="26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5" fillId="4" borderId="55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66" xfId="24" applyFont="1" applyBorder="1" applyAlignment="1">
      <alignment horizontal="center" vertical="center" wrapText="1"/>
    </xf>
    <xf numFmtId="0" fontId="3" fillId="0" borderId="3" xfId="24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4" xfId="24" applyBorder="1" applyAlignment="1">
      <alignment horizontal="center"/>
    </xf>
    <xf numFmtId="0" fontId="3" fillId="0" borderId="16" xfId="24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111" fillId="0" borderId="3" xfId="24" applyFont="1" applyBorder="1" applyAlignment="1">
      <alignment horizontal="center"/>
    </xf>
    <xf numFmtId="0" fontId="111" fillId="0" borderId="24" xfId="24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left" vertical="top"/>
    </xf>
    <xf numFmtId="0" fontId="29" fillId="0" borderId="2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 wrapText="1"/>
    </xf>
    <xf numFmtId="0" fontId="111" fillId="0" borderId="54" xfId="24" applyFont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29" fillId="0" borderId="62" xfId="24" applyFont="1" applyBorder="1" applyAlignment="1">
      <alignment horizontal="center" vertical="center"/>
    </xf>
    <xf numFmtId="0" fontId="29" fillId="0" borderId="37" xfId="24" applyFont="1" applyBorder="1" applyAlignment="1">
      <alignment horizontal="center" vertical="center"/>
    </xf>
    <xf numFmtId="0" fontId="29" fillId="0" borderId="51" xfId="24" applyFont="1" applyFill="1" applyBorder="1" applyAlignment="1">
      <alignment horizontal="center" vertical="center"/>
    </xf>
    <xf numFmtId="0" fontId="29" fillId="0" borderId="33" xfId="24" applyFont="1" applyFill="1" applyBorder="1" applyAlignment="1">
      <alignment horizontal="center" vertical="center"/>
    </xf>
    <xf numFmtId="0" fontId="29" fillId="0" borderId="34" xfId="24" applyFont="1" applyFill="1" applyBorder="1" applyAlignment="1">
      <alignment horizontal="center" vertical="center"/>
    </xf>
    <xf numFmtId="0" fontId="82" fillId="0" borderId="0" xfId="24" applyFont="1" applyFill="1" applyAlignment="1">
      <alignment horizontal="center"/>
    </xf>
    <xf numFmtId="0" fontId="29" fillId="0" borderId="1" xfId="24" applyFont="1" applyFill="1" applyBorder="1" applyAlignment="1">
      <alignment horizontal="center" vertical="center"/>
    </xf>
    <xf numFmtId="0" fontId="29" fillId="0" borderId="70" xfId="24" applyFont="1" applyFill="1" applyBorder="1" applyAlignment="1">
      <alignment horizontal="center" vertical="center"/>
    </xf>
    <xf numFmtId="0" fontId="82" fillId="0" borderId="0" xfId="24" applyFont="1" applyAlignment="1">
      <alignment horizontal="center"/>
    </xf>
    <xf numFmtId="0" fontId="82" fillId="0" borderId="3" xfId="24" applyFont="1" applyBorder="1" applyAlignment="1">
      <alignment horizontal="center"/>
    </xf>
    <xf numFmtId="0" fontId="82" fillId="0" borderId="24" xfId="24" applyFont="1" applyBorder="1" applyAlignment="1">
      <alignment horizontal="center"/>
    </xf>
    <xf numFmtId="0" fontId="82" fillId="0" borderId="55" xfId="24" applyFont="1" applyBorder="1" applyAlignment="1">
      <alignment horizontal="center"/>
    </xf>
    <xf numFmtId="0" fontId="82" fillId="0" borderId="35" xfId="24" applyFont="1" applyBorder="1" applyAlignment="1">
      <alignment horizontal="center"/>
    </xf>
    <xf numFmtId="0" fontId="82" fillId="0" borderId="22" xfId="24" applyFont="1" applyBorder="1" applyAlignment="1">
      <alignment horizontal="center" vertical="center" wrapText="1"/>
    </xf>
    <xf numFmtId="0" fontId="82" fillId="0" borderId="72" xfId="24" applyFont="1" applyBorder="1" applyAlignment="1">
      <alignment horizontal="center" vertical="center" wrapText="1"/>
    </xf>
    <xf numFmtId="0" fontId="82" fillId="0" borderId="66" xfId="24" applyFont="1" applyBorder="1" applyAlignment="1">
      <alignment horizontal="center" vertical="center" wrapText="1"/>
    </xf>
    <xf numFmtId="0" fontId="82" fillId="0" borderId="54" xfId="24" applyFont="1" applyBorder="1" applyAlignment="1">
      <alignment horizontal="center"/>
    </xf>
    <xf numFmtId="0" fontId="82" fillId="0" borderId="32" xfId="24" applyFont="1" applyBorder="1" applyAlignment="1">
      <alignment horizontal="center"/>
    </xf>
    <xf numFmtId="0" fontId="83" fillId="0" borderId="17" xfId="24" applyFont="1" applyBorder="1" applyAlignment="1">
      <alignment horizontal="center" vertical="center"/>
    </xf>
    <xf numFmtId="0" fontId="83" fillId="0" borderId="55" xfId="24" applyFont="1" applyBorder="1" applyAlignment="1">
      <alignment horizontal="center" vertical="center"/>
    </xf>
    <xf numFmtId="0" fontId="83" fillId="0" borderId="18" xfId="24" applyFont="1" applyBorder="1" applyAlignment="1">
      <alignment horizontal="center" vertical="center"/>
    </xf>
    <xf numFmtId="0" fontId="83" fillId="0" borderId="15" xfId="24" applyFont="1" applyBorder="1" applyAlignment="1">
      <alignment horizontal="center" vertical="center"/>
    </xf>
    <xf numFmtId="0" fontId="83" fillId="0" borderId="78" xfId="24" applyFont="1" applyBorder="1" applyAlignment="1">
      <alignment horizontal="center" vertical="center"/>
    </xf>
    <xf numFmtId="0" fontId="83" fillId="0" borderId="26" xfId="24" applyFont="1" applyBorder="1" applyAlignment="1">
      <alignment horizontal="center" vertical="center"/>
    </xf>
    <xf numFmtId="0" fontId="83" fillId="0" borderId="29" xfId="24" applyFont="1" applyBorder="1" applyAlignment="1">
      <alignment horizontal="center" vertical="center"/>
    </xf>
    <xf numFmtId="0" fontId="83" fillId="0" borderId="70" xfId="24" applyFont="1" applyBorder="1" applyAlignment="1">
      <alignment horizontal="center" vertical="center"/>
    </xf>
    <xf numFmtId="0" fontId="83" fillId="0" borderId="85" xfId="24" applyFont="1" applyBorder="1" applyAlignment="1">
      <alignment horizontal="center" vertical="center"/>
    </xf>
    <xf numFmtId="0" fontId="83" fillId="0" borderId="42" xfId="24" applyFont="1" applyBorder="1" applyAlignment="1">
      <alignment horizontal="center" vertical="center"/>
    </xf>
    <xf numFmtId="0" fontId="83" fillId="0" borderId="0" xfId="24" applyFont="1" applyBorder="1" applyAlignment="1">
      <alignment horizontal="center" vertical="center"/>
    </xf>
    <xf numFmtId="0" fontId="83" fillId="0" borderId="45" xfId="24" applyFont="1" applyBorder="1" applyAlignment="1">
      <alignment horizontal="center" vertical="center"/>
    </xf>
    <xf numFmtId="0" fontId="83" fillId="0" borderId="70" xfId="24" applyFont="1" applyBorder="1" applyAlignment="1">
      <alignment horizontal="center"/>
    </xf>
    <xf numFmtId="0" fontId="83" fillId="0" borderId="51" xfId="24" applyFont="1" applyBorder="1" applyAlignment="1">
      <alignment horizontal="center"/>
    </xf>
    <xf numFmtId="0" fontId="85" fillId="0" borderId="28" xfId="24" applyFont="1" applyBorder="1" applyAlignment="1">
      <alignment horizontal="center" vertical="top"/>
    </xf>
    <xf numFmtId="0" fontId="85" fillId="0" borderId="39" xfId="24" applyFont="1" applyBorder="1" applyAlignment="1">
      <alignment horizontal="center" vertical="top"/>
    </xf>
    <xf numFmtId="0" fontId="85" fillId="0" borderId="36" xfId="24" applyFont="1" applyBorder="1" applyAlignment="1">
      <alignment horizontal="center" vertical="top"/>
    </xf>
    <xf numFmtId="0" fontId="85" fillId="0" borderId="70" xfId="24" applyFont="1" applyBorder="1" applyAlignment="1">
      <alignment horizontal="center"/>
    </xf>
    <xf numFmtId="0" fontId="85" fillId="0" borderId="51" xfId="24" applyFont="1" applyBorder="1" applyAlignment="1">
      <alignment horizontal="center"/>
    </xf>
    <xf numFmtId="0" fontId="85" fillId="0" borderId="29" xfId="24" applyFont="1" applyBorder="1" applyAlignment="1">
      <alignment horizontal="center" vertical="top"/>
    </xf>
    <xf numFmtId="0" fontId="85" fillId="0" borderId="70" xfId="24" applyFont="1" applyBorder="1" applyAlignment="1">
      <alignment horizontal="center" vertical="top"/>
    </xf>
    <xf numFmtId="0" fontId="85" fillId="0" borderId="51" xfId="24" applyFont="1" applyBorder="1" applyAlignment="1">
      <alignment horizontal="center" vertical="top"/>
    </xf>
    <xf numFmtId="0" fontId="84" fillId="0" borderId="54" xfId="24" applyFont="1" applyBorder="1" applyAlignment="1">
      <alignment horizontal="center" vertical="top"/>
    </xf>
    <xf numFmtId="0" fontId="84" fillId="0" borderId="24" xfId="24" applyFont="1" applyBorder="1" applyAlignment="1">
      <alignment horizontal="center" vertical="top"/>
    </xf>
    <xf numFmtId="0" fontId="84" fillId="0" borderId="32" xfId="24" applyFont="1" applyBorder="1" applyAlignment="1">
      <alignment horizontal="center" vertical="top"/>
    </xf>
    <xf numFmtId="0" fontId="85" fillId="0" borderId="55" xfId="24" applyFont="1" applyBorder="1" applyAlignment="1">
      <alignment horizontal="center" vertical="center"/>
    </xf>
    <xf numFmtId="0" fontId="85" fillId="0" borderId="35" xfId="24" applyFont="1" applyBorder="1" applyAlignment="1">
      <alignment horizontal="center" vertical="center"/>
    </xf>
    <xf numFmtId="0" fontId="85" fillId="0" borderId="0" xfId="24" applyFont="1" applyBorder="1" applyAlignment="1">
      <alignment horizontal="center" vertical="center"/>
    </xf>
    <xf numFmtId="0" fontId="85" fillId="0" borderId="45" xfId="24" applyFont="1" applyBorder="1" applyAlignment="1">
      <alignment horizontal="center" vertical="center"/>
    </xf>
    <xf numFmtId="0" fontId="84" fillId="0" borderId="54" xfId="24" applyFont="1" applyBorder="1" applyAlignment="1">
      <alignment horizontal="center"/>
    </xf>
    <xf numFmtId="0" fontId="84" fillId="0" borderId="24" xfId="24" applyFont="1" applyBorder="1" applyAlignment="1">
      <alignment horizontal="center"/>
    </xf>
    <xf numFmtId="0" fontId="84" fillId="0" borderId="32" xfId="24" applyFont="1" applyBorder="1" applyAlignment="1">
      <alignment horizontal="center"/>
    </xf>
    <xf numFmtId="0" fontId="85" fillId="0" borderId="17" xfId="24" applyFont="1" applyBorder="1" applyAlignment="1">
      <alignment horizontal="center" vertical="center"/>
    </xf>
    <xf numFmtId="0" fontId="85" fillId="0" borderId="18" xfId="24" applyFont="1" applyBorder="1" applyAlignment="1">
      <alignment horizontal="center" vertical="center"/>
    </xf>
    <xf numFmtId="0" fontId="37" fillId="0" borderId="1" xfId="24" applyFont="1" applyBorder="1" applyAlignment="1">
      <alignment horizontal="center"/>
    </xf>
    <xf numFmtId="0" fontId="37" fillId="0" borderId="70" xfId="24" applyFont="1" applyBorder="1" applyAlignment="1">
      <alignment horizontal="center"/>
    </xf>
    <xf numFmtId="0" fontId="37" fillId="0" borderId="85" xfId="24" applyFont="1" applyBorder="1" applyAlignment="1">
      <alignment horizontal="center"/>
    </xf>
    <xf numFmtId="0" fontId="86" fillId="0" borderId="3" xfId="24" applyFont="1" applyBorder="1" applyAlignment="1">
      <alignment horizontal="center"/>
    </xf>
    <xf numFmtId="0" fontId="86" fillId="0" borderId="24" xfId="24" applyFont="1" applyBorder="1" applyAlignment="1">
      <alignment horizontal="center"/>
    </xf>
    <xf numFmtId="0" fontId="86" fillId="0" borderId="55" xfId="24" applyFont="1" applyBorder="1" applyAlignment="1">
      <alignment horizontal="center"/>
    </xf>
    <xf numFmtId="0" fontId="86" fillId="0" borderId="35" xfId="24" applyFont="1" applyBorder="1" applyAlignment="1">
      <alignment horizontal="center"/>
    </xf>
    <xf numFmtId="0" fontId="42" fillId="0" borderId="22" xfId="24" applyFont="1" applyBorder="1" applyAlignment="1">
      <alignment horizontal="center" vertical="center" wrapText="1"/>
    </xf>
    <xf numFmtId="0" fontId="42" fillId="0" borderId="72" xfId="24" applyFont="1" applyBorder="1" applyAlignment="1">
      <alignment horizontal="center" vertical="center" wrapText="1"/>
    </xf>
    <xf numFmtId="0" fontId="42" fillId="0" borderId="66" xfId="24" applyFont="1" applyBorder="1" applyAlignment="1">
      <alignment horizontal="center" vertical="center" wrapText="1"/>
    </xf>
    <xf numFmtId="0" fontId="42" fillId="0" borderId="54" xfId="24" applyFont="1" applyBorder="1" applyAlignment="1">
      <alignment horizontal="center"/>
    </xf>
    <xf numFmtId="0" fontId="42" fillId="0" borderId="24" xfId="24" applyFont="1" applyBorder="1" applyAlignment="1">
      <alignment horizontal="center"/>
    </xf>
    <xf numFmtId="0" fontId="42" fillId="0" borderId="3" xfId="24" applyFont="1" applyBorder="1" applyAlignment="1">
      <alignment horizontal="center"/>
    </xf>
    <xf numFmtId="0" fontId="42" fillId="0" borderId="60" xfId="24" applyFont="1" applyBorder="1" applyAlignment="1">
      <alignment horizontal="center"/>
    </xf>
    <xf numFmtId="0" fontId="37" fillId="0" borderId="17" xfId="24" applyFont="1" applyBorder="1" applyAlignment="1">
      <alignment horizontal="center" vertical="center"/>
    </xf>
    <xf numFmtId="0" fontId="37" fillId="0" borderId="55" xfId="24" applyFont="1" applyBorder="1" applyAlignment="1">
      <alignment horizontal="center" vertical="center"/>
    </xf>
    <xf numFmtId="0" fontId="37" fillId="0" borderId="16" xfId="24" applyFont="1" applyBorder="1" applyAlignment="1">
      <alignment horizontal="center" vertical="center"/>
    </xf>
    <xf numFmtId="0" fontId="37" fillId="0" borderId="35" xfId="24" applyFont="1" applyBorder="1" applyAlignment="1">
      <alignment horizontal="center" vertical="center"/>
    </xf>
    <xf numFmtId="0" fontId="37" fillId="0" borderId="0" xfId="24" applyFont="1" applyBorder="1" applyAlignment="1">
      <alignment horizontal="center" vertical="center"/>
    </xf>
    <xf numFmtId="0" fontId="37" fillId="0" borderId="45" xfId="24" applyFont="1" applyBorder="1" applyAlignment="1">
      <alignment horizontal="center" vertic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44" fontId="14" fillId="4" borderId="0" xfId="23" applyFont="1" applyFill="1" applyBorder="1" applyAlignment="1">
      <alignment horizontal="center" wrapText="1"/>
    </xf>
    <xf numFmtId="0" fontId="48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4" fillId="0" borderId="129" xfId="0" applyFont="1" applyFill="1" applyBorder="1" applyAlignment="1">
      <alignment horizontal="left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3" fillId="0" borderId="149" xfId="10" applyFont="1" applyFill="1" applyBorder="1" applyAlignment="1">
      <alignment horizontal="left" vertical="center" wrapText="1"/>
    </xf>
    <xf numFmtId="0" fontId="57" fillId="0" borderId="256" xfId="0" applyFont="1" applyFill="1" applyBorder="1" applyAlignment="1">
      <alignment horizontal="left" vertical="center" wrapText="1"/>
    </xf>
    <xf numFmtId="0" fontId="57" fillId="0" borderId="137" xfId="0" applyFont="1" applyFill="1" applyBorder="1" applyAlignment="1">
      <alignment horizontal="left" vertical="center" wrapText="1"/>
    </xf>
    <xf numFmtId="0" fontId="57" fillId="0" borderId="132" xfId="2" applyFont="1" applyFill="1" applyBorder="1" applyAlignment="1">
      <alignment horizontal="center" vertical="center" wrapText="1"/>
    </xf>
    <xf numFmtId="0" fontId="57" fillId="0" borderId="126" xfId="2" applyFont="1" applyFill="1" applyBorder="1" applyAlignment="1">
      <alignment horizontal="center" vertical="center" wrapText="1"/>
    </xf>
    <xf numFmtId="0" fontId="54" fillId="0" borderId="149" xfId="0" applyFont="1" applyFill="1" applyBorder="1" applyAlignment="1">
      <alignment horizontal="left" vertical="center" wrapText="1"/>
    </xf>
    <xf numFmtId="0" fontId="5" fillId="0" borderId="235" xfId="2" applyFont="1" applyFill="1" applyBorder="1" applyAlignment="1">
      <alignment horizontal="center" vertical="center" wrapText="1"/>
    </xf>
    <xf numFmtId="0" fontId="5" fillId="0" borderId="218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3" fillId="0" borderId="124" xfId="10" applyFont="1" applyFill="1" applyBorder="1" applyAlignment="1">
      <alignment horizontal="center" vertical="center" wrapText="1"/>
    </xf>
    <xf numFmtId="0" fontId="54" fillId="0" borderId="127" xfId="0" applyFont="1" applyFill="1" applyBorder="1" applyAlignment="1">
      <alignment horizontal="left" vertical="center" wrapText="1"/>
    </xf>
    <xf numFmtId="0" fontId="53" fillId="0" borderId="127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3" fillId="0" borderId="125" xfId="10" applyFont="1" applyFill="1" applyBorder="1" applyAlignment="1">
      <alignment horizontal="left" vertical="center" wrapText="1"/>
    </xf>
    <xf numFmtId="0" fontId="53" fillId="0" borderId="139" xfId="10" applyFont="1" applyFill="1" applyBorder="1" applyAlignment="1">
      <alignment horizontal="left" vertical="center" wrapText="1"/>
    </xf>
    <xf numFmtId="0" fontId="53" fillId="0" borderId="142" xfId="10" applyFont="1" applyFill="1" applyBorder="1" applyAlignment="1">
      <alignment horizontal="left" vertical="center" wrapText="1"/>
    </xf>
    <xf numFmtId="0" fontId="57" fillId="0" borderId="198" xfId="0" applyFont="1" applyFill="1" applyBorder="1" applyAlignment="1">
      <alignment horizontal="left" vertical="center" wrapText="1"/>
    </xf>
    <xf numFmtId="0" fontId="57" fillId="0" borderId="195" xfId="0" applyFont="1" applyFill="1" applyBorder="1" applyAlignment="1">
      <alignment horizontal="left" vertical="center" wrapText="1"/>
    </xf>
    <xf numFmtId="0" fontId="54" fillId="0" borderId="131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170" xfId="0" applyFont="1" applyFill="1" applyBorder="1" applyAlignment="1">
      <alignment horizontal="left" vertical="center" wrapText="1"/>
    </xf>
    <xf numFmtId="0" fontId="54" fillId="0" borderId="139" xfId="0" applyFont="1" applyFill="1" applyBorder="1" applyAlignment="1">
      <alignment horizontal="left" vertical="center" wrapText="1"/>
    </xf>
    <xf numFmtId="0" fontId="114" fillId="0" borderId="131" xfId="0" applyFont="1" applyFill="1" applyBorder="1" applyAlignment="1">
      <alignment horizontal="left" vertical="center" wrapText="1"/>
    </xf>
    <xf numFmtId="0" fontId="53" fillId="0" borderId="137" xfId="10" applyFont="1" applyFill="1" applyBorder="1" applyAlignment="1">
      <alignment horizontal="left" vertical="center" wrapText="1"/>
    </xf>
    <xf numFmtId="0" fontId="54" fillId="0" borderId="125" xfId="0" applyFont="1" applyFill="1" applyBorder="1" applyAlignment="1">
      <alignment horizontal="left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3" fillId="0" borderId="13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center" wrapText="1"/>
    </xf>
    <xf numFmtId="0" fontId="5" fillId="0" borderId="235" xfId="2" applyFont="1" applyFill="1" applyBorder="1" applyAlignment="1">
      <alignment horizontal="center" vertical="center"/>
    </xf>
    <xf numFmtId="0" fontId="5" fillId="0" borderId="134" xfId="14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right" wrapText="1"/>
    </xf>
    <xf numFmtId="0" fontId="5" fillId="0" borderId="134" xfId="16" applyFont="1" applyFill="1" applyBorder="1" applyAlignment="1">
      <alignment horizontal="center" vertical="center"/>
    </xf>
    <xf numFmtId="0" fontId="5" fillId="0" borderId="124" xfId="2" applyFont="1" applyFill="1" applyBorder="1" applyAlignment="1">
      <alignment horizontal="center" vertical="center"/>
    </xf>
    <xf numFmtId="0" fontId="53" fillId="0" borderId="125" xfId="10" applyFont="1" applyFill="1" applyBorder="1" applyAlignment="1">
      <alignment horizontal="left" vertical="center"/>
    </xf>
    <xf numFmtId="0" fontId="53" fillId="0" borderId="195" xfId="0" applyFont="1" applyFill="1" applyBorder="1" applyAlignment="1">
      <alignment horizontal="left" vertical="center"/>
    </xf>
    <xf numFmtId="0" fontId="53" fillId="0" borderId="142" xfId="10" applyFont="1" applyFill="1" applyBorder="1" applyAlignment="1">
      <alignment horizontal="left" vertical="center"/>
    </xf>
    <xf numFmtId="0" fontId="53" fillId="0" borderId="194" xfId="0" applyFont="1" applyFill="1" applyBorder="1" applyAlignment="1">
      <alignment horizontal="left" vertical="center"/>
    </xf>
    <xf numFmtId="0" fontId="5" fillId="0" borderId="176" xfId="14" applyFont="1" applyFill="1" applyBorder="1" applyAlignment="1">
      <alignment horizontal="center" vertical="center" wrapText="1"/>
    </xf>
    <xf numFmtId="0" fontId="5" fillId="0" borderId="218" xfId="14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5" fillId="0" borderId="169" xfId="2" applyFont="1" applyFill="1" applyBorder="1" applyAlignment="1">
      <alignment horizontal="center" vertical="center" wrapText="1"/>
    </xf>
    <xf numFmtId="14" fontId="62" fillId="0" borderId="0" xfId="0" applyNumberFormat="1" applyFont="1" applyFill="1" applyBorder="1" applyAlignment="1">
      <alignment horizontal="center" wrapText="1"/>
    </xf>
    <xf numFmtId="0" fontId="53" fillId="0" borderId="233" xfId="0" applyFont="1" applyFill="1" applyBorder="1" applyAlignment="1">
      <alignment horizontal="left" wrapText="1"/>
    </xf>
    <xf numFmtId="0" fontId="53" fillId="0" borderId="195" xfId="0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left" wrapText="1"/>
    </xf>
    <xf numFmtId="0" fontId="53" fillId="0" borderId="142" xfId="0" applyFont="1" applyFill="1" applyBorder="1" applyAlignment="1">
      <alignment horizontal="left" wrapText="1"/>
    </xf>
    <xf numFmtId="0" fontId="53" fillId="0" borderId="228" xfId="10" applyFont="1" applyFill="1" applyBorder="1" applyAlignment="1">
      <alignment horizontal="left" vertical="center" wrapText="1"/>
    </xf>
    <xf numFmtId="0" fontId="53" fillId="0" borderId="223" xfId="0" applyFont="1" applyFill="1" applyBorder="1" applyAlignment="1">
      <alignment horizontal="left" wrapText="1"/>
    </xf>
    <xf numFmtId="0" fontId="53" fillId="0" borderId="139" xfId="0" applyFont="1" applyFill="1" applyBorder="1" applyAlignment="1">
      <alignment horizontal="left" wrapText="1"/>
    </xf>
    <xf numFmtId="0" fontId="53" fillId="0" borderId="232" xfId="0" applyFont="1" applyFill="1" applyBorder="1" applyAlignment="1">
      <alignment horizontal="left" wrapText="1"/>
    </xf>
    <xf numFmtId="0" fontId="53" fillId="0" borderId="194" xfId="0" applyFont="1" applyFill="1" applyBorder="1" applyAlignment="1">
      <alignment horizontal="left" wrapText="1"/>
    </xf>
    <xf numFmtId="0" fontId="53" fillId="0" borderId="231" xfId="0" applyFont="1" applyFill="1" applyBorder="1" applyAlignment="1">
      <alignment horizontal="left" wrapText="1"/>
    </xf>
    <xf numFmtId="0" fontId="53" fillId="0" borderId="245" xfId="0" applyFont="1" applyFill="1" applyBorder="1" applyAlignment="1">
      <alignment horizontal="left" wrapText="1"/>
    </xf>
    <xf numFmtId="0" fontId="5" fillId="0" borderId="197" xfId="2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3" fillId="0" borderId="139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53" fillId="0" borderId="127" xfId="0" applyFont="1" applyFill="1" applyBorder="1" applyAlignment="1">
      <alignment horizontal="left" vertical="center" wrapText="1"/>
    </xf>
    <xf numFmtId="0" fontId="53" fillId="0" borderId="137" xfId="0" applyFont="1" applyFill="1" applyBorder="1" applyAlignment="1">
      <alignment horizontal="left" vertical="center" wrapText="1"/>
    </xf>
    <xf numFmtId="0" fontId="53" fillId="0" borderId="194" xfId="0" applyFont="1" applyFill="1" applyBorder="1" applyAlignment="1">
      <alignment horizontal="left" vertical="center" wrapText="1"/>
    </xf>
    <xf numFmtId="0" fontId="53" fillId="0" borderId="195" xfId="0" applyFont="1" applyFill="1" applyBorder="1" applyAlignment="1">
      <alignment horizontal="left"/>
    </xf>
    <xf numFmtId="0" fontId="53" fillId="0" borderId="142" xfId="0" applyFont="1" applyFill="1" applyBorder="1" applyAlignment="1">
      <alignment horizontal="left"/>
    </xf>
    <xf numFmtId="0" fontId="53" fillId="0" borderId="131" xfId="0" applyFont="1" applyFill="1" applyBorder="1" applyAlignment="1">
      <alignment horizontal="left"/>
    </xf>
    <xf numFmtId="0" fontId="53" fillId="0" borderId="139" xfId="0" applyFont="1" applyFill="1" applyBorder="1" applyAlignment="1">
      <alignment horizontal="left"/>
    </xf>
    <xf numFmtId="0" fontId="53" fillId="0" borderId="194" xfId="0" applyFont="1" applyFill="1" applyBorder="1" applyAlignment="1">
      <alignment horizontal="left"/>
    </xf>
    <xf numFmtId="0" fontId="5" fillId="0" borderId="132" xfId="2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left" vertical="center" wrapText="1"/>
    </xf>
    <xf numFmtId="0" fontId="53" fillId="0" borderId="3" xfId="0" applyFont="1" applyFill="1" applyBorder="1" applyAlignment="1">
      <alignment horizontal="left" vertical="center" wrapText="1"/>
    </xf>
    <xf numFmtId="0" fontId="53" fillId="0" borderId="219" xfId="0" applyFont="1" applyFill="1" applyBorder="1" applyAlignment="1">
      <alignment horizontal="left" vertical="center" wrapText="1"/>
    </xf>
    <xf numFmtId="0" fontId="63" fillId="4" borderId="0" xfId="0" applyFont="1" applyFill="1" applyAlignment="1">
      <alignment horizontal="center" vertical="center"/>
    </xf>
    <xf numFmtId="0" fontId="57" fillId="4" borderId="0" xfId="0" applyFont="1" applyFill="1" applyBorder="1" applyAlignment="1">
      <alignment horizontal="center" vertical="center" wrapText="1"/>
    </xf>
    <xf numFmtId="0" fontId="63" fillId="4" borderId="0" xfId="0" applyFont="1" applyFill="1" applyBorder="1" applyAlignment="1">
      <alignment horizontal="center" vertical="center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63" fillId="4" borderId="0" xfId="0" applyFont="1" applyFill="1" applyAlignment="1">
      <alignment horizontal="center"/>
    </xf>
    <xf numFmtId="0" fontId="57" fillId="4" borderId="0" xfId="0" applyFont="1" applyFill="1" applyBorder="1" applyAlignment="1">
      <alignment horizontal="center" wrapText="1"/>
    </xf>
    <xf numFmtId="0" fontId="63" fillId="4" borderId="0" xfId="0" applyFont="1" applyFill="1" applyBorder="1" applyAlignment="1">
      <alignment horizontal="center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3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31" fillId="5" borderId="0" xfId="0" applyNumberFormat="1" applyFont="1" applyFill="1" applyBorder="1" applyAlignment="1" applyProtection="1">
      <alignment horizontal="center"/>
      <protection locked="0"/>
    </xf>
    <xf numFmtId="0" fontId="131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131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6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16" xfId="1" quotePrefix="1" applyFont="1" applyFill="1" applyBorder="1" applyAlignment="1" applyProtection="1">
      <alignment horizontal="center" vertical="center" wrapText="1"/>
      <protection locked="0"/>
    </xf>
    <xf numFmtId="0" fontId="67" fillId="5" borderId="55" xfId="0" applyFont="1" applyFill="1" applyBorder="1" applyAlignment="1" applyProtection="1">
      <alignment wrapText="1"/>
      <protection locked="0"/>
    </xf>
    <xf numFmtId="0" fontId="67" fillId="5" borderId="21" xfId="0" applyFont="1" applyFill="1" applyBorder="1" applyAlignment="1" applyProtection="1">
      <alignment wrapText="1"/>
      <protection locked="0"/>
    </xf>
    <xf numFmtId="0" fontId="67" fillId="5" borderId="0" xfId="0" applyFont="1" applyFill="1" applyBorder="1" applyAlignment="1" applyProtection="1">
      <alignment wrapText="1"/>
      <protection locked="0"/>
    </xf>
    <xf numFmtId="0" fontId="65" fillId="5" borderId="16" xfId="13" quotePrefix="1" applyFont="1" applyFill="1" applyBorder="1" applyAlignment="1" applyProtection="1">
      <alignment horizontal="center" vertical="center" wrapText="1"/>
      <protection locked="0"/>
    </xf>
    <xf numFmtId="0" fontId="65" fillId="5" borderId="55" xfId="13" quotePrefix="1" applyFont="1" applyFill="1" applyBorder="1" applyAlignment="1" applyProtection="1">
      <alignment horizontal="center" vertical="center" wrapText="1"/>
      <protection locked="0"/>
    </xf>
    <xf numFmtId="0" fontId="65" fillId="5" borderId="35" xfId="13" quotePrefix="1" applyFont="1" applyFill="1" applyBorder="1" applyAlignment="1" applyProtection="1">
      <alignment horizontal="center" vertical="center" wrapText="1"/>
      <protection locked="0"/>
    </xf>
    <xf numFmtId="0" fontId="65" fillId="5" borderId="52" xfId="13" quotePrefix="1" applyFont="1" applyFill="1" applyBorder="1" applyAlignment="1" applyProtection="1">
      <alignment horizontal="center" vertical="center" wrapText="1"/>
      <protection locked="0"/>
    </xf>
    <xf numFmtId="0" fontId="65" fillId="5" borderId="116" xfId="13" quotePrefix="1" applyFont="1" applyFill="1" applyBorder="1" applyAlignment="1" applyProtection="1">
      <alignment horizontal="center" vertical="center" wrapText="1"/>
      <protection locked="0"/>
    </xf>
    <xf numFmtId="0" fontId="65" fillId="5" borderId="82" xfId="13" quotePrefix="1" applyFont="1" applyFill="1" applyBorder="1" applyAlignment="1" applyProtection="1">
      <alignment horizontal="center" vertical="center" wrapText="1"/>
      <protection locked="0"/>
    </xf>
    <xf numFmtId="0" fontId="65" fillId="5" borderId="22" xfId="15" quotePrefix="1" applyFont="1" applyFill="1" applyBorder="1" applyAlignment="1" applyProtection="1">
      <alignment horizontal="center" vertical="center" wrapText="1"/>
      <protection locked="0"/>
    </xf>
    <xf numFmtId="0" fontId="65" fillId="5" borderId="72" xfId="15" quotePrefix="1" applyFont="1" applyFill="1" applyBorder="1" applyAlignment="1" applyProtection="1">
      <alignment horizontal="center" vertical="center" wrapText="1"/>
      <protection locked="0"/>
    </xf>
    <xf numFmtId="0" fontId="65" fillId="5" borderId="52" xfId="15" quotePrefix="1" applyFont="1" applyFill="1" applyBorder="1" applyAlignment="1" applyProtection="1">
      <alignment horizontal="center" vertical="center" wrapText="1"/>
      <protection locked="0"/>
    </xf>
    <xf numFmtId="0" fontId="67" fillId="5" borderId="35" xfId="0" applyFont="1" applyFill="1" applyBorder="1" applyAlignment="1" applyProtection="1">
      <alignment wrapText="1"/>
      <protection locked="0"/>
    </xf>
    <xf numFmtId="0" fontId="67" fillId="5" borderId="56" xfId="0" applyFont="1" applyFill="1" applyBorder="1" applyAlignment="1" applyProtection="1">
      <alignment wrapText="1"/>
      <protection locked="0"/>
    </xf>
    <xf numFmtId="0" fontId="67" fillId="5" borderId="78" xfId="0" applyFont="1" applyFill="1" applyBorder="1" applyAlignment="1" applyProtection="1">
      <alignment wrapText="1"/>
      <protection locked="0"/>
    </xf>
    <xf numFmtId="0" fontId="67" fillId="5" borderId="40" xfId="0" applyFont="1" applyFill="1" applyBorder="1" applyAlignment="1" applyProtection="1">
      <alignment wrapText="1"/>
      <protection locked="0"/>
    </xf>
    <xf numFmtId="0" fontId="65" fillId="5" borderId="55" xfId="1" quotePrefix="1" applyFont="1" applyFill="1" applyBorder="1" applyAlignment="1" applyProtection="1">
      <alignment horizontal="center" vertical="center" wrapText="1"/>
      <protection locked="0"/>
    </xf>
    <xf numFmtId="0" fontId="67" fillId="5" borderId="52" xfId="0" applyFont="1" applyFill="1" applyBorder="1" applyAlignment="1" applyProtection="1">
      <alignment wrapText="1"/>
      <protection locked="0"/>
    </xf>
    <xf numFmtId="0" fontId="67" fillId="5" borderId="116" xfId="0" applyFont="1" applyFill="1" applyBorder="1" applyAlignment="1" applyProtection="1">
      <alignment wrapText="1"/>
      <protection locked="0"/>
    </xf>
    <xf numFmtId="0" fontId="67" fillId="5" borderId="82" xfId="0" applyFont="1" applyFill="1" applyBorder="1" applyAlignment="1" applyProtection="1">
      <alignment wrapText="1"/>
      <protection locked="0"/>
    </xf>
    <xf numFmtId="0" fontId="68" fillId="5" borderId="16" xfId="13" quotePrefix="1" applyFont="1" applyFill="1" applyBorder="1" applyAlignment="1" applyProtection="1">
      <alignment horizontal="center" vertical="center" wrapText="1"/>
      <protection locked="0"/>
    </xf>
    <xf numFmtId="0" fontId="68" fillId="5" borderId="55" xfId="13" quotePrefix="1" applyFont="1" applyFill="1" applyBorder="1" applyAlignment="1" applyProtection="1">
      <alignment horizontal="center" vertical="center" wrapText="1"/>
      <protection locked="0"/>
    </xf>
    <xf numFmtId="0" fontId="68" fillId="5" borderId="35" xfId="13" quotePrefix="1" applyFont="1" applyFill="1" applyBorder="1" applyAlignment="1" applyProtection="1">
      <alignment horizontal="center" vertical="center" wrapText="1"/>
      <protection locked="0"/>
    </xf>
    <xf numFmtId="0" fontId="68" fillId="5" borderId="52" xfId="13" quotePrefix="1" applyFont="1" applyFill="1" applyBorder="1" applyAlignment="1" applyProtection="1">
      <alignment horizontal="center" vertical="center" wrapText="1"/>
      <protection locked="0"/>
    </xf>
    <xf numFmtId="0" fontId="68" fillId="5" borderId="116" xfId="13" quotePrefix="1" applyFont="1" applyFill="1" applyBorder="1" applyAlignment="1" applyProtection="1">
      <alignment horizontal="center" vertical="center" wrapText="1"/>
      <protection locked="0"/>
    </xf>
    <xf numFmtId="0" fontId="68" fillId="5" borderId="82" xfId="13" quotePrefix="1" applyFont="1" applyFill="1" applyBorder="1" applyAlignment="1" applyProtection="1">
      <alignment horizontal="center" vertical="center" wrapText="1"/>
      <protection locked="0"/>
    </xf>
    <xf numFmtId="0" fontId="68" fillId="5" borderId="22" xfId="15" quotePrefix="1" applyFont="1" applyFill="1" applyBorder="1" applyAlignment="1" applyProtection="1">
      <alignment horizontal="center" vertical="center" wrapText="1"/>
      <protection locked="0"/>
    </xf>
    <xf numFmtId="0" fontId="68" fillId="5" borderId="72" xfId="15" quotePrefix="1" applyFont="1" applyFill="1" applyBorder="1" applyAlignment="1" applyProtection="1">
      <alignment horizontal="center" vertical="center" wrapText="1"/>
      <protection locked="0"/>
    </xf>
    <xf numFmtId="0" fontId="68" fillId="5" borderId="52" xfId="15" quotePrefix="1" applyFont="1" applyFill="1" applyBorder="1" applyAlignment="1" applyProtection="1">
      <alignment horizontal="center" vertical="center" wrapText="1"/>
      <protection locked="0"/>
    </xf>
    <xf numFmtId="0" fontId="68" fillId="5" borderId="16" xfId="1" quotePrefix="1" applyFont="1" applyFill="1" applyBorder="1" applyAlignment="1" applyProtection="1">
      <alignment horizontal="center" vertical="center" wrapText="1"/>
      <protection locked="0"/>
    </xf>
    <xf numFmtId="0" fontId="68" fillId="5" borderId="55" xfId="1" quotePrefix="1" applyFont="1" applyFill="1" applyBorder="1" applyAlignment="1" applyProtection="1">
      <alignment horizontal="center" vertical="center" wrapText="1"/>
      <protection locked="0"/>
    </xf>
    <xf numFmtId="0" fontId="68" fillId="5" borderId="35" xfId="1" quotePrefix="1" applyFont="1" applyFill="1" applyBorder="1" applyAlignment="1" applyProtection="1">
      <alignment horizontal="center" vertical="center" wrapText="1"/>
      <protection locked="0"/>
    </xf>
    <xf numFmtId="0" fontId="68" fillId="5" borderId="52" xfId="1" quotePrefix="1" applyFont="1" applyFill="1" applyBorder="1" applyAlignment="1" applyProtection="1">
      <alignment horizontal="center" vertical="center" wrapText="1"/>
      <protection locked="0"/>
    </xf>
    <xf numFmtId="0" fontId="68" fillId="5" borderId="116" xfId="1" quotePrefix="1" applyFont="1" applyFill="1" applyBorder="1" applyAlignment="1" applyProtection="1">
      <alignment horizontal="center" vertical="center" wrapText="1"/>
      <protection locked="0"/>
    </xf>
    <xf numFmtId="0" fontId="68" fillId="5" borderId="82" xfId="1" quotePrefix="1" applyFont="1" applyFill="1" applyBorder="1" applyAlignment="1" applyProtection="1">
      <alignment horizontal="center" vertical="center" wrapText="1"/>
      <protection locked="0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132" fillId="5" borderId="0" xfId="0" applyFont="1" applyFill="1" applyBorder="1" applyAlignment="1" applyProtection="1">
      <alignment horizontal="left" vertical="center" wrapText="1"/>
      <protection locked="0"/>
    </xf>
    <xf numFmtId="0" fontId="131" fillId="5" borderId="0" xfId="0" applyFont="1" applyFill="1" applyBorder="1" applyAlignment="1" applyProtection="1">
      <alignment horizontal="center" vertical="center" wrapText="1"/>
      <protection locked="0"/>
    </xf>
    <xf numFmtId="0" fontId="131" fillId="5" borderId="22" xfId="15" quotePrefix="1" applyFont="1" applyFill="1" applyBorder="1" applyAlignment="1" applyProtection="1">
      <alignment horizontal="center" vertical="center" wrapText="1"/>
      <protection locked="0"/>
    </xf>
    <xf numFmtId="0" fontId="131" fillId="5" borderId="52" xfId="15" quotePrefix="1" applyFont="1" applyFill="1" applyBorder="1" applyAlignment="1" applyProtection="1">
      <alignment horizontal="center" vertical="center" wrapText="1"/>
      <protection locked="0"/>
    </xf>
    <xf numFmtId="0" fontId="131" fillId="5" borderId="3" xfId="1" quotePrefix="1" applyFont="1" applyFill="1" applyBorder="1" applyAlignment="1" applyProtection="1">
      <alignment horizontal="center" vertical="center" wrapText="1"/>
      <protection locked="0"/>
    </xf>
    <xf numFmtId="0" fontId="131" fillId="5" borderId="24" xfId="1" quotePrefix="1" applyFont="1" applyFill="1" applyBorder="1" applyAlignment="1" applyProtection="1">
      <alignment horizontal="center" vertical="center" wrapText="1"/>
      <protection locked="0"/>
    </xf>
    <xf numFmtId="0" fontId="131" fillId="5" borderId="60" xfId="1" quotePrefix="1" applyFont="1" applyFill="1" applyBorder="1" applyAlignment="1" applyProtection="1">
      <alignment horizontal="center" vertical="center" wrapText="1"/>
      <protection locked="0"/>
    </xf>
    <xf numFmtId="0" fontId="131" fillId="5" borderId="16" xfId="13" quotePrefix="1" applyFont="1" applyFill="1" applyBorder="1" applyAlignment="1" applyProtection="1">
      <alignment horizontal="center" vertical="center" wrapText="1"/>
      <protection locked="0"/>
    </xf>
    <xf numFmtId="0" fontId="131" fillId="5" borderId="55" xfId="13" quotePrefix="1" applyFont="1" applyFill="1" applyBorder="1" applyAlignment="1" applyProtection="1">
      <alignment horizontal="center" vertical="center" wrapText="1"/>
      <protection locked="0"/>
    </xf>
    <xf numFmtId="0" fontId="131" fillId="5" borderId="35" xfId="13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65" fillId="5" borderId="3" xfId="1" quotePrefix="1" applyFont="1" applyFill="1" applyBorder="1" applyAlignment="1" applyProtection="1">
      <alignment horizontal="center" vertical="center" wrapText="1"/>
      <protection locked="0"/>
    </xf>
    <xf numFmtId="0" fontId="65" fillId="5" borderId="24" xfId="1" quotePrefix="1" applyFont="1" applyFill="1" applyBorder="1" applyAlignment="1" applyProtection="1">
      <alignment horizontal="center" vertical="center" wrapText="1"/>
      <protection locked="0"/>
    </xf>
    <xf numFmtId="0" fontId="65" fillId="5" borderId="60" xfId="1" quotePrefix="1" applyFont="1" applyFill="1" applyBorder="1" applyAlignment="1" applyProtection="1">
      <alignment horizontal="center" vertical="center" wrapText="1"/>
      <protection locked="0"/>
    </xf>
    <xf numFmtId="0" fontId="68" fillId="5" borderId="3" xfId="1" quotePrefix="1" applyFont="1" applyFill="1" applyBorder="1" applyAlignment="1" applyProtection="1">
      <alignment horizontal="center" vertical="center" wrapText="1"/>
      <protection locked="0"/>
    </xf>
    <xf numFmtId="0" fontId="68" fillId="5" borderId="24" xfId="1" quotePrefix="1" applyFont="1" applyFill="1" applyBorder="1" applyAlignment="1" applyProtection="1">
      <alignment horizontal="center" vertical="center" wrapText="1"/>
      <protection locked="0"/>
    </xf>
    <xf numFmtId="0" fontId="68" fillId="5" borderId="60" xfId="1" quotePrefix="1" applyFont="1" applyFill="1" applyBorder="1" applyAlignment="1" applyProtection="1">
      <alignment horizontal="center" vertical="center" wrapText="1"/>
      <protection locked="0"/>
    </xf>
    <xf numFmtId="0" fontId="56" fillId="5" borderId="55" xfId="26" applyFont="1" applyFill="1" applyBorder="1" applyAlignment="1">
      <alignment horizontal="center"/>
    </xf>
    <xf numFmtId="0" fontId="90" fillId="5" borderId="16" xfId="26" applyFont="1" applyFill="1" applyBorder="1" applyAlignment="1">
      <alignment horizontal="center" vertical="center"/>
    </xf>
    <xf numFmtId="0" fontId="90" fillId="5" borderId="55" xfId="26" applyFont="1" applyFill="1" applyBorder="1" applyAlignment="1">
      <alignment horizontal="center" vertical="center"/>
    </xf>
    <xf numFmtId="0" fontId="90" fillId="5" borderId="35" xfId="26" applyFont="1" applyFill="1" applyBorder="1" applyAlignment="1">
      <alignment horizontal="center" vertical="center"/>
    </xf>
    <xf numFmtId="0" fontId="90" fillId="5" borderId="79" xfId="26" applyFont="1" applyFill="1" applyBorder="1" applyAlignment="1">
      <alignment horizontal="center" vertical="center"/>
    </xf>
    <xf numFmtId="0" fontId="90" fillId="5" borderId="89" xfId="26" applyFont="1" applyFill="1" applyBorder="1" applyAlignment="1">
      <alignment horizontal="center" vertical="center"/>
    </xf>
    <xf numFmtId="0" fontId="90" fillId="5" borderId="91" xfId="26" applyFont="1" applyFill="1" applyBorder="1" applyAlignment="1">
      <alignment horizontal="center" vertical="center"/>
    </xf>
    <xf numFmtId="0" fontId="90" fillId="5" borderId="62" xfId="26" applyFont="1" applyFill="1" applyBorder="1" applyAlignment="1">
      <alignment horizontal="center" vertical="center"/>
    </xf>
    <xf numFmtId="0" fontId="90" fillId="5" borderId="39" xfId="26" applyFont="1" applyFill="1" applyBorder="1" applyAlignment="1">
      <alignment horizontal="center" vertical="center"/>
    </xf>
    <xf numFmtId="0" fontId="90" fillId="5" borderId="37" xfId="26" applyFont="1" applyFill="1" applyBorder="1" applyAlignment="1">
      <alignment horizontal="center" vertical="center"/>
    </xf>
    <xf numFmtId="0" fontId="93" fillId="5" borderId="22" xfId="26" applyFont="1" applyFill="1" applyBorder="1" applyAlignment="1">
      <alignment horizontal="center" vertical="center" wrapText="1"/>
    </xf>
    <xf numFmtId="0" fontId="93" fillId="5" borderId="72" xfId="26" applyFont="1" applyFill="1" applyBorder="1" applyAlignment="1">
      <alignment horizontal="center" vertical="center" wrapText="1"/>
    </xf>
    <xf numFmtId="0" fontId="93" fillId="5" borderId="83" xfId="26" applyFont="1" applyFill="1" applyBorder="1" applyAlignment="1">
      <alignment horizontal="center" vertical="center" wrapText="1"/>
    </xf>
    <xf numFmtId="0" fontId="90" fillId="5" borderId="52" xfId="26" applyFont="1" applyFill="1" applyBorder="1" applyAlignment="1">
      <alignment horizontal="center" vertical="center"/>
    </xf>
    <xf numFmtId="0" fontId="90" fillId="5" borderId="116" xfId="26" applyFont="1" applyFill="1" applyBorder="1" applyAlignment="1">
      <alignment horizontal="center" vertical="center"/>
    </xf>
    <xf numFmtId="0" fontId="90" fillId="5" borderId="82" xfId="26" applyFont="1" applyFill="1" applyBorder="1" applyAlignment="1">
      <alignment horizontal="center" vertical="center"/>
    </xf>
    <xf numFmtId="0" fontId="56" fillId="5" borderId="0" xfId="26" applyFont="1" applyFill="1" applyAlignment="1">
      <alignment horizontal="center" vertical="center"/>
    </xf>
    <xf numFmtId="0" fontId="56" fillId="5" borderId="0" xfId="26" applyFont="1" applyFill="1" applyAlignment="1">
      <alignment horizontal="center"/>
    </xf>
    <xf numFmtId="0" fontId="56" fillId="5" borderId="116" xfId="26" applyFont="1" applyFill="1" applyBorder="1" applyAlignment="1">
      <alignment horizontal="center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44" xfId="2" applyFont="1" applyFill="1" applyBorder="1" applyAlignment="1">
      <alignment horizontal="center" vertical="center" wrapText="1"/>
    </xf>
    <xf numFmtId="0" fontId="5" fillId="6" borderId="234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28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44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34" xfId="16" applyFont="1" applyFill="1" applyBorder="1" applyAlignment="1">
      <alignment horizontal="center" vertical="center" wrapText="1"/>
    </xf>
    <xf numFmtId="0" fontId="5" fillId="6" borderId="236" xfId="14" applyFont="1" applyFill="1" applyBorder="1" applyAlignment="1">
      <alignment horizontal="center" vertical="center" wrapText="1"/>
    </xf>
    <xf numFmtId="0" fontId="5" fillId="6" borderId="243" xfId="14" applyFont="1" applyFill="1" applyBorder="1" applyAlignment="1">
      <alignment horizontal="center" vertical="center" wrapText="1"/>
    </xf>
    <xf numFmtId="0" fontId="5" fillId="6" borderId="237" xfId="14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238" xfId="2" applyFont="1" applyFill="1" applyBorder="1" applyAlignment="1">
      <alignment horizontal="center" vertical="center" wrapText="1"/>
    </xf>
    <xf numFmtId="0" fontId="5" fillId="6" borderId="240" xfId="2" applyFont="1" applyFill="1" applyBorder="1" applyAlignment="1">
      <alignment horizontal="center" vertical="center" wrapText="1"/>
    </xf>
    <xf numFmtId="0" fontId="5" fillId="6" borderId="239" xfId="2" applyFont="1" applyFill="1" applyBorder="1" applyAlignment="1">
      <alignment horizontal="center" vertical="center" wrapText="1"/>
    </xf>
    <xf numFmtId="0" fontId="5" fillId="6" borderId="229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34" xfId="14" applyFont="1" applyFill="1" applyBorder="1" applyAlignment="1">
      <alignment horizontal="center" vertical="center" wrapText="1"/>
    </xf>
    <xf numFmtId="0" fontId="5" fillId="6" borderId="241" xfId="2" applyFont="1" applyFill="1" applyBorder="1" applyAlignment="1">
      <alignment horizontal="center" vertical="center" wrapText="1"/>
    </xf>
    <xf numFmtId="0" fontId="56" fillId="5" borderId="116" xfId="26" applyFont="1" applyFill="1" applyBorder="1" applyAlignment="1">
      <alignment horizontal="center" vertical="center"/>
    </xf>
    <xf numFmtId="0" fontId="56" fillId="5" borderId="24" xfId="26" applyFont="1" applyFill="1" applyBorder="1" applyAlignment="1">
      <alignment horizontal="center" vertical="center"/>
    </xf>
    <xf numFmtId="0" fontId="5" fillId="6" borderId="242" xfId="14" applyFont="1" applyFill="1" applyBorder="1" applyAlignment="1">
      <alignment horizontal="center" vertical="center" wrapText="1"/>
    </xf>
    <xf numFmtId="0" fontId="93" fillId="5" borderId="34" xfId="26" applyFont="1" applyFill="1" applyBorder="1" applyAlignment="1">
      <alignment horizontal="center" vertical="center" wrapText="1"/>
    </xf>
    <xf numFmtId="0" fontId="93" fillId="5" borderId="31" xfId="26" applyFont="1" applyFill="1" applyBorder="1" applyAlignment="1">
      <alignment horizontal="center" vertical="center" wrapText="1"/>
    </xf>
  </cellXfs>
  <cellStyles count="29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5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01.05.2017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zoomScale="50" zoomScaleNormal="50" workbookViewId="0">
      <selection activeCell="G26" sqref="G26"/>
    </sheetView>
  </sheetViews>
  <sheetFormatPr defaultRowHeight="25.5" outlineLevelRow="1" x14ac:dyDescent="0.35"/>
  <cols>
    <col min="1" max="1" width="3" style="15" customWidth="1"/>
    <col min="2" max="2" width="63" style="15" customWidth="1"/>
    <col min="3" max="3" width="13.85546875" style="15" customWidth="1"/>
    <col min="4" max="4" width="12.85546875" style="15" customWidth="1"/>
    <col min="5" max="5" width="12.28515625" style="15" customWidth="1"/>
    <col min="6" max="6" width="14.28515625" style="15" customWidth="1"/>
    <col min="7" max="7" width="13.28515625" style="15" customWidth="1"/>
    <col min="8" max="8" width="11" style="15" customWidth="1"/>
    <col min="9" max="9" width="13.7109375" style="15" customWidth="1"/>
    <col min="10" max="10" width="13.28515625" style="15" customWidth="1"/>
    <col min="11" max="11" width="11.7109375" style="15" customWidth="1"/>
    <col min="12" max="12" width="14.7109375" style="15" customWidth="1"/>
    <col min="13" max="13" width="14.140625" style="15" customWidth="1"/>
    <col min="14" max="14" width="12" style="15" customWidth="1"/>
    <col min="15" max="15" width="14.28515625" style="15" customWidth="1"/>
    <col min="16" max="16" width="13.7109375" style="15" customWidth="1"/>
    <col min="17" max="17" width="12" style="15" customWidth="1"/>
    <col min="18" max="19" width="14" style="15" customWidth="1"/>
    <col min="20" max="20" width="12" style="15" customWidth="1"/>
    <col min="21" max="21" width="14" style="15" customWidth="1"/>
    <col min="22" max="22" width="16.28515625" style="15" customWidth="1"/>
    <col min="23" max="23" width="14.85546875" style="15" customWidth="1"/>
    <col min="24" max="24" width="14.28515625" style="15" customWidth="1"/>
    <col min="25" max="25" width="10.5703125" style="15" bestFit="1" customWidth="1"/>
    <col min="26" max="26" width="9.28515625" style="15" bestFit="1" customWidth="1"/>
    <col min="27" max="16384" width="9.140625" style="15"/>
  </cols>
  <sheetData>
    <row r="1" spans="1:23" ht="25.5" customHeight="1" x14ac:dyDescent="0.35">
      <c r="A1" s="3188" t="s">
        <v>138</v>
      </c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3188"/>
      <c r="R1" s="3188"/>
      <c r="S1" s="3188"/>
      <c r="T1" s="3188"/>
      <c r="U1" s="3188"/>
      <c r="V1" s="3188"/>
      <c r="W1" s="3188"/>
    </row>
    <row r="2" spans="1:23" ht="9.75" customHeight="1" x14ac:dyDescent="0.35">
      <c r="A2" s="3189"/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  <c r="Q2" s="3189"/>
      <c r="R2" s="3189"/>
      <c r="S2" s="3189"/>
      <c r="T2" s="3189"/>
      <c r="U2" s="3189"/>
      <c r="V2" s="3189"/>
      <c r="W2" s="3189"/>
    </row>
    <row r="3" spans="1:23" ht="37.5" customHeight="1" x14ac:dyDescent="0.35">
      <c r="A3" s="3190" t="s">
        <v>386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3190"/>
      <c r="R3" s="3190"/>
      <c r="S3" s="3190"/>
      <c r="T3" s="3190"/>
      <c r="U3" s="3190"/>
      <c r="V3" s="3190"/>
      <c r="W3" s="3190"/>
    </row>
    <row r="4" spans="1:23" ht="33" customHeight="1" thickBot="1" x14ac:dyDescent="0.4">
      <c r="B4" s="16"/>
    </row>
    <row r="5" spans="1:23" ht="33" customHeight="1" x14ac:dyDescent="0.35">
      <c r="B5" s="3191" t="s">
        <v>9</v>
      </c>
      <c r="C5" s="3175" t="s">
        <v>0</v>
      </c>
      <c r="D5" s="3176"/>
      <c r="E5" s="3177"/>
      <c r="F5" s="3175" t="s">
        <v>1</v>
      </c>
      <c r="G5" s="3176"/>
      <c r="H5" s="3177"/>
      <c r="I5" s="3175" t="s">
        <v>2</v>
      </c>
      <c r="J5" s="3176"/>
      <c r="K5" s="3177"/>
      <c r="L5" s="3175" t="s">
        <v>3</v>
      </c>
      <c r="M5" s="3176"/>
      <c r="N5" s="3177"/>
      <c r="O5" s="3175">
        <v>5</v>
      </c>
      <c r="P5" s="3176"/>
      <c r="Q5" s="3177"/>
      <c r="R5" s="3175">
        <v>6</v>
      </c>
      <c r="S5" s="3176"/>
      <c r="T5" s="3177"/>
      <c r="U5" s="3181" t="s">
        <v>24</v>
      </c>
      <c r="V5" s="3182"/>
      <c r="W5" s="3183"/>
    </row>
    <row r="6" spans="1:23" ht="33" customHeight="1" thickBot="1" x14ac:dyDescent="0.4">
      <c r="B6" s="3192"/>
      <c r="C6" s="3178"/>
      <c r="D6" s="3179"/>
      <c r="E6" s="3180"/>
      <c r="F6" s="3178"/>
      <c r="G6" s="3179"/>
      <c r="H6" s="3180"/>
      <c r="I6" s="3178"/>
      <c r="J6" s="3179"/>
      <c r="K6" s="3180"/>
      <c r="L6" s="3178"/>
      <c r="M6" s="3179"/>
      <c r="N6" s="3180"/>
      <c r="O6" s="3178"/>
      <c r="P6" s="3179"/>
      <c r="Q6" s="3180"/>
      <c r="R6" s="3178"/>
      <c r="S6" s="3179"/>
      <c r="T6" s="3180"/>
      <c r="U6" s="3184"/>
      <c r="V6" s="3185"/>
      <c r="W6" s="3186"/>
    </row>
    <row r="7" spans="1:23" ht="99.75" customHeight="1" thickBot="1" x14ac:dyDescent="0.4">
      <c r="B7" s="3193"/>
      <c r="C7" s="676" t="s">
        <v>26</v>
      </c>
      <c r="D7" s="677" t="s">
        <v>27</v>
      </c>
      <c r="E7" s="678" t="s">
        <v>4</v>
      </c>
      <c r="F7" s="676" t="s">
        <v>26</v>
      </c>
      <c r="G7" s="677" t="s">
        <v>27</v>
      </c>
      <c r="H7" s="678" t="s">
        <v>4</v>
      </c>
      <c r="I7" s="676" t="s">
        <v>26</v>
      </c>
      <c r="J7" s="677" t="s">
        <v>27</v>
      </c>
      <c r="K7" s="678" t="s">
        <v>4</v>
      </c>
      <c r="L7" s="676" t="s">
        <v>26</v>
      </c>
      <c r="M7" s="677" t="s">
        <v>27</v>
      </c>
      <c r="N7" s="678" t="s">
        <v>4</v>
      </c>
      <c r="O7" s="676" t="s">
        <v>26</v>
      </c>
      <c r="P7" s="677" t="s">
        <v>27</v>
      </c>
      <c r="Q7" s="678" t="s">
        <v>4</v>
      </c>
      <c r="R7" s="676" t="s">
        <v>26</v>
      </c>
      <c r="S7" s="212" t="s">
        <v>27</v>
      </c>
      <c r="T7" s="214" t="s">
        <v>4</v>
      </c>
      <c r="U7" s="210" t="s">
        <v>26</v>
      </c>
      <c r="V7" s="212" t="s">
        <v>27</v>
      </c>
      <c r="W7" s="214" t="s">
        <v>4</v>
      </c>
    </row>
    <row r="8" spans="1:23" ht="34.5" customHeight="1" outlineLevel="1" thickBot="1" x14ac:dyDescent="0.4">
      <c r="B8" s="3121" t="s">
        <v>22</v>
      </c>
      <c r="C8" s="922"/>
      <c r="D8" s="922"/>
      <c r="E8" s="864"/>
      <c r="F8" s="922"/>
      <c r="G8" s="922"/>
      <c r="H8" s="864"/>
      <c r="I8" s="922"/>
      <c r="J8" s="922"/>
      <c r="K8" s="864"/>
      <c r="L8" s="922"/>
      <c r="M8" s="922"/>
      <c r="N8" s="864"/>
      <c r="O8" s="923"/>
      <c r="P8" s="923"/>
      <c r="Q8" s="864"/>
      <c r="R8" s="140"/>
      <c r="S8" s="140"/>
      <c r="T8" s="134"/>
      <c r="U8" s="122"/>
      <c r="V8" s="122"/>
      <c r="W8" s="123"/>
    </row>
    <row r="9" spans="1:23" ht="31.5" customHeight="1" outlineLevel="1" thickBot="1" x14ac:dyDescent="0.4">
      <c r="B9" s="3122" t="s">
        <v>191</v>
      </c>
      <c r="C9" s="1372">
        <v>325</v>
      </c>
      <c r="D9" s="1373">
        <v>290</v>
      </c>
      <c r="E9" s="1374">
        <v>615</v>
      </c>
      <c r="F9" s="1372">
        <v>315</v>
      </c>
      <c r="G9" s="1373">
        <v>357</v>
      </c>
      <c r="H9" s="1373">
        <f>F9+G9</f>
        <v>672</v>
      </c>
      <c r="I9" s="1373">
        <v>299</v>
      </c>
      <c r="J9" s="1373">
        <v>300</v>
      </c>
      <c r="K9" s="1374">
        <v>599</v>
      </c>
      <c r="L9" s="1372">
        <v>167</v>
      </c>
      <c r="M9" s="1373">
        <v>216</v>
      </c>
      <c r="N9" s="1375">
        <v>383</v>
      </c>
      <c r="O9" s="1373">
        <v>181</v>
      </c>
      <c r="P9" s="1373">
        <v>249</v>
      </c>
      <c r="Q9" s="1374">
        <v>430</v>
      </c>
      <c r="R9" s="1375">
        <v>144</v>
      </c>
      <c r="S9" s="1376">
        <v>239</v>
      </c>
      <c r="T9" s="1376">
        <v>383</v>
      </c>
      <c r="U9" s="1376">
        <v>1431</v>
      </c>
      <c r="V9" s="1376">
        <v>1651</v>
      </c>
      <c r="W9" s="1376">
        <v>3082</v>
      </c>
    </row>
    <row r="10" spans="1:23" ht="27.75" customHeight="1" outlineLevel="1" thickBot="1" x14ac:dyDescent="0.45">
      <c r="B10" s="234" t="s">
        <v>192</v>
      </c>
      <c r="C10" s="3123">
        <v>97</v>
      </c>
      <c r="D10" s="3124">
        <v>20</v>
      </c>
      <c r="E10" s="3125">
        <v>117</v>
      </c>
      <c r="F10" s="3123">
        <v>80</v>
      </c>
      <c r="G10" s="3124">
        <v>25</v>
      </c>
      <c r="H10" s="1373">
        <f t="shared" ref="H10:H12" si="0">F10+G10</f>
        <v>105</v>
      </c>
      <c r="I10" s="3124">
        <v>72</v>
      </c>
      <c r="J10" s="3124">
        <v>15</v>
      </c>
      <c r="K10" s="3125">
        <v>87</v>
      </c>
      <c r="L10" s="3123">
        <v>44</v>
      </c>
      <c r="M10" s="3124">
        <v>8</v>
      </c>
      <c r="N10" s="3123">
        <v>52</v>
      </c>
      <c r="O10" s="3124">
        <v>38</v>
      </c>
      <c r="P10" s="3124">
        <v>8</v>
      </c>
      <c r="Q10" s="3125">
        <v>46</v>
      </c>
      <c r="R10" s="3123">
        <v>40</v>
      </c>
      <c r="S10" s="3126"/>
      <c r="T10" s="3124">
        <v>40</v>
      </c>
      <c r="U10" s="3124">
        <v>371</v>
      </c>
      <c r="V10" s="3124">
        <v>76</v>
      </c>
      <c r="W10" s="3124">
        <v>447</v>
      </c>
    </row>
    <row r="11" spans="1:23" ht="34.5" customHeight="1" outlineLevel="1" thickBot="1" x14ac:dyDescent="0.45">
      <c r="B11" s="215" t="s">
        <v>193</v>
      </c>
      <c r="C11" s="3123">
        <v>30</v>
      </c>
      <c r="D11" s="3124">
        <v>97</v>
      </c>
      <c r="E11" s="3125">
        <v>127</v>
      </c>
      <c r="F11" s="3123">
        <v>31</v>
      </c>
      <c r="G11" s="3124">
        <v>128</v>
      </c>
      <c r="H11" s="1373">
        <f t="shared" si="0"/>
        <v>159</v>
      </c>
      <c r="I11" s="3123">
        <v>69</v>
      </c>
      <c r="J11" s="3124">
        <v>78</v>
      </c>
      <c r="K11" s="3124">
        <v>147</v>
      </c>
      <c r="L11" s="3124">
        <v>6</v>
      </c>
      <c r="M11" s="3124">
        <v>111</v>
      </c>
      <c r="N11" s="3123">
        <v>117</v>
      </c>
      <c r="O11" s="3124">
        <v>5</v>
      </c>
      <c r="P11" s="3124">
        <v>99</v>
      </c>
      <c r="Q11" s="3125">
        <v>104</v>
      </c>
      <c r="R11" s="3123"/>
      <c r="S11" s="3126"/>
      <c r="T11" s="3124"/>
      <c r="U11" s="3124">
        <v>141</v>
      </c>
      <c r="V11" s="3124">
        <v>513</v>
      </c>
      <c r="W11" s="3124">
        <v>654</v>
      </c>
    </row>
    <row r="12" spans="1:23" ht="31.5" customHeight="1" outlineLevel="1" thickBot="1" x14ac:dyDescent="0.45">
      <c r="B12" s="215" t="s">
        <v>194</v>
      </c>
      <c r="C12" s="3123">
        <v>46</v>
      </c>
      <c r="D12" s="3124">
        <v>16</v>
      </c>
      <c r="E12" s="3125">
        <v>62</v>
      </c>
      <c r="F12" s="3123">
        <v>44</v>
      </c>
      <c r="G12" s="3124">
        <v>20</v>
      </c>
      <c r="H12" s="1373">
        <f t="shared" si="0"/>
        <v>64</v>
      </c>
      <c r="I12" s="3124">
        <v>27</v>
      </c>
      <c r="J12" s="3124">
        <v>17</v>
      </c>
      <c r="K12" s="3125">
        <v>44</v>
      </c>
      <c r="L12" s="3123">
        <v>1</v>
      </c>
      <c r="M12" s="3124">
        <v>28</v>
      </c>
      <c r="N12" s="3123">
        <v>29</v>
      </c>
      <c r="O12" s="3124"/>
      <c r="P12" s="3124">
        <v>26</v>
      </c>
      <c r="Q12" s="3125">
        <v>26</v>
      </c>
      <c r="R12" s="3123"/>
      <c r="S12" s="3124"/>
      <c r="T12" s="3124"/>
      <c r="U12" s="3124">
        <v>118</v>
      </c>
      <c r="V12" s="3124">
        <v>107</v>
      </c>
      <c r="W12" s="3124">
        <v>225</v>
      </c>
    </row>
    <row r="13" spans="1:23" ht="54" customHeight="1" thickBot="1" x14ac:dyDescent="0.4">
      <c r="B13" s="66" t="s">
        <v>16</v>
      </c>
      <c r="C13" s="1372">
        <f t="shared" ref="C13:W13" si="1">SUM(C9:C12)</f>
        <v>498</v>
      </c>
      <c r="D13" s="1373">
        <f t="shared" si="1"/>
        <v>423</v>
      </c>
      <c r="E13" s="1374">
        <f t="shared" si="1"/>
        <v>921</v>
      </c>
      <c r="F13" s="1372">
        <f t="shared" si="1"/>
        <v>470</v>
      </c>
      <c r="G13" s="1373">
        <f t="shared" si="1"/>
        <v>530</v>
      </c>
      <c r="H13" s="1373">
        <f t="shared" si="1"/>
        <v>1000</v>
      </c>
      <c r="I13" s="1373">
        <f t="shared" si="1"/>
        <v>467</v>
      </c>
      <c r="J13" s="1373">
        <f t="shared" si="1"/>
        <v>410</v>
      </c>
      <c r="K13" s="1374">
        <f t="shared" si="1"/>
        <v>877</v>
      </c>
      <c r="L13" s="1372">
        <f t="shared" si="1"/>
        <v>218</v>
      </c>
      <c r="M13" s="1373">
        <f t="shared" si="1"/>
        <v>363</v>
      </c>
      <c r="N13" s="1373">
        <f t="shared" si="1"/>
        <v>581</v>
      </c>
      <c r="O13" s="1373">
        <f t="shared" si="1"/>
        <v>224</v>
      </c>
      <c r="P13" s="1373">
        <f t="shared" si="1"/>
        <v>382</v>
      </c>
      <c r="Q13" s="1374">
        <f t="shared" si="1"/>
        <v>606</v>
      </c>
      <c r="R13" s="1375">
        <f t="shared" si="1"/>
        <v>184</v>
      </c>
      <c r="S13" s="1377">
        <f t="shared" si="1"/>
        <v>239</v>
      </c>
      <c r="T13" s="1376">
        <f t="shared" si="1"/>
        <v>423</v>
      </c>
      <c r="U13" s="1376">
        <f t="shared" si="1"/>
        <v>2061</v>
      </c>
      <c r="V13" s="1376">
        <f t="shared" si="1"/>
        <v>2347</v>
      </c>
      <c r="W13" s="1376">
        <f t="shared" si="1"/>
        <v>4408</v>
      </c>
    </row>
    <row r="14" spans="1:23" ht="30.75" customHeight="1" x14ac:dyDescent="0.35">
      <c r="B14" s="17" t="s">
        <v>23</v>
      </c>
      <c r="C14" s="54"/>
      <c r="D14" s="86"/>
      <c r="E14" s="85"/>
      <c r="F14" s="156"/>
      <c r="G14" s="86"/>
      <c r="H14" s="85"/>
      <c r="I14" s="156"/>
      <c r="J14" s="86"/>
      <c r="K14" s="85"/>
      <c r="L14" s="156"/>
      <c r="M14" s="86"/>
      <c r="N14" s="85"/>
      <c r="O14" s="54"/>
      <c r="P14" s="86"/>
      <c r="Q14" s="85"/>
      <c r="R14" s="54"/>
      <c r="S14" s="86"/>
      <c r="T14" s="85"/>
      <c r="U14" s="156"/>
      <c r="V14" s="156"/>
      <c r="W14" s="158"/>
    </row>
    <row r="15" spans="1:23" ht="30.75" customHeight="1" outlineLevel="1" thickBot="1" x14ac:dyDescent="0.4">
      <c r="B15" s="3137" t="s">
        <v>11</v>
      </c>
      <c r="C15" s="335"/>
      <c r="D15" s="335"/>
      <c r="E15" s="1597"/>
      <c r="F15" s="335"/>
      <c r="G15" s="335"/>
      <c r="H15" s="1597"/>
      <c r="I15" s="335"/>
      <c r="J15" s="335"/>
      <c r="K15" s="1597"/>
      <c r="L15" s="335"/>
      <c r="M15" s="335"/>
      <c r="N15" s="1597"/>
      <c r="O15" s="1597"/>
      <c r="P15" s="1597"/>
      <c r="Q15" s="1597"/>
      <c r="R15" s="1597"/>
      <c r="S15" s="1597"/>
      <c r="T15" s="1597"/>
      <c r="U15" s="87"/>
      <c r="V15" s="87"/>
      <c r="W15" s="87"/>
    </row>
    <row r="16" spans="1:23" ht="30" customHeight="1" outlineLevel="1" thickBot="1" x14ac:dyDescent="0.4">
      <c r="B16" s="3131" t="s">
        <v>191</v>
      </c>
      <c r="C16" s="1375">
        <v>315</v>
      </c>
      <c r="D16" s="3138">
        <v>70</v>
      </c>
      <c r="E16" s="3128">
        <v>385</v>
      </c>
      <c r="F16" s="1375">
        <v>284</v>
      </c>
      <c r="G16" s="1376">
        <v>58</v>
      </c>
      <c r="H16" s="1376">
        <v>342</v>
      </c>
      <c r="I16" s="1376">
        <v>292</v>
      </c>
      <c r="J16" s="1376">
        <v>38</v>
      </c>
      <c r="K16" s="3128">
        <v>330</v>
      </c>
      <c r="L16" s="1375">
        <v>140</v>
      </c>
      <c r="M16" s="1376">
        <v>31</v>
      </c>
      <c r="N16" s="1376">
        <v>171</v>
      </c>
      <c r="O16" s="1376">
        <v>162</v>
      </c>
      <c r="P16" s="1376">
        <v>37</v>
      </c>
      <c r="Q16" s="3128">
        <v>199</v>
      </c>
      <c r="R16" s="1375">
        <v>117</v>
      </c>
      <c r="S16" s="1376">
        <v>31</v>
      </c>
      <c r="T16" s="1376">
        <v>148</v>
      </c>
      <c r="U16" s="1376">
        <v>1310</v>
      </c>
      <c r="V16" s="1376">
        <v>265</v>
      </c>
      <c r="W16" s="1376">
        <v>1575</v>
      </c>
    </row>
    <row r="17" spans="2:23" ht="25.5" customHeight="1" outlineLevel="1" thickBot="1" x14ac:dyDescent="0.45">
      <c r="B17" s="3134" t="s">
        <v>192</v>
      </c>
      <c r="C17" s="3135">
        <v>94</v>
      </c>
      <c r="D17" s="3130">
        <v>19</v>
      </c>
      <c r="E17" s="3136">
        <v>113</v>
      </c>
      <c r="F17" s="3135">
        <v>78</v>
      </c>
      <c r="G17" s="3130">
        <v>25</v>
      </c>
      <c r="H17" s="3130">
        <v>103</v>
      </c>
      <c r="I17" s="3130">
        <v>71</v>
      </c>
      <c r="J17" s="3130">
        <v>15</v>
      </c>
      <c r="K17" s="3136">
        <v>85</v>
      </c>
      <c r="L17" s="3135">
        <v>40</v>
      </c>
      <c r="M17" s="3130">
        <v>8</v>
      </c>
      <c r="N17" s="3130">
        <v>48</v>
      </c>
      <c r="O17" s="3130">
        <v>35</v>
      </c>
      <c r="P17" s="3130">
        <v>8</v>
      </c>
      <c r="Q17" s="3136">
        <v>43</v>
      </c>
      <c r="R17" s="3135">
        <v>37</v>
      </c>
      <c r="S17" s="3130"/>
      <c r="T17" s="3130">
        <v>37</v>
      </c>
      <c r="U17" s="3130">
        <v>355</v>
      </c>
      <c r="V17" s="3130">
        <v>74</v>
      </c>
      <c r="W17" s="3130">
        <v>429</v>
      </c>
    </row>
    <row r="18" spans="2:23" ht="31.5" customHeight="1" outlineLevel="1" thickBot="1" x14ac:dyDescent="0.45">
      <c r="B18" s="3134" t="s">
        <v>193</v>
      </c>
      <c r="C18" s="3135">
        <v>28</v>
      </c>
      <c r="D18" s="3130">
        <v>76</v>
      </c>
      <c r="E18" s="3136">
        <v>104</v>
      </c>
      <c r="F18" s="3135">
        <v>31</v>
      </c>
      <c r="G18" s="3130">
        <v>76</v>
      </c>
      <c r="H18" s="3130">
        <v>107</v>
      </c>
      <c r="I18" s="3130">
        <v>66</v>
      </c>
      <c r="J18" s="3130">
        <v>14</v>
      </c>
      <c r="K18" s="3136">
        <v>114</v>
      </c>
      <c r="L18" s="3135">
        <v>3</v>
      </c>
      <c r="M18" s="3130">
        <v>87</v>
      </c>
      <c r="N18" s="3130">
        <v>90</v>
      </c>
      <c r="O18" s="3130">
        <v>3</v>
      </c>
      <c r="P18" s="3130">
        <v>88</v>
      </c>
      <c r="Q18" s="3136">
        <v>91</v>
      </c>
      <c r="R18" s="3135"/>
      <c r="S18" s="3133"/>
      <c r="T18" s="3130"/>
      <c r="U18" s="3130">
        <v>131</v>
      </c>
      <c r="V18" s="3130">
        <v>375</v>
      </c>
      <c r="W18" s="3130">
        <v>506</v>
      </c>
    </row>
    <row r="19" spans="2:23" ht="30" customHeight="1" outlineLevel="1" thickBot="1" x14ac:dyDescent="0.45">
      <c r="B19" s="3134" t="s">
        <v>194</v>
      </c>
      <c r="C19" s="3135">
        <v>43</v>
      </c>
      <c r="D19" s="3130">
        <v>15</v>
      </c>
      <c r="E19" s="3136">
        <v>58</v>
      </c>
      <c r="F19" s="3135">
        <v>44</v>
      </c>
      <c r="G19" s="3130">
        <v>18</v>
      </c>
      <c r="H19" s="3130">
        <v>62</v>
      </c>
      <c r="I19" s="3130">
        <v>27</v>
      </c>
      <c r="J19" s="3130">
        <v>17</v>
      </c>
      <c r="K19" s="3136">
        <v>44</v>
      </c>
      <c r="L19" s="3135">
        <v>1</v>
      </c>
      <c r="M19" s="3130">
        <v>28</v>
      </c>
      <c r="N19" s="3130">
        <v>29</v>
      </c>
      <c r="O19" s="3130"/>
      <c r="P19" s="3130">
        <v>25</v>
      </c>
      <c r="Q19" s="3136">
        <v>25</v>
      </c>
      <c r="R19" s="3135"/>
      <c r="S19" s="3130"/>
      <c r="T19" s="3130"/>
      <c r="U19" s="3130">
        <v>115</v>
      </c>
      <c r="V19" s="3130">
        <v>103</v>
      </c>
      <c r="W19" s="3130">
        <v>218</v>
      </c>
    </row>
    <row r="20" spans="2:23" ht="33.75" customHeight="1" thickBot="1" x14ac:dyDescent="0.4">
      <c r="B20" s="3139" t="s">
        <v>8</v>
      </c>
      <c r="C20" s="56">
        <f t="shared" ref="C20:W20" si="2">SUM(C16:C19)</f>
        <v>480</v>
      </c>
      <c r="D20" s="147">
        <f t="shared" si="2"/>
        <v>180</v>
      </c>
      <c r="E20" s="120">
        <f t="shared" si="2"/>
        <v>660</v>
      </c>
      <c r="F20" s="76">
        <f t="shared" si="2"/>
        <v>437</v>
      </c>
      <c r="G20" s="147">
        <f t="shared" si="2"/>
        <v>177</v>
      </c>
      <c r="H20" s="148">
        <f t="shared" si="2"/>
        <v>614</v>
      </c>
      <c r="I20" s="56">
        <f t="shared" si="2"/>
        <v>456</v>
      </c>
      <c r="J20" s="56">
        <f t="shared" si="2"/>
        <v>84</v>
      </c>
      <c r="K20" s="120">
        <f t="shared" si="2"/>
        <v>573</v>
      </c>
      <c r="L20" s="76">
        <f t="shared" si="2"/>
        <v>184</v>
      </c>
      <c r="M20" s="147">
        <f t="shared" si="2"/>
        <v>154</v>
      </c>
      <c r="N20" s="147">
        <f t="shared" si="2"/>
        <v>338</v>
      </c>
      <c r="O20" s="56">
        <f t="shared" si="2"/>
        <v>200</v>
      </c>
      <c r="P20" s="147">
        <f t="shared" si="2"/>
        <v>158</v>
      </c>
      <c r="Q20" s="120">
        <f t="shared" si="2"/>
        <v>358</v>
      </c>
      <c r="R20" s="56">
        <f t="shared" si="2"/>
        <v>154</v>
      </c>
      <c r="S20" s="147">
        <f t="shared" si="2"/>
        <v>31</v>
      </c>
      <c r="T20" s="120">
        <f t="shared" si="2"/>
        <v>185</v>
      </c>
      <c r="U20" s="76">
        <f t="shared" si="2"/>
        <v>1911</v>
      </c>
      <c r="V20" s="147">
        <f t="shared" si="2"/>
        <v>817</v>
      </c>
      <c r="W20" s="120">
        <f t="shared" si="2"/>
        <v>2728</v>
      </c>
    </row>
    <row r="21" spans="2:23" ht="53.45" customHeight="1" outlineLevel="1" thickBot="1" x14ac:dyDescent="0.4">
      <c r="B21" s="3127" t="s">
        <v>25</v>
      </c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653"/>
    </row>
    <row r="22" spans="2:23" ht="29.25" customHeight="1" outlineLevel="1" thickBot="1" x14ac:dyDescent="0.4">
      <c r="B22" s="3131" t="s">
        <v>191</v>
      </c>
      <c r="C22" s="1375">
        <v>10</v>
      </c>
      <c r="D22" s="1376">
        <v>220</v>
      </c>
      <c r="E22" s="3128">
        <v>230</v>
      </c>
      <c r="F22" s="1375">
        <v>31</v>
      </c>
      <c r="G22" s="1376">
        <v>299</v>
      </c>
      <c r="H22" s="1376">
        <v>330</v>
      </c>
      <c r="I22" s="1376">
        <v>7</v>
      </c>
      <c r="J22" s="1376">
        <v>262</v>
      </c>
      <c r="K22" s="3128">
        <v>269</v>
      </c>
      <c r="L22" s="1375">
        <v>27</v>
      </c>
      <c r="M22" s="1376">
        <v>185</v>
      </c>
      <c r="N22" s="1376">
        <v>212</v>
      </c>
      <c r="O22" s="1376">
        <v>19</v>
      </c>
      <c r="P22" s="1376">
        <v>212</v>
      </c>
      <c r="Q22" s="3128">
        <v>231</v>
      </c>
      <c r="R22" s="1375">
        <v>27</v>
      </c>
      <c r="S22" s="1377">
        <v>208</v>
      </c>
      <c r="T22" s="1376">
        <v>235</v>
      </c>
      <c r="U22" s="1376">
        <v>121</v>
      </c>
      <c r="V22" s="1376">
        <v>1386</v>
      </c>
      <c r="W22" s="1376">
        <v>1507</v>
      </c>
    </row>
    <row r="23" spans="2:23" ht="29.25" customHeight="1" outlineLevel="1" thickBot="1" x14ac:dyDescent="0.45">
      <c r="B23" s="3131" t="s">
        <v>192</v>
      </c>
      <c r="C23" s="3132">
        <v>3</v>
      </c>
      <c r="D23" s="3132">
        <v>1</v>
      </c>
      <c r="E23" s="3132">
        <v>4</v>
      </c>
      <c r="F23" s="3132">
        <v>2</v>
      </c>
      <c r="G23" s="3132"/>
      <c r="H23" s="3132">
        <v>2</v>
      </c>
      <c r="I23" s="3132">
        <v>1</v>
      </c>
      <c r="J23" s="3132">
        <v>1</v>
      </c>
      <c r="K23" s="3132">
        <v>2</v>
      </c>
      <c r="L23" s="3132">
        <v>4</v>
      </c>
      <c r="M23" s="3132"/>
      <c r="N23" s="3132">
        <v>4</v>
      </c>
      <c r="O23" s="3132">
        <v>3</v>
      </c>
      <c r="P23" s="3132"/>
      <c r="Q23" s="3132">
        <v>3</v>
      </c>
      <c r="R23" s="3130">
        <v>3</v>
      </c>
      <c r="S23" s="3133"/>
      <c r="T23" s="3130">
        <v>3</v>
      </c>
      <c r="U23" s="3130">
        <v>16</v>
      </c>
      <c r="V23" s="3130">
        <v>2</v>
      </c>
      <c r="W23" s="3130">
        <v>18</v>
      </c>
    </row>
    <row r="24" spans="2:23" ht="30.75" customHeight="1" outlineLevel="1" thickBot="1" x14ac:dyDescent="0.45">
      <c r="B24" s="3134" t="s">
        <v>193</v>
      </c>
      <c r="C24" s="3135">
        <v>2</v>
      </c>
      <c r="D24" s="3130">
        <v>21</v>
      </c>
      <c r="E24" s="3136">
        <v>23</v>
      </c>
      <c r="F24" s="3135"/>
      <c r="G24" s="3130">
        <v>52</v>
      </c>
      <c r="H24" s="3130">
        <v>52</v>
      </c>
      <c r="I24" s="3130">
        <v>3</v>
      </c>
      <c r="J24" s="3130">
        <v>30</v>
      </c>
      <c r="K24" s="3136">
        <v>33</v>
      </c>
      <c r="L24" s="3135">
        <v>3</v>
      </c>
      <c r="M24" s="3130">
        <v>24</v>
      </c>
      <c r="N24" s="3130">
        <v>27</v>
      </c>
      <c r="O24" s="3130">
        <v>2</v>
      </c>
      <c r="P24" s="3130">
        <v>11</v>
      </c>
      <c r="Q24" s="3136">
        <v>13</v>
      </c>
      <c r="R24" s="3129"/>
      <c r="S24" s="3130"/>
      <c r="T24" s="3130"/>
      <c r="U24" s="3130">
        <v>10</v>
      </c>
      <c r="V24" s="3130">
        <v>138</v>
      </c>
      <c r="W24" s="3130">
        <v>148</v>
      </c>
    </row>
    <row r="25" spans="2:23" ht="30.75" customHeight="1" outlineLevel="1" thickBot="1" x14ac:dyDescent="0.45">
      <c r="B25" s="3134" t="s">
        <v>194</v>
      </c>
      <c r="C25" s="3135">
        <v>3</v>
      </c>
      <c r="D25" s="3130">
        <v>1</v>
      </c>
      <c r="E25" s="3136">
        <v>4</v>
      </c>
      <c r="F25" s="3135"/>
      <c r="G25" s="3130">
        <v>2</v>
      </c>
      <c r="H25" s="3130">
        <v>2</v>
      </c>
      <c r="I25" s="3130"/>
      <c r="J25" s="3130"/>
      <c r="K25" s="3136"/>
      <c r="L25" s="3135"/>
      <c r="M25" s="3130"/>
      <c r="N25" s="3130"/>
      <c r="O25" s="3130"/>
      <c r="P25" s="3130">
        <v>1</v>
      </c>
      <c r="Q25" s="3136">
        <v>1</v>
      </c>
      <c r="R25" s="3135"/>
      <c r="S25" s="3133"/>
      <c r="T25" s="3130"/>
      <c r="U25" s="3130">
        <v>3</v>
      </c>
      <c r="V25" s="3130">
        <v>4</v>
      </c>
      <c r="W25" s="3130">
        <v>7</v>
      </c>
    </row>
    <row r="26" spans="2:23" ht="54" customHeight="1" thickBot="1" x14ac:dyDescent="0.4">
      <c r="B26" s="2" t="s">
        <v>13</v>
      </c>
      <c r="C26" s="60">
        <f t="shared" ref="C26:W26" si="3">SUM(C22:C25)</f>
        <v>18</v>
      </c>
      <c r="D26" s="56">
        <f t="shared" si="3"/>
        <v>243</v>
      </c>
      <c r="E26" s="57">
        <f t="shared" si="3"/>
        <v>261</v>
      </c>
      <c r="F26" s="56">
        <f t="shared" si="3"/>
        <v>33</v>
      </c>
      <c r="G26" s="56">
        <f t="shared" si="3"/>
        <v>353</v>
      </c>
      <c r="H26" s="60">
        <f t="shared" si="3"/>
        <v>386</v>
      </c>
      <c r="I26" s="76">
        <f t="shared" si="3"/>
        <v>11</v>
      </c>
      <c r="J26" s="56">
        <f t="shared" si="3"/>
        <v>293</v>
      </c>
      <c r="K26" s="56">
        <f t="shared" si="3"/>
        <v>304</v>
      </c>
      <c r="L26" s="56">
        <f t="shared" si="3"/>
        <v>34</v>
      </c>
      <c r="M26" s="56">
        <f t="shared" si="3"/>
        <v>209</v>
      </c>
      <c r="N26" s="56">
        <f t="shared" si="3"/>
        <v>243</v>
      </c>
      <c r="O26" s="56">
        <f t="shared" si="3"/>
        <v>24</v>
      </c>
      <c r="P26" s="56">
        <f t="shared" si="3"/>
        <v>224</v>
      </c>
      <c r="Q26" s="57">
        <f t="shared" si="3"/>
        <v>248</v>
      </c>
      <c r="R26" s="56">
        <f t="shared" si="3"/>
        <v>30</v>
      </c>
      <c r="S26" s="56">
        <f t="shared" si="3"/>
        <v>208</v>
      </c>
      <c r="T26" s="57">
        <f t="shared" si="3"/>
        <v>238</v>
      </c>
      <c r="U26" s="56">
        <f t="shared" si="3"/>
        <v>150</v>
      </c>
      <c r="V26" s="56">
        <f t="shared" si="3"/>
        <v>1530</v>
      </c>
      <c r="W26" s="60">
        <f t="shared" si="3"/>
        <v>1680</v>
      </c>
    </row>
    <row r="27" spans="2:23" ht="32.25" customHeight="1" thickBot="1" x14ac:dyDescent="0.4">
      <c r="B27" s="37"/>
      <c r="C27" s="60">
        <f>C20+C26</f>
        <v>498</v>
      </c>
      <c r="D27" s="60">
        <f t="shared" ref="D27:W27" si="4">D20+D26</f>
        <v>423</v>
      </c>
      <c r="E27" s="60">
        <f t="shared" si="4"/>
        <v>921</v>
      </c>
      <c r="F27" s="60">
        <f t="shared" si="4"/>
        <v>470</v>
      </c>
      <c r="G27" s="60">
        <f t="shared" si="4"/>
        <v>530</v>
      </c>
      <c r="H27" s="60">
        <f t="shared" si="4"/>
        <v>1000</v>
      </c>
      <c r="I27" s="60">
        <f t="shared" si="4"/>
        <v>467</v>
      </c>
      <c r="J27" s="60">
        <f t="shared" si="4"/>
        <v>377</v>
      </c>
      <c r="K27" s="60">
        <f t="shared" si="4"/>
        <v>877</v>
      </c>
      <c r="L27" s="60">
        <f t="shared" si="4"/>
        <v>218</v>
      </c>
      <c r="M27" s="60">
        <f t="shared" si="4"/>
        <v>363</v>
      </c>
      <c r="N27" s="60">
        <f t="shared" si="4"/>
        <v>581</v>
      </c>
      <c r="O27" s="60">
        <f t="shared" si="4"/>
        <v>224</v>
      </c>
      <c r="P27" s="60">
        <f t="shared" si="4"/>
        <v>382</v>
      </c>
      <c r="Q27" s="60">
        <f t="shared" si="4"/>
        <v>606</v>
      </c>
      <c r="R27" s="60">
        <f t="shared" si="4"/>
        <v>184</v>
      </c>
      <c r="S27" s="60">
        <f t="shared" si="4"/>
        <v>239</v>
      </c>
      <c r="T27" s="60">
        <f t="shared" si="4"/>
        <v>423</v>
      </c>
      <c r="U27" s="60">
        <f t="shared" si="4"/>
        <v>2061</v>
      </c>
      <c r="V27" s="60">
        <f t="shared" si="4"/>
        <v>2347</v>
      </c>
      <c r="W27" s="60">
        <f t="shared" si="4"/>
        <v>4408</v>
      </c>
    </row>
    <row r="28" spans="2:23" x14ac:dyDescent="0.35">
      <c r="B28" s="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2:23" x14ac:dyDescent="0.3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5"/>
      <c r="O29" s="25"/>
      <c r="P29" s="25"/>
      <c r="Q29" s="25"/>
      <c r="R29" s="25"/>
      <c r="S29" s="28"/>
      <c r="T29" s="25"/>
      <c r="U29" s="25"/>
      <c r="V29" s="25"/>
      <c r="W29" s="25"/>
    </row>
    <row r="30" spans="2:23" x14ac:dyDescent="0.35">
      <c r="B30" s="3187" t="s">
        <v>93</v>
      </c>
      <c r="C30" s="3187"/>
      <c r="D30" s="3187"/>
      <c r="E30" s="3187"/>
      <c r="F30" s="3187"/>
      <c r="G30" s="3187"/>
      <c r="H30" s="3187"/>
      <c r="I30" s="3187"/>
      <c r="J30" s="3187"/>
      <c r="K30" s="3187"/>
      <c r="L30" s="3187"/>
      <c r="M30" s="3187"/>
      <c r="N30" s="3187"/>
      <c r="O30" s="3187"/>
      <c r="P30" s="3187"/>
      <c r="Q30" s="3187"/>
      <c r="R30" s="3187"/>
      <c r="S30" s="3187"/>
      <c r="T30" s="3187"/>
      <c r="U30" s="3187"/>
      <c r="V30" s="3187"/>
      <c r="W30" s="3187"/>
    </row>
    <row r="31" spans="2:23" x14ac:dyDescent="0.3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3" spans="2:23" x14ac:dyDescent="0.35">
      <c r="B33" s="2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2:23" x14ac:dyDescent="0.3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48"/>
  <sheetViews>
    <sheetView topLeftCell="A19" workbookViewId="0">
      <selection activeCell="V31" sqref="V31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288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1973"/>
      <c r="B1" s="1973"/>
      <c r="C1" s="1973"/>
      <c r="D1" s="1973"/>
      <c r="E1" s="3262" t="s">
        <v>46</v>
      </c>
      <c r="F1" s="3262"/>
      <c r="G1" s="3262"/>
      <c r="H1" s="3262"/>
      <c r="I1" s="3262"/>
      <c r="J1" s="3262"/>
      <c r="K1" s="3262"/>
      <c r="L1" s="3262"/>
      <c r="M1" s="3262"/>
      <c r="N1" s="3262"/>
      <c r="O1" s="3262"/>
      <c r="P1" s="3262"/>
      <c r="Q1" s="3262"/>
      <c r="R1" s="3262"/>
      <c r="S1" s="3262"/>
    </row>
    <row r="2" spans="1:20" ht="13.5" thickBot="1" x14ac:dyDescent="0.25">
      <c r="A2" s="3263" t="s">
        <v>9</v>
      </c>
      <c r="B2" s="1159"/>
      <c r="C2" s="1159"/>
      <c r="D2" s="1159"/>
      <c r="E2" s="3265" t="s">
        <v>381</v>
      </c>
      <c r="F2" s="3265"/>
      <c r="G2" s="3265"/>
      <c r="H2" s="3265"/>
      <c r="I2" s="3265"/>
      <c r="J2" s="3265"/>
      <c r="K2" s="3265"/>
      <c r="L2" s="3265"/>
      <c r="M2" s="3265"/>
      <c r="N2" s="3265"/>
      <c r="O2" s="3265"/>
      <c r="P2" s="3265"/>
      <c r="Q2" s="3265"/>
      <c r="R2" s="3265"/>
      <c r="S2" s="3266"/>
    </row>
    <row r="3" spans="1:20" ht="16.149999999999999" customHeight="1" thickBot="1" x14ac:dyDescent="0.3">
      <c r="A3" s="3264"/>
      <c r="B3" s="3260" t="s">
        <v>331</v>
      </c>
      <c r="C3" s="3233"/>
      <c r="D3" s="3253"/>
      <c r="E3" s="3261" t="s">
        <v>83</v>
      </c>
      <c r="F3" s="3233"/>
      <c r="G3" s="3253"/>
      <c r="H3" s="3233" t="s">
        <v>67</v>
      </c>
      <c r="I3" s="3233"/>
      <c r="J3" s="3253"/>
      <c r="K3" s="3254" t="s">
        <v>68</v>
      </c>
      <c r="L3" s="3233"/>
      <c r="M3" s="3253"/>
      <c r="N3" s="3233" t="s">
        <v>69</v>
      </c>
      <c r="O3" s="3233"/>
      <c r="P3" s="3240"/>
      <c r="Q3" s="3267" t="s">
        <v>4</v>
      </c>
      <c r="R3" s="3267"/>
      <c r="S3" s="3268"/>
      <c r="T3" s="1141"/>
    </row>
    <row r="4" spans="1:20" ht="12.6" customHeight="1" x14ac:dyDescent="0.2">
      <c r="A4" s="3264"/>
      <c r="B4" s="3271"/>
      <c r="C4" s="3272"/>
      <c r="D4" s="3273"/>
      <c r="E4" s="3272"/>
      <c r="F4" s="3272"/>
      <c r="G4" s="3273"/>
      <c r="H4" s="3272"/>
      <c r="I4" s="3272"/>
      <c r="J4" s="3273"/>
      <c r="K4" s="3274"/>
      <c r="L4" s="3272"/>
      <c r="M4" s="3273"/>
      <c r="N4" s="3272"/>
      <c r="O4" s="3272"/>
      <c r="P4" s="3275"/>
      <c r="Q4" s="3269"/>
      <c r="R4" s="3269"/>
      <c r="S4" s="3270"/>
    </row>
    <row r="5" spans="1:20" ht="9.6" customHeight="1" x14ac:dyDescent="0.2">
      <c r="A5" s="3264"/>
      <c r="B5" s="3277">
        <v>1</v>
      </c>
      <c r="C5" s="3269"/>
      <c r="D5" s="3278"/>
      <c r="E5" s="3269">
        <v>2</v>
      </c>
      <c r="F5" s="3269"/>
      <c r="G5" s="3278"/>
      <c r="H5" s="3269">
        <v>3</v>
      </c>
      <c r="I5" s="3269"/>
      <c r="J5" s="3278"/>
      <c r="K5" s="3279">
        <v>4</v>
      </c>
      <c r="L5" s="3269"/>
      <c r="M5" s="3278"/>
      <c r="N5" s="3269">
        <v>5</v>
      </c>
      <c r="O5" s="3269"/>
      <c r="P5" s="3270"/>
      <c r="Q5" s="3269"/>
      <c r="R5" s="3269"/>
      <c r="S5" s="3270"/>
    </row>
    <row r="6" spans="1:20" ht="7.9" customHeight="1" thickBot="1" x14ac:dyDescent="0.25">
      <c r="A6" s="3264"/>
      <c r="B6" s="3277"/>
      <c r="C6" s="3269"/>
      <c r="D6" s="3278"/>
      <c r="E6" s="3269"/>
      <c r="F6" s="3269"/>
      <c r="G6" s="3278"/>
      <c r="H6" s="3269"/>
      <c r="I6" s="3269"/>
      <c r="J6" s="3278"/>
      <c r="K6" s="3279"/>
      <c r="L6" s="3269"/>
      <c r="M6" s="3278"/>
      <c r="N6" s="3269"/>
      <c r="O6" s="3269"/>
      <c r="P6" s="3270"/>
      <c r="Q6" s="3269"/>
      <c r="R6" s="3269"/>
      <c r="S6" s="3270"/>
    </row>
    <row r="7" spans="1:20" ht="25.15" customHeight="1" thickBot="1" x14ac:dyDescent="0.25">
      <c r="A7" s="3264"/>
      <c r="B7" s="2329" t="s">
        <v>26</v>
      </c>
      <c r="C7" s="2330" t="s">
        <v>50</v>
      </c>
      <c r="D7" s="2331" t="s">
        <v>4</v>
      </c>
      <c r="E7" s="2329" t="s">
        <v>26</v>
      </c>
      <c r="F7" s="2330" t="s">
        <v>50</v>
      </c>
      <c r="G7" s="2331" t="s">
        <v>4</v>
      </c>
      <c r="H7" s="2329" t="s">
        <v>26</v>
      </c>
      <c r="I7" s="2330" t="s">
        <v>50</v>
      </c>
      <c r="J7" s="2331" t="s">
        <v>4</v>
      </c>
      <c r="K7" s="2329" t="s">
        <v>26</v>
      </c>
      <c r="L7" s="2330" t="s">
        <v>50</v>
      </c>
      <c r="M7" s="2331" t="s">
        <v>4</v>
      </c>
      <c r="N7" s="2329" t="s">
        <v>26</v>
      </c>
      <c r="O7" s="2330" t="s">
        <v>50</v>
      </c>
      <c r="P7" s="2331" t="s">
        <v>4</v>
      </c>
      <c r="Q7" s="2329" t="s">
        <v>26</v>
      </c>
      <c r="R7" s="2330" t="s">
        <v>50</v>
      </c>
      <c r="S7" s="2331" t="s">
        <v>4</v>
      </c>
    </row>
    <row r="8" spans="1:20" ht="20.45" customHeight="1" thickBot="1" x14ac:dyDescent="0.25">
      <c r="A8" s="2334" t="s">
        <v>51</v>
      </c>
      <c r="B8" s="2335"/>
      <c r="C8" s="2336"/>
      <c r="D8" s="2337"/>
      <c r="E8" s="2338"/>
      <c r="F8" s="2338"/>
      <c r="G8" s="2339"/>
      <c r="H8" s="2338"/>
      <c r="I8" s="2340"/>
      <c r="J8" s="2339"/>
      <c r="K8" s="2338"/>
      <c r="L8" s="2340"/>
      <c r="M8" s="2339"/>
      <c r="N8" s="2338"/>
      <c r="O8" s="2340"/>
      <c r="P8" s="2341"/>
      <c r="Q8" s="2342"/>
      <c r="R8" s="2343"/>
      <c r="S8" s="2344"/>
    </row>
    <row r="9" spans="1:20" s="291" customFormat="1" ht="25.15" customHeight="1" x14ac:dyDescent="0.25">
      <c r="A9" s="277" t="s">
        <v>71</v>
      </c>
      <c r="B9" s="2208">
        <f t="shared" ref="B9:P17" si="0">B21+B32</f>
        <v>20</v>
      </c>
      <c r="C9" s="2332">
        <f t="shared" si="0"/>
        <v>5</v>
      </c>
      <c r="D9" s="961">
        <f t="shared" si="0"/>
        <v>25</v>
      </c>
      <c r="E9" s="2332">
        <f t="shared" si="0"/>
        <v>22</v>
      </c>
      <c r="F9" s="2332">
        <f t="shared" si="0"/>
        <v>3</v>
      </c>
      <c r="G9" s="961">
        <f t="shared" si="0"/>
        <v>25</v>
      </c>
      <c r="H9" s="2332">
        <f t="shared" si="0"/>
        <v>8</v>
      </c>
      <c r="I9" s="2209">
        <f t="shared" si="0"/>
        <v>9</v>
      </c>
      <c r="J9" s="961">
        <f>J21+J32</f>
        <v>17</v>
      </c>
      <c r="K9" s="2332">
        <f t="shared" si="0"/>
        <v>16</v>
      </c>
      <c r="L9" s="2209">
        <f t="shared" si="0"/>
        <v>10</v>
      </c>
      <c r="M9" s="961">
        <f t="shared" si="0"/>
        <v>26</v>
      </c>
      <c r="N9" s="2332">
        <f t="shared" si="0"/>
        <v>11</v>
      </c>
      <c r="O9" s="2209">
        <f t="shared" si="0"/>
        <v>3</v>
      </c>
      <c r="P9" s="2333">
        <f t="shared" si="0"/>
        <v>14</v>
      </c>
      <c r="Q9" s="1163">
        <f>E9+H9+K9+N9+B9</f>
        <v>77</v>
      </c>
      <c r="R9" s="1164">
        <f t="shared" ref="Q9:S18" si="1">F9+I9+L9+O9+C9</f>
        <v>30</v>
      </c>
      <c r="S9" s="1165">
        <f t="shared" si="1"/>
        <v>107</v>
      </c>
    </row>
    <row r="10" spans="1:20" s="291" customFormat="1" ht="23.45" customHeight="1" x14ac:dyDescent="0.25">
      <c r="A10" s="277" t="s">
        <v>72</v>
      </c>
      <c r="B10" s="757">
        <f t="shared" si="0"/>
        <v>20</v>
      </c>
      <c r="C10" s="1160">
        <f t="shared" si="0"/>
        <v>3</v>
      </c>
      <c r="D10" s="1161">
        <f t="shared" si="0"/>
        <v>23</v>
      </c>
      <c r="E10" s="1160">
        <f t="shared" si="0"/>
        <v>17</v>
      </c>
      <c r="F10" s="1160">
        <f t="shared" si="0"/>
        <v>2</v>
      </c>
      <c r="G10" s="1161">
        <f t="shared" si="0"/>
        <v>19</v>
      </c>
      <c r="H10" s="1160">
        <f t="shared" si="0"/>
        <v>9</v>
      </c>
      <c r="I10" s="758">
        <f t="shared" si="0"/>
        <v>3</v>
      </c>
      <c r="J10" s="1161">
        <f t="shared" si="0"/>
        <v>12</v>
      </c>
      <c r="K10" s="1160">
        <f t="shared" si="0"/>
        <v>15</v>
      </c>
      <c r="L10" s="758">
        <f t="shared" si="0"/>
        <v>4</v>
      </c>
      <c r="M10" s="1161">
        <f t="shared" si="0"/>
        <v>19</v>
      </c>
      <c r="N10" s="1160">
        <f t="shared" si="0"/>
        <v>18</v>
      </c>
      <c r="O10" s="758">
        <f t="shared" si="0"/>
        <v>13</v>
      </c>
      <c r="P10" s="1162">
        <f t="shared" si="0"/>
        <v>31</v>
      </c>
      <c r="Q10" s="1163">
        <f t="shared" si="1"/>
        <v>79</v>
      </c>
      <c r="R10" s="1164">
        <f t="shared" si="1"/>
        <v>25</v>
      </c>
      <c r="S10" s="1165">
        <f t="shared" si="1"/>
        <v>104</v>
      </c>
    </row>
    <row r="11" spans="1:20" s="291" customFormat="1" ht="20.45" customHeight="1" x14ac:dyDescent="0.25">
      <c r="A11" s="278" t="s">
        <v>73</v>
      </c>
      <c r="B11" s="757">
        <f t="shared" si="0"/>
        <v>20</v>
      </c>
      <c r="C11" s="1160">
        <f t="shared" si="0"/>
        <v>17</v>
      </c>
      <c r="D11" s="1161">
        <f t="shared" si="0"/>
        <v>37</v>
      </c>
      <c r="E11" s="1160">
        <f t="shared" si="0"/>
        <v>22</v>
      </c>
      <c r="F11" s="1160">
        <f t="shared" si="0"/>
        <v>11</v>
      </c>
      <c r="G11" s="1161">
        <f t="shared" si="0"/>
        <v>33</v>
      </c>
      <c r="H11" s="1160">
        <f t="shared" si="0"/>
        <v>13</v>
      </c>
      <c r="I11" s="758">
        <f t="shared" si="0"/>
        <v>10</v>
      </c>
      <c r="J11" s="1161">
        <f t="shared" si="0"/>
        <v>23</v>
      </c>
      <c r="K11" s="1160">
        <f t="shared" si="0"/>
        <v>9</v>
      </c>
      <c r="L11" s="758">
        <f t="shared" si="0"/>
        <v>9</v>
      </c>
      <c r="M11" s="1161">
        <f t="shared" si="0"/>
        <v>18</v>
      </c>
      <c r="N11" s="1160">
        <f t="shared" si="0"/>
        <v>7</v>
      </c>
      <c r="O11" s="758">
        <f t="shared" si="0"/>
        <v>22</v>
      </c>
      <c r="P11" s="1162">
        <f t="shared" si="0"/>
        <v>29</v>
      </c>
      <c r="Q11" s="1163">
        <f t="shared" si="1"/>
        <v>71</v>
      </c>
      <c r="R11" s="1164">
        <f t="shared" si="1"/>
        <v>69</v>
      </c>
      <c r="S11" s="1165">
        <f t="shared" si="1"/>
        <v>140</v>
      </c>
    </row>
    <row r="12" spans="1:20" s="291" customFormat="1" ht="21" customHeight="1" x14ac:dyDescent="0.25">
      <c r="A12" s="278" t="s">
        <v>74</v>
      </c>
      <c r="B12" s="757">
        <f t="shared" si="0"/>
        <v>10</v>
      </c>
      <c r="C12" s="1160">
        <f t="shared" si="0"/>
        <v>2</v>
      </c>
      <c r="D12" s="1161">
        <f t="shared" si="0"/>
        <v>12</v>
      </c>
      <c r="E12" s="1160">
        <f t="shared" si="0"/>
        <v>7</v>
      </c>
      <c r="F12" s="1160">
        <f t="shared" si="0"/>
        <v>8</v>
      </c>
      <c r="G12" s="1161">
        <f t="shared" si="0"/>
        <v>15</v>
      </c>
      <c r="H12" s="1160">
        <f t="shared" si="0"/>
        <v>5</v>
      </c>
      <c r="I12" s="758">
        <f t="shared" si="0"/>
        <v>1</v>
      </c>
      <c r="J12" s="1161">
        <f t="shared" si="0"/>
        <v>6</v>
      </c>
      <c r="K12" s="1160">
        <f t="shared" si="0"/>
        <v>0</v>
      </c>
      <c r="L12" s="758">
        <f t="shared" si="0"/>
        <v>0</v>
      </c>
      <c r="M12" s="1161">
        <f t="shared" si="0"/>
        <v>0</v>
      </c>
      <c r="N12" s="1160">
        <f t="shared" si="0"/>
        <v>0</v>
      </c>
      <c r="O12" s="758">
        <f t="shared" si="0"/>
        <v>0</v>
      </c>
      <c r="P12" s="1162">
        <f t="shared" si="0"/>
        <v>0</v>
      </c>
      <c r="Q12" s="1163">
        <f t="shared" si="1"/>
        <v>22</v>
      </c>
      <c r="R12" s="1164">
        <f t="shared" si="1"/>
        <v>11</v>
      </c>
      <c r="S12" s="1165">
        <f t="shared" si="1"/>
        <v>33</v>
      </c>
    </row>
    <row r="13" spans="1:20" s="291" customFormat="1" ht="24.6" customHeight="1" x14ac:dyDescent="0.25">
      <c r="A13" s="279" t="s">
        <v>55</v>
      </c>
      <c r="B13" s="757">
        <f t="shared" si="0"/>
        <v>0</v>
      </c>
      <c r="C13" s="1160">
        <f t="shared" si="0"/>
        <v>0</v>
      </c>
      <c r="D13" s="1161">
        <f t="shared" si="0"/>
        <v>0</v>
      </c>
      <c r="E13" s="1160">
        <f t="shared" si="0"/>
        <v>0</v>
      </c>
      <c r="F13" s="1160">
        <f t="shared" si="0"/>
        <v>0</v>
      </c>
      <c r="G13" s="1161">
        <f t="shared" si="0"/>
        <v>0</v>
      </c>
      <c r="H13" s="1160">
        <f t="shared" si="0"/>
        <v>10</v>
      </c>
      <c r="I13" s="758">
        <f t="shared" si="0"/>
        <v>5</v>
      </c>
      <c r="J13" s="1161">
        <f t="shared" si="0"/>
        <v>15</v>
      </c>
      <c r="K13" s="1160">
        <f t="shared" si="0"/>
        <v>6</v>
      </c>
      <c r="L13" s="758">
        <f t="shared" si="0"/>
        <v>4</v>
      </c>
      <c r="M13" s="1161">
        <f t="shared" si="0"/>
        <v>10</v>
      </c>
      <c r="N13" s="1160">
        <f t="shared" si="0"/>
        <v>3</v>
      </c>
      <c r="O13" s="758">
        <f t="shared" si="0"/>
        <v>2</v>
      </c>
      <c r="P13" s="1162">
        <f>P25+P36</f>
        <v>5</v>
      </c>
      <c r="Q13" s="1163">
        <f t="shared" si="1"/>
        <v>19</v>
      </c>
      <c r="R13" s="1164">
        <f t="shared" si="1"/>
        <v>11</v>
      </c>
      <c r="S13" s="1165">
        <f t="shared" si="1"/>
        <v>30</v>
      </c>
    </row>
    <row r="14" spans="1:20" s="291" customFormat="1" ht="18.600000000000001" customHeight="1" x14ac:dyDescent="0.25">
      <c r="A14" s="280" t="s">
        <v>75</v>
      </c>
      <c r="B14" s="757">
        <f t="shared" si="0"/>
        <v>15</v>
      </c>
      <c r="C14" s="1160">
        <f t="shared" si="0"/>
        <v>4</v>
      </c>
      <c r="D14" s="1161">
        <f t="shared" si="0"/>
        <v>19</v>
      </c>
      <c r="E14" s="1160">
        <f t="shared" si="0"/>
        <v>13</v>
      </c>
      <c r="F14" s="1160">
        <f t="shared" si="0"/>
        <v>8</v>
      </c>
      <c r="G14" s="1161">
        <f t="shared" si="0"/>
        <v>21</v>
      </c>
      <c r="H14" s="1160">
        <f t="shared" si="0"/>
        <v>13</v>
      </c>
      <c r="I14" s="758">
        <f t="shared" si="0"/>
        <v>24</v>
      </c>
      <c r="J14" s="1161">
        <f t="shared" si="0"/>
        <v>37</v>
      </c>
      <c r="K14" s="1160">
        <f t="shared" si="0"/>
        <v>2</v>
      </c>
      <c r="L14" s="758">
        <f t="shared" si="0"/>
        <v>7</v>
      </c>
      <c r="M14" s="1161">
        <f t="shared" si="0"/>
        <v>9</v>
      </c>
      <c r="N14" s="1160">
        <f t="shared" si="0"/>
        <v>12</v>
      </c>
      <c r="O14" s="758">
        <f t="shared" si="0"/>
        <v>11</v>
      </c>
      <c r="P14" s="1162">
        <f t="shared" si="0"/>
        <v>23</v>
      </c>
      <c r="Q14" s="1163">
        <f t="shared" si="1"/>
        <v>55</v>
      </c>
      <c r="R14" s="1164">
        <f t="shared" si="1"/>
        <v>54</v>
      </c>
      <c r="S14" s="1165">
        <f t="shared" si="1"/>
        <v>109</v>
      </c>
    </row>
    <row r="15" spans="1:20" s="291" customFormat="1" ht="20.45" customHeight="1" x14ac:dyDescent="0.25">
      <c r="A15" s="2262" t="s">
        <v>76</v>
      </c>
      <c r="B15" s="757">
        <f t="shared" si="0"/>
        <v>13</v>
      </c>
      <c r="C15" s="1160">
        <f t="shared" si="0"/>
        <v>12</v>
      </c>
      <c r="D15" s="1161">
        <f t="shared" si="0"/>
        <v>25</v>
      </c>
      <c r="E15" s="1160">
        <f t="shared" si="0"/>
        <v>12</v>
      </c>
      <c r="F15" s="1160">
        <f t="shared" si="0"/>
        <v>15</v>
      </c>
      <c r="G15" s="1161">
        <f>G27+G38</f>
        <v>27</v>
      </c>
      <c r="H15" s="1160">
        <f t="shared" si="0"/>
        <v>6</v>
      </c>
      <c r="I15" s="758">
        <f t="shared" si="0"/>
        <v>9</v>
      </c>
      <c r="J15" s="1161">
        <f>J27+J38</f>
        <v>15</v>
      </c>
      <c r="K15" s="1160">
        <f t="shared" si="0"/>
        <v>11</v>
      </c>
      <c r="L15" s="758">
        <f t="shared" si="0"/>
        <v>20</v>
      </c>
      <c r="M15" s="1161">
        <f>M27+M38</f>
        <v>31</v>
      </c>
      <c r="N15" s="1160">
        <f t="shared" si="0"/>
        <v>9</v>
      </c>
      <c r="O15" s="758">
        <f t="shared" si="0"/>
        <v>5</v>
      </c>
      <c r="P15" s="1162">
        <f t="shared" si="0"/>
        <v>14</v>
      </c>
      <c r="Q15" s="1163">
        <f t="shared" si="1"/>
        <v>51</v>
      </c>
      <c r="R15" s="1164">
        <f t="shared" si="1"/>
        <v>61</v>
      </c>
      <c r="S15" s="1165">
        <f t="shared" si="1"/>
        <v>112</v>
      </c>
    </row>
    <row r="16" spans="1:20" s="291" customFormat="1" ht="18" customHeight="1" x14ac:dyDescent="0.25">
      <c r="A16" s="281" t="s">
        <v>332</v>
      </c>
      <c r="B16" s="757">
        <f t="shared" si="0"/>
        <v>8</v>
      </c>
      <c r="C16" s="1160">
        <f t="shared" si="0"/>
        <v>1</v>
      </c>
      <c r="D16" s="1161">
        <f t="shared" si="0"/>
        <v>9</v>
      </c>
      <c r="E16" s="1160">
        <f t="shared" si="0"/>
        <v>0</v>
      </c>
      <c r="F16" s="1160">
        <f t="shared" si="0"/>
        <v>0</v>
      </c>
      <c r="G16" s="1161">
        <f t="shared" si="0"/>
        <v>0</v>
      </c>
      <c r="H16" s="1160">
        <f t="shared" si="0"/>
        <v>4</v>
      </c>
      <c r="I16" s="758">
        <f t="shared" si="0"/>
        <v>6</v>
      </c>
      <c r="J16" s="1161">
        <f t="shared" si="0"/>
        <v>10</v>
      </c>
      <c r="K16" s="1160">
        <f t="shared" si="0"/>
        <v>5</v>
      </c>
      <c r="L16" s="758">
        <f t="shared" si="0"/>
        <v>1</v>
      </c>
      <c r="M16" s="1161">
        <f t="shared" si="0"/>
        <v>6</v>
      </c>
      <c r="N16" s="1160">
        <f t="shared" si="0"/>
        <v>3</v>
      </c>
      <c r="O16" s="758">
        <f t="shared" si="0"/>
        <v>1</v>
      </c>
      <c r="P16" s="1162">
        <f t="shared" si="0"/>
        <v>4</v>
      </c>
      <c r="Q16" s="1163">
        <f t="shared" si="1"/>
        <v>20</v>
      </c>
      <c r="R16" s="1164">
        <f t="shared" si="1"/>
        <v>9</v>
      </c>
      <c r="S16" s="1165">
        <f t="shared" si="1"/>
        <v>29</v>
      </c>
    </row>
    <row r="17" spans="1:20" s="291" customFormat="1" ht="19.149999999999999" customHeight="1" thickBot="1" x14ac:dyDescent="0.3">
      <c r="A17" s="2263" t="s">
        <v>78</v>
      </c>
      <c r="B17" s="2217">
        <f t="shared" si="0"/>
        <v>32</v>
      </c>
      <c r="C17" s="2264">
        <f t="shared" si="0"/>
        <v>22</v>
      </c>
      <c r="D17" s="2265">
        <f t="shared" si="0"/>
        <v>54</v>
      </c>
      <c r="E17" s="2264">
        <f t="shared" si="0"/>
        <v>22</v>
      </c>
      <c r="F17" s="2264">
        <f t="shared" si="0"/>
        <v>22</v>
      </c>
      <c r="G17" s="2265">
        <f>G29+G40</f>
        <v>44</v>
      </c>
      <c r="H17" s="2264">
        <f t="shared" si="0"/>
        <v>13</v>
      </c>
      <c r="I17" s="2218">
        <f t="shared" si="0"/>
        <v>23</v>
      </c>
      <c r="J17" s="2265">
        <f>J29+J40</f>
        <v>36</v>
      </c>
      <c r="K17" s="2264">
        <f t="shared" si="0"/>
        <v>25</v>
      </c>
      <c r="L17" s="2218">
        <f t="shared" si="0"/>
        <v>16</v>
      </c>
      <c r="M17" s="2265">
        <f t="shared" si="0"/>
        <v>41</v>
      </c>
      <c r="N17" s="2264">
        <f t="shared" si="0"/>
        <v>21</v>
      </c>
      <c r="O17" s="2218">
        <f>O29+O40</f>
        <v>9</v>
      </c>
      <c r="P17" s="2266">
        <f t="shared" si="0"/>
        <v>30</v>
      </c>
      <c r="Q17" s="2267">
        <f>E17+H17+K17+N17+B17</f>
        <v>113</v>
      </c>
      <c r="R17" s="2268">
        <f>F17+I17+L17+O17+C17</f>
        <v>92</v>
      </c>
      <c r="S17" s="2269">
        <f t="shared" si="1"/>
        <v>205</v>
      </c>
    </row>
    <row r="18" spans="1:20" s="2280" customFormat="1" ht="23.45" customHeight="1" thickBot="1" x14ac:dyDescent="0.3">
      <c r="A18" s="1022" t="s">
        <v>12</v>
      </c>
      <c r="B18" s="2270">
        <f t="shared" ref="B18:P18" si="2">SUM(B9:B17)</f>
        <v>138</v>
      </c>
      <c r="C18" s="2271">
        <f t="shared" si="2"/>
        <v>66</v>
      </c>
      <c r="D18" s="2272">
        <f t="shared" si="2"/>
        <v>204</v>
      </c>
      <c r="E18" s="2273">
        <f t="shared" si="2"/>
        <v>115</v>
      </c>
      <c r="F18" s="2273">
        <f>SUM(F9:F17)</f>
        <v>69</v>
      </c>
      <c r="G18" s="2273">
        <f t="shared" si="2"/>
        <v>184</v>
      </c>
      <c r="H18" s="2273">
        <f t="shared" si="2"/>
        <v>81</v>
      </c>
      <c r="I18" s="2274">
        <f t="shared" si="2"/>
        <v>90</v>
      </c>
      <c r="J18" s="2275">
        <f t="shared" si="2"/>
        <v>171</v>
      </c>
      <c r="K18" s="2273">
        <f t="shared" si="2"/>
        <v>89</v>
      </c>
      <c r="L18" s="2274">
        <f t="shared" si="2"/>
        <v>71</v>
      </c>
      <c r="M18" s="2275">
        <f t="shared" si="2"/>
        <v>160</v>
      </c>
      <c r="N18" s="2273">
        <f t="shared" si="2"/>
        <v>84</v>
      </c>
      <c r="O18" s="2274">
        <f t="shared" si="2"/>
        <v>66</v>
      </c>
      <c r="P18" s="2276">
        <f t="shared" si="2"/>
        <v>150</v>
      </c>
      <c r="Q18" s="2277">
        <f t="shared" si="1"/>
        <v>507</v>
      </c>
      <c r="R18" s="2278">
        <f>F18+I18+L18+O18+C18</f>
        <v>362</v>
      </c>
      <c r="S18" s="2279">
        <f t="shared" si="1"/>
        <v>869</v>
      </c>
    </row>
    <row r="19" spans="1:20" s="291" customFormat="1" ht="15.6" customHeight="1" x14ac:dyDescent="0.25">
      <c r="A19" s="275" t="s">
        <v>23</v>
      </c>
      <c r="B19" s="1166"/>
      <c r="C19" s="1167"/>
      <c r="D19" s="1168"/>
      <c r="E19" s="1169"/>
      <c r="F19" s="1169"/>
      <c r="G19" s="1170"/>
      <c r="H19" s="1169"/>
      <c r="I19" s="1171"/>
      <c r="J19" s="1170"/>
      <c r="K19" s="1169"/>
      <c r="L19" s="1171"/>
      <c r="M19" s="1170"/>
      <c r="N19" s="1169"/>
      <c r="O19" s="1171"/>
      <c r="P19" s="1172"/>
      <c r="Q19" s="1173"/>
      <c r="R19" s="1174"/>
      <c r="S19" s="1175"/>
    </row>
    <row r="20" spans="1:20" s="291" customFormat="1" ht="16.149999999999999" customHeight="1" x14ac:dyDescent="0.25">
      <c r="A20" s="276" t="s">
        <v>11</v>
      </c>
      <c r="B20" s="2281"/>
      <c r="C20" s="2282"/>
      <c r="D20" s="2283"/>
      <c r="E20" s="2284"/>
      <c r="F20" s="2284"/>
      <c r="G20" s="2285"/>
      <c r="H20" s="2284"/>
      <c r="I20" s="2286"/>
      <c r="J20" s="2285"/>
      <c r="K20" s="2284"/>
      <c r="L20" s="2286"/>
      <c r="M20" s="2285"/>
      <c r="N20" s="2284"/>
      <c r="O20" s="2286"/>
      <c r="P20" s="2287"/>
      <c r="Q20" s="1173"/>
      <c r="R20" s="1174"/>
      <c r="S20" s="1175"/>
    </row>
    <row r="21" spans="1:20" s="291" customFormat="1" ht="21" customHeight="1" x14ac:dyDescent="0.25">
      <c r="A21" s="277" t="s">
        <v>71</v>
      </c>
      <c r="B21" s="1176">
        <v>20</v>
      </c>
      <c r="C21" s="1177">
        <v>5</v>
      </c>
      <c r="D21" s="1178">
        <f>B21+C21</f>
        <v>25</v>
      </c>
      <c r="E21" s="1179">
        <v>22</v>
      </c>
      <c r="F21" s="1179">
        <v>3</v>
      </c>
      <c r="G21" s="1180">
        <f t="shared" ref="G21:G26" si="3">E21+F21</f>
        <v>25</v>
      </c>
      <c r="H21" s="1179">
        <v>8</v>
      </c>
      <c r="I21" s="1177">
        <v>8</v>
      </c>
      <c r="J21" s="1180">
        <f t="shared" ref="J21:J28" si="4">H21+I21</f>
        <v>16</v>
      </c>
      <c r="K21" s="1179">
        <v>16</v>
      </c>
      <c r="L21" s="1177">
        <v>9</v>
      </c>
      <c r="M21" s="1180">
        <f>K21+L21</f>
        <v>25</v>
      </c>
      <c r="N21" s="1179">
        <v>11</v>
      </c>
      <c r="O21" s="1177">
        <v>3</v>
      </c>
      <c r="P21" s="1181">
        <f t="shared" ref="P21:P26" si="5">N21+O21</f>
        <v>14</v>
      </c>
      <c r="Q21" s="1163">
        <f>E21+H21+K21+N21+B21</f>
        <v>77</v>
      </c>
      <c r="R21" s="1164">
        <f>F21+I21+L21+O21+C21</f>
        <v>28</v>
      </c>
      <c r="S21" s="1165">
        <f>G21+J21+M21+P21+D21</f>
        <v>105</v>
      </c>
    </row>
    <row r="22" spans="1:20" s="291" customFormat="1" ht="20.45" customHeight="1" x14ac:dyDescent="0.25">
      <c r="A22" s="277" t="s">
        <v>72</v>
      </c>
      <c r="B22" s="1176">
        <v>20</v>
      </c>
      <c r="C22" s="1179">
        <v>2</v>
      </c>
      <c r="D22" s="1180">
        <f>B22+C22</f>
        <v>22</v>
      </c>
      <c r="E22" s="1179">
        <v>17</v>
      </c>
      <c r="F22" s="1179">
        <v>2</v>
      </c>
      <c r="G22" s="1180">
        <f t="shared" si="3"/>
        <v>19</v>
      </c>
      <c r="H22" s="1179">
        <v>9</v>
      </c>
      <c r="I22" s="1177">
        <v>2</v>
      </c>
      <c r="J22" s="1180">
        <f t="shared" si="4"/>
        <v>11</v>
      </c>
      <c r="K22" s="1179">
        <v>15</v>
      </c>
      <c r="L22" s="1177">
        <v>4</v>
      </c>
      <c r="M22" s="1180">
        <f>K22+L22</f>
        <v>19</v>
      </c>
      <c r="N22" s="1179">
        <v>18</v>
      </c>
      <c r="O22" s="1177">
        <v>13</v>
      </c>
      <c r="P22" s="1181">
        <f t="shared" si="5"/>
        <v>31</v>
      </c>
      <c r="Q22" s="1163">
        <f t="shared" ref="Q22:S23" si="6">E22+H22+K22+N22+B22</f>
        <v>79</v>
      </c>
      <c r="R22" s="1164">
        <f t="shared" si="6"/>
        <v>23</v>
      </c>
      <c r="S22" s="1165">
        <f t="shared" si="6"/>
        <v>102</v>
      </c>
    </row>
    <row r="23" spans="1:20" s="291" customFormat="1" ht="16.149999999999999" customHeight="1" x14ac:dyDescent="0.25">
      <c r="A23" s="278" t="s">
        <v>73</v>
      </c>
      <c r="B23" s="1176">
        <v>20</v>
      </c>
      <c r="C23" s="1179">
        <v>17</v>
      </c>
      <c r="D23" s="1180">
        <f t="shared" ref="D23:D30" si="7">B23+C23</f>
        <v>37</v>
      </c>
      <c r="E23" s="1179">
        <v>22</v>
      </c>
      <c r="F23" s="1179">
        <v>10</v>
      </c>
      <c r="G23" s="1180">
        <f t="shared" si="3"/>
        <v>32</v>
      </c>
      <c r="H23" s="1179">
        <v>13</v>
      </c>
      <c r="I23" s="1177">
        <v>10</v>
      </c>
      <c r="J23" s="1180">
        <f t="shared" si="4"/>
        <v>23</v>
      </c>
      <c r="K23" s="1179">
        <v>9</v>
      </c>
      <c r="L23" s="1177">
        <v>7</v>
      </c>
      <c r="M23" s="1180">
        <f>K23+L23</f>
        <v>16</v>
      </c>
      <c r="N23" s="1179">
        <v>6</v>
      </c>
      <c r="O23" s="1177">
        <v>21</v>
      </c>
      <c r="P23" s="1181">
        <f t="shared" si="5"/>
        <v>27</v>
      </c>
      <c r="Q23" s="1163">
        <f t="shared" si="6"/>
        <v>70</v>
      </c>
      <c r="R23" s="1164">
        <f>F23+I23+L23+O23+C23</f>
        <v>65</v>
      </c>
      <c r="S23" s="1165">
        <f t="shared" si="6"/>
        <v>135</v>
      </c>
    </row>
    <row r="24" spans="1:20" s="291" customFormat="1" ht="15.6" customHeight="1" x14ac:dyDescent="0.25">
      <c r="A24" s="278" t="s">
        <v>74</v>
      </c>
      <c r="B24" s="1176">
        <v>10</v>
      </c>
      <c r="C24" s="1179">
        <v>2</v>
      </c>
      <c r="D24" s="1180">
        <f t="shared" si="7"/>
        <v>12</v>
      </c>
      <c r="E24" s="1179">
        <v>7</v>
      </c>
      <c r="F24" s="1179">
        <v>8</v>
      </c>
      <c r="G24" s="1180">
        <f t="shared" si="3"/>
        <v>15</v>
      </c>
      <c r="H24" s="1179">
        <v>5</v>
      </c>
      <c r="I24" s="1177">
        <v>0</v>
      </c>
      <c r="J24" s="1180">
        <f t="shared" si="4"/>
        <v>5</v>
      </c>
      <c r="K24" s="1179">
        <f>M24-L24</f>
        <v>0</v>
      </c>
      <c r="L24" s="1177">
        <v>0</v>
      </c>
      <c r="M24" s="1180">
        <v>0</v>
      </c>
      <c r="N24" s="1179">
        <v>0</v>
      </c>
      <c r="O24" s="1177">
        <v>0</v>
      </c>
      <c r="P24" s="1181">
        <f t="shared" si="5"/>
        <v>0</v>
      </c>
      <c r="Q24" s="1163">
        <f>E24+H24+K24+N24+B24</f>
        <v>22</v>
      </c>
      <c r="R24" s="1164">
        <f t="shared" ref="R24:R29" si="8">F24+I24+L24+O24+C24</f>
        <v>10</v>
      </c>
      <c r="S24" s="1165">
        <f>G24+J24+M24+P24+D24</f>
        <v>32</v>
      </c>
      <c r="T24" s="291" t="s">
        <v>333</v>
      </c>
    </row>
    <row r="25" spans="1:20" s="291" customFormat="1" ht="16.899999999999999" customHeight="1" x14ac:dyDescent="0.25">
      <c r="A25" s="279" t="s">
        <v>55</v>
      </c>
      <c r="B25" s="1176">
        <v>0</v>
      </c>
      <c r="C25" s="1179">
        <v>0</v>
      </c>
      <c r="D25" s="1180">
        <f t="shared" si="7"/>
        <v>0</v>
      </c>
      <c r="E25" s="1179">
        <v>0</v>
      </c>
      <c r="F25" s="1179">
        <v>0</v>
      </c>
      <c r="G25" s="1180">
        <f t="shared" si="3"/>
        <v>0</v>
      </c>
      <c r="H25" s="1179">
        <v>10</v>
      </c>
      <c r="I25" s="1177">
        <v>5</v>
      </c>
      <c r="J25" s="1180">
        <f t="shared" si="4"/>
        <v>15</v>
      </c>
      <c r="K25" s="1179">
        <v>6</v>
      </c>
      <c r="L25" s="1177">
        <v>4</v>
      </c>
      <c r="M25" s="1180">
        <f>K25+L25</f>
        <v>10</v>
      </c>
      <c r="N25" s="1179">
        <v>3</v>
      </c>
      <c r="O25" s="1177">
        <v>2</v>
      </c>
      <c r="P25" s="1181">
        <f t="shared" si="5"/>
        <v>5</v>
      </c>
      <c r="Q25" s="1163">
        <f>E25+H25+K25+N25+B25</f>
        <v>19</v>
      </c>
      <c r="R25" s="1164">
        <f t="shared" si="8"/>
        <v>11</v>
      </c>
      <c r="S25" s="1165">
        <f>G25+J25+M25+P25+D25</f>
        <v>30</v>
      </c>
    </row>
    <row r="26" spans="1:20" s="291" customFormat="1" ht="15.6" customHeight="1" x14ac:dyDescent="0.25">
      <c r="A26" s="280" t="s">
        <v>75</v>
      </c>
      <c r="B26" s="1176">
        <v>15</v>
      </c>
      <c r="C26" s="1179">
        <v>4</v>
      </c>
      <c r="D26" s="1180">
        <f t="shared" si="7"/>
        <v>19</v>
      </c>
      <c r="E26" s="1179">
        <v>13</v>
      </c>
      <c r="F26" s="1179">
        <v>8</v>
      </c>
      <c r="G26" s="1180">
        <f t="shared" si="3"/>
        <v>21</v>
      </c>
      <c r="H26" s="1179">
        <v>13</v>
      </c>
      <c r="I26" s="1177">
        <v>24</v>
      </c>
      <c r="J26" s="1180">
        <f t="shared" si="4"/>
        <v>37</v>
      </c>
      <c r="K26" s="1179">
        <v>2</v>
      </c>
      <c r="L26" s="1177">
        <v>7</v>
      </c>
      <c r="M26" s="1180">
        <f>K26+L26</f>
        <v>9</v>
      </c>
      <c r="N26" s="1179">
        <v>7</v>
      </c>
      <c r="O26" s="1177">
        <v>9</v>
      </c>
      <c r="P26" s="1181">
        <f t="shared" si="5"/>
        <v>16</v>
      </c>
      <c r="Q26" s="1163">
        <f>E26+H26+K26+N26+B26</f>
        <v>50</v>
      </c>
      <c r="R26" s="1164">
        <f t="shared" si="8"/>
        <v>52</v>
      </c>
      <c r="S26" s="1165">
        <f>G26+J26+M26+P26+D26</f>
        <v>102</v>
      </c>
    </row>
    <row r="27" spans="1:20" s="291" customFormat="1" ht="13.9" customHeight="1" x14ac:dyDescent="0.25">
      <c r="A27" s="2262" t="s">
        <v>76</v>
      </c>
      <c r="B27" s="1176">
        <v>13</v>
      </c>
      <c r="C27" s="1179">
        <v>12</v>
      </c>
      <c r="D27" s="1180">
        <f t="shared" si="7"/>
        <v>25</v>
      </c>
      <c r="E27" s="1179">
        <v>12</v>
      </c>
      <c r="F27" s="1179">
        <v>14</v>
      </c>
      <c r="G27" s="1180">
        <f>E27+F27</f>
        <v>26</v>
      </c>
      <c r="H27" s="1179">
        <v>6</v>
      </c>
      <c r="I27" s="1177">
        <v>7</v>
      </c>
      <c r="J27" s="1180">
        <f t="shared" si="4"/>
        <v>13</v>
      </c>
      <c r="K27" s="1179">
        <v>11</v>
      </c>
      <c r="L27" s="1177">
        <v>20</v>
      </c>
      <c r="M27" s="1180">
        <f>K27+L27</f>
        <v>31</v>
      </c>
      <c r="N27" s="1179">
        <v>9</v>
      </c>
      <c r="O27" s="1177">
        <v>4</v>
      </c>
      <c r="P27" s="1181">
        <f>O27+N27</f>
        <v>13</v>
      </c>
      <c r="Q27" s="1163">
        <f t="shared" ref="Q27:S29" si="9">E27+H27+K27+N27+B27</f>
        <v>51</v>
      </c>
      <c r="R27" s="1164">
        <f t="shared" si="8"/>
        <v>57</v>
      </c>
      <c r="S27" s="1165">
        <f t="shared" si="9"/>
        <v>108</v>
      </c>
    </row>
    <row r="28" spans="1:20" s="291" customFormat="1" ht="14.25" customHeight="1" x14ac:dyDescent="0.25">
      <c r="A28" s="281" t="s">
        <v>332</v>
      </c>
      <c r="B28" s="1176">
        <v>8</v>
      </c>
      <c r="C28" s="1179">
        <v>1</v>
      </c>
      <c r="D28" s="1180">
        <f t="shared" si="7"/>
        <v>9</v>
      </c>
      <c r="E28" s="1179">
        <v>0</v>
      </c>
      <c r="F28" s="1179">
        <v>0</v>
      </c>
      <c r="G28" s="1180">
        <f>E28+F28</f>
        <v>0</v>
      </c>
      <c r="H28" s="1179">
        <v>4</v>
      </c>
      <c r="I28" s="1177">
        <v>6</v>
      </c>
      <c r="J28" s="1180">
        <f t="shared" si="4"/>
        <v>10</v>
      </c>
      <c r="K28" s="1179">
        <v>5</v>
      </c>
      <c r="L28" s="1177">
        <v>1</v>
      </c>
      <c r="M28" s="1180">
        <f>K28+L28</f>
        <v>6</v>
      </c>
      <c r="N28" s="1179">
        <v>3</v>
      </c>
      <c r="O28" s="1177">
        <v>1</v>
      </c>
      <c r="P28" s="1181">
        <f>O28+N28</f>
        <v>4</v>
      </c>
      <c r="Q28" s="1163">
        <f>E28+H28+K28+N28+B28</f>
        <v>20</v>
      </c>
      <c r="R28" s="1164">
        <f t="shared" si="8"/>
        <v>9</v>
      </c>
      <c r="S28" s="1165">
        <f t="shared" si="9"/>
        <v>29</v>
      </c>
    </row>
    <row r="29" spans="1:20" s="291" customFormat="1" ht="13.9" customHeight="1" x14ac:dyDescent="0.25">
      <c r="A29" s="2288" t="s">
        <v>78</v>
      </c>
      <c r="B29" s="1176">
        <v>32</v>
      </c>
      <c r="C29" s="1179">
        <v>22</v>
      </c>
      <c r="D29" s="1180">
        <f t="shared" si="7"/>
        <v>54</v>
      </c>
      <c r="E29" s="1179">
        <v>22</v>
      </c>
      <c r="F29" s="1179">
        <v>21</v>
      </c>
      <c r="G29" s="1180">
        <f>E29+F29</f>
        <v>43</v>
      </c>
      <c r="H29" s="1179">
        <v>13</v>
      </c>
      <c r="I29" s="1177">
        <v>23</v>
      </c>
      <c r="J29" s="1180">
        <f>H29+I29</f>
        <v>36</v>
      </c>
      <c r="K29" s="1179">
        <v>25</v>
      </c>
      <c r="L29" s="1177">
        <v>16</v>
      </c>
      <c r="M29" s="1180">
        <f>K29+L29</f>
        <v>41</v>
      </c>
      <c r="N29" s="1179">
        <v>21</v>
      </c>
      <c r="O29" s="1177">
        <v>9</v>
      </c>
      <c r="P29" s="1181">
        <f>O29+N29</f>
        <v>30</v>
      </c>
      <c r="Q29" s="1163">
        <f>E29+H29+K29+N29+B29</f>
        <v>113</v>
      </c>
      <c r="R29" s="1164">
        <f t="shared" si="8"/>
        <v>91</v>
      </c>
      <c r="S29" s="1165">
        <f t="shared" si="9"/>
        <v>204</v>
      </c>
    </row>
    <row r="30" spans="1:20" s="2280" customFormat="1" ht="21.6" customHeight="1" thickBot="1" x14ac:dyDescent="0.3">
      <c r="A30" s="2289" t="s">
        <v>8</v>
      </c>
      <c r="B30" s="2290">
        <f>SUM(B20:B29)</f>
        <v>138</v>
      </c>
      <c r="C30" s="2291">
        <f>SUM(C20:C29)</f>
        <v>65</v>
      </c>
      <c r="D30" s="2292">
        <f t="shared" si="7"/>
        <v>203</v>
      </c>
      <c r="E30" s="2293">
        <f t="shared" ref="E30:P30" si="10">SUM(E21:E29)</f>
        <v>115</v>
      </c>
      <c r="F30" s="2293">
        <f t="shared" si="10"/>
        <v>66</v>
      </c>
      <c r="G30" s="2292">
        <f t="shared" si="10"/>
        <v>181</v>
      </c>
      <c r="H30" s="2293">
        <f t="shared" si="10"/>
        <v>81</v>
      </c>
      <c r="I30" s="2294">
        <f t="shared" si="10"/>
        <v>85</v>
      </c>
      <c r="J30" s="2292">
        <f t="shared" si="10"/>
        <v>166</v>
      </c>
      <c r="K30" s="2293">
        <f t="shared" si="10"/>
        <v>89</v>
      </c>
      <c r="L30" s="2294">
        <f t="shared" si="10"/>
        <v>68</v>
      </c>
      <c r="M30" s="2292">
        <f t="shared" si="10"/>
        <v>157</v>
      </c>
      <c r="N30" s="2293">
        <f t="shared" si="10"/>
        <v>78</v>
      </c>
      <c r="O30" s="2294">
        <f t="shared" si="10"/>
        <v>62</v>
      </c>
      <c r="P30" s="2295">
        <f t="shared" si="10"/>
        <v>140</v>
      </c>
      <c r="Q30" s="2296">
        <f>E30+H30+K30+N30+B30</f>
        <v>501</v>
      </c>
      <c r="R30" s="2297">
        <f>F30+I30+L30+O30+C30</f>
        <v>346</v>
      </c>
      <c r="S30" s="2298">
        <f>G30+J30+M30+P30+D30</f>
        <v>847</v>
      </c>
    </row>
    <row r="31" spans="1:20" s="291" customFormat="1" ht="14.45" customHeight="1" thickBot="1" x14ac:dyDescent="0.3">
      <c r="A31" s="1182" t="s">
        <v>63</v>
      </c>
      <c r="B31" s="1183"/>
      <c r="C31" s="1184"/>
      <c r="D31" s="1185"/>
      <c r="E31" s="1186"/>
      <c r="F31" s="1186"/>
      <c r="G31" s="1187"/>
      <c r="H31" s="1186"/>
      <c r="I31" s="1188"/>
      <c r="J31" s="1187"/>
      <c r="K31" s="1186"/>
      <c r="L31" s="1188"/>
      <c r="M31" s="1187"/>
      <c r="N31" s="1186"/>
      <c r="O31" s="1188"/>
      <c r="P31" s="1189"/>
      <c r="Q31" s="1190"/>
      <c r="R31" s="2345"/>
      <c r="S31" s="2346"/>
    </row>
    <row r="32" spans="1:20" s="291" customFormat="1" ht="13.9" customHeight="1" x14ac:dyDescent="0.25">
      <c r="A32" s="277" t="s">
        <v>71</v>
      </c>
      <c r="B32" s="1191">
        <v>0</v>
      </c>
      <c r="C32" s="1192">
        <v>0</v>
      </c>
      <c r="D32" s="1193">
        <f>B32+C32</f>
        <v>0</v>
      </c>
      <c r="E32" s="1192">
        <v>0</v>
      </c>
      <c r="F32" s="1192">
        <v>0</v>
      </c>
      <c r="G32" s="1194">
        <f>E32+F32</f>
        <v>0</v>
      </c>
      <c r="H32" s="1192">
        <v>0</v>
      </c>
      <c r="I32" s="1195">
        <v>1</v>
      </c>
      <c r="J32" s="1193">
        <f>H32+I32</f>
        <v>1</v>
      </c>
      <c r="K32" s="1192">
        <v>0</v>
      </c>
      <c r="L32" s="1195">
        <v>1</v>
      </c>
      <c r="M32" s="1193">
        <f>K32+L32</f>
        <v>1</v>
      </c>
      <c r="N32" s="1192">
        <v>0</v>
      </c>
      <c r="O32" s="1195">
        <v>0</v>
      </c>
      <c r="P32" s="1196">
        <f>N32+O32</f>
        <v>0</v>
      </c>
      <c r="Q32" s="1163">
        <f>E32+H32+K32+N32+B32</f>
        <v>0</v>
      </c>
      <c r="R32" s="1164">
        <f>F32+I32+L32+O32+C32</f>
        <v>2</v>
      </c>
      <c r="S32" s="2347">
        <f>G32+J32+M32+P32+D32</f>
        <v>2</v>
      </c>
    </row>
    <row r="33" spans="1:29" s="291" customFormat="1" ht="19.899999999999999" customHeight="1" x14ac:dyDescent="0.25">
      <c r="A33" s="277" t="s">
        <v>72</v>
      </c>
      <c r="B33" s="1176">
        <v>0</v>
      </c>
      <c r="C33" s="1179">
        <v>1</v>
      </c>
      <c r="D33" s="1180">
        <f t="shared" ref="D33:D40" si="11">B33+C33</f>
        <v>1</v>
      </c>
      <c r="E33" s="1179">
        <v>0</v>
      </c>
      <c r="F33" s="1179">
        <v>0</v>
      </c>
      <c r="G33" s="1178">
        <f>+E33+F33</f>
        <v>0</v>
      </c>
      <c r="H33" s="1179">
        <v>0</v>
      </c>
      <c r="I33" s="1177">
        <v>1</v>
      </c>
      <c r="J33" s="1180">
        <f>H33+I33</f>
        <v>1</v>
      </c>
      <c r="K33" s="1179">
        <v>0</v>
      </c>
      <c r="L33" s="1177">
        <v>0</v>
      </c>
      <c r="M33" s="1180">
        <f>K33+L33</f>
        <v>0</v>
      </c>
      <c r="N33" s="1179">
        <v>0</v>
      </c>
      <c r="O33" s="1177">
        <v>0</v>
      </c>
      <c r="P33" s="1196">
        <f>N33+O33</f>
        <v>0</v>
      </c>
      <c r="Q33" s="1163">
        <f t="shared" ref="Q33:S41" si="12">E33+H33+K33+N33+B33</f>
        <v>0</v>
      </c>
      <c r="R33" s="1164">
        <f t="shared" si="12"/>
        <v>2</v>
      </c>
      <c r="S33" s="2347">
        <f t="shared" si="12"/>
        <v>2</v>
      </c>
    </row>
    <row r="34" spans="1:29" s="291" customFormat="1" ht="19.149999999999999" customHeight="1" x14ac:dyDescent="0.25">
      <c r="A34" s="278" t="s">
        <v>73</v>
      </c>
      <c r="B34" s="1176">
        <v>0</v>
      </c>
      <c r="C34" s="1179">
        <v>0</v>
      </c>
      <c r="D34" s="1180">
        <f t="shared" si="11"/>
        <v>0</v>
      </c>
      <c r="E34" s="1179">
        <v>0</v>
      </c>
      <c r="F34" s="1179">
        <v>1</v>
      </c>
      <c r="G34" s="1178">
        <f>+E34+F34</f>
        <v>1</v>
      </c>
      <c r="H34" s="1179">
        <v>0</v>
      </c>
      <c r="I34" s="1177">
        <v>0</v>
      </c>
      <c r="J34" s="1180">
        <f>H34+I34</f>
        <v>0</v>
      </c>
      <c r="K34" s="1179">
        <v>0</v>
      </c>
      <c r="L34" s="1177">
        <v>2</v>
      </c>
      <c r="M34" s="1180">
        <f>K34+L34</f>
        <v>2</v>
      </c>
      <c r="N34" s="1179">
        <v>1</v>
      </c>
      <c r="O34" s="1177">
        <v>1</v>
      </c>
      <c r="P34" s="1181">
        <f>N34+O34</f>
        <v>2</v>
      </c>
      <c r="Q34" s="1163">
        <f t="shared" si="12"/>
        <v>1</v>
      </c>
      <c r="R34" s="1164">
        <f t="shared" si="12"/>
        <v>4</v>
      </c>
      <c r="S34" s="2347">
        <f t="shared" si="12"/>
        <v>5</v>
      </c>
    </row>
    <row r="35" spans="1:29" s="291" customFormat="1" ht="16.899999999999999" customHeight="1" x14ac:dyDescent="0.25">
      <c r="A35" s="278" t="s">
        <v>74</v>
      </c>
      <c r="B35" s="1176">
        <f>B46+B60</f>
        <v>0</v>
      </c>
      <c r="C35" s="1179">
        <v>0</v>
      </c>
      <c r="D35" s="1180">
        <v>0</v>
      </c>
      <c r="E35" s="1179">
        <f>G35-F35</f>
        <v>0</v>
      </c>
      <c r="F35" s="1179">
        <v>0</v>
      </c>
      <c r="G35" s="1178">
        <v>0</v>
      </c>
      <c r="H35" s="1179">
        <f>J35-I35</f>
        <v>0</v>
      </c>
      <c r="I35" s="1177">
        <v>1</v>
      </c>
      <c r="J35" s="1180">
        <v>1</v>
      </c>
      <c r="K35" s="1179">
        <f>M35-L35</f>
        <v>0</v>
      </c>
      <c r="L35" s="1177">
        <v>0</v>
      </c>
      <c r="M35" s="1180">
        <v>0</v>
      </c>
      <c r="N35" s="1179">
        <f>P35-O35</f>
        <v>0</v>
      </c>
      <c r="O35" s="1177">
        <v>0</v>
      </c>
      <c r="P35" s="1181">
        <v>0</v>
      </c>
      <c r="Q35" s="1163">
        <f t="shared" si="12"/>
        <v>0</v>
      </c>
      <c r="R35" s="1164">
        <f t="shared" si="12"/>
        <v>1</v>
      </c>
      <c r="S35" s="2347">
        <f t="shared" si="12"/>
        <v>1</v>
      </c>
    </row>
    <row r="36" spans="1:29" s="291" customFormat="1" ht="18.600000000000001" customHeight="1" x14ac:dyDescent="0.25">
      <c r="A36" s="279" t="s">
        <v>55</v>
      </c>
      <c r="B36" s="1176">
        <v>0</v>
      </c>
      <c r="C36" s="1179">
        <v>0</v>
      </c>
      <c r="D36" s="1180">
        <f t="shared" si="11"/>
        <v>0</v>
      </c>
      <c r="E36" s="1179">
        <f>G36-F36</f>
        <v>0</v>
      </c>
      <c r="F36" s="1179">
        <v>0</v>
      </c>
      <c r="G36" s="1178">
        <v>0</v>
      </c>
      <c r="H36" s="1179">
        <f>J36-I36</f>
        <v>0</v>
      </c>
      <c r="I36" s="1177">
        <v>0</v>
      </c>
      <c r="J36" s="1178">
        <v>0</v>
      </c>
      <c r="K36" s="1179">
        <v>0</v>
      </c>
      <c r="L36" s="1177">
        <v>0</v>
      </c>
      <c r="M36" s="1180">
        <f>K36+L36</f>
        <v>0</v>
      </c>
      <c r="N36" s="1179">
        <v>0</v>
      </c>
      <c r="O36" s="1177">
        <v>0</v>
      </c>
      <c r="P36" s="1181">
        <f>N36+O36</f>
        <v>0</v>
      </c>
      <c r="Q36" s="1163">
        <f t="shared" si="12"/>
        <v>0</v>
      </c>
      <c r="R36" s="1164">
        <f t="shared" si="12"/>
        <v>0</v>
      </c>
      <c r="S36" s="2347">
        <f t="shared" si="12"/>
        <v>0</v>
      </c>
    </row>
    <row r="37" spans="1:29" s="291" customFormat="1" ht="18" customHeight="1" x14ac:dyDescent="0.25">
      <c r="A37" s="280" t="s">
        <v>75</v>
      </c>
      <c r="B37" s="1176">
        <v>0</v>
      </c>
      <c r="C37" s="1179">
        <v>0</v>
      </c>
      <c r="D37" s="1180">
        <f t="shared" si="11"/>
        <v>0</v>
      </c>
      <c r="E37" s="1179">
        <v>0</v>
      </c>
      <c r="F37" s="1179">
        <v>0</v>
      </c>
      <c r="G37" s="1178">
        <f>+E37+F37</f>
        <v>0</v>
      </c>
      <c r="H37" s="1179">
        <v>0</v>
      </c>
      <c r="I37" s="1177">
        <v>0</v>
      </c>
      <c r="J37" s="1180">
        <f>H37+I37</f>
        <v>0</v>
      </c>
      <c r="K37" s="1179">
        <v>0</v>
      </c>
      <c r="L37" s="1177">
        <v>0</v>
      </c>
      <c r="M37" s="1180">
        <f>K37+L37</f>
        <v>0</v>
      </c>
      <c r="N37" s="1179">
        <v>5</v>
      </c>
      <c r="O37" s="1177">
        <v>2</v>
      </c>
      <c r="P37" s="1181">
        <f>N37+O37</f>
        <v>7</v>
      </c>
      <c r="Q37" s="1163">
        <f t="shared" si="12"/>
        <v>5</v>
      </c>
      <c r="R37" s="1164">
        <f t="shared" si="12"/>
        <v>2</v>
      </c>
      <c r="S37" s="2347">
        <f t="shared" si="12"/>
        <v>7</v>
      </c>
    </row>
    <row r="38" spans="1:29" s="291" customFormat="1" ht="16.149999999999999" customHeight="1" x14ac:dyDescent="0.25">
      <c r="A38" s="2262" t="s">
        <v>76</v>
      </c>
      <c r="B38" s="1176">
        <v>0</v>
      </c>
      <c r="C38" s="1179">
        <v>0</v>
      </c>
      <c r="D38" s="1180">
        <v>0</v>
      </c>
      <c r="E38" s="1179">
        <v>0</v>
      </c>
      <c r="F38" s="1179">
        <v>1</v>
      </c>
      <c r="G38" s="1178">
        <f>+E38+F38</f>
        <v>1</v>
      </c>
      <c r="H38" s="1179">
        <v>0</v>
      </c>
      <c r="I38" s="1177">
        <v>2</v>
      </c>
      <c r="J38" s="1180">
        <f>H38+I38</f>
        <v>2</v>
      </c>
      <c r="K38" s="1179">
        <v>0</v>
      </c>
      <c r="L38" s="1177">
        <v>0</v>
      </c>
      <c r="M38" s="1180">
        <f>K38+L38</f>
        <v>0</v>
      </c>
      <c r="N38" s="1179">
        <v>0</v>
      </c>
      <c r="O38" s="1177">
        <v>1</v>
      </c>
      <c r="P38" s="1181">
        <f>N38+O38</f>
        <v>1</v>
      </c>
      <c r="Q38" s="1163">
        <f t="shared" si="12"/>
        <v>0</v>
      </c>
      <c r="R38" s="1164">
        <f t="shared" si="12"/>
        <v>4</v>
      </c>
      <c r="S38" s="2347">
        <f t="shared" si="12"/>
        <v>4</v>
      </c>
    </row>
    <row r="39" spans="1:29" s="291" customFormat="1" ht="19.899999999999999" customHeight="1" x14ac:dyDescent="0.25">
      <c r="A39" s="281" t="s">
        <v>332</v>
      </c>
      <c r="B39" s="1176">
        <v>0</v>
      </c>
      <c r="C39" s="1179">
        <v>0</v>
      </c>
      <c r="D39" s="1180">
        <f t="shared" si="11"/>
        <v>0</v>
      </c>
      <c r="E39" s="1179">
        <v>0</v>
      </c>
      <c r="F39" s="1179">
        <v>0</v>
      </c>
      <c r="G39" s="1178">
        <f>E39+F39</f>
        <v>0</v>
      </c>
      <c r="H39" s="1179">
        <v>0</v>
      </c>
      <c r="I39" s="1177">
        <v>0</v>
      </c>
      <c r="J39" s="1180">
        <f>H39+I39</f>
        <v>0</v>
      </c>
      <c r="K39" s="1179">
        <v>0</v>
      </c>
      <c r="L39" s="1177">
        <v>0</v>
      </c>
      <c r="M39" s="1180">
        <f>K39+L39</f>
        <v>0</v>
      </c>
      <c r="N39" s="1179">
        <v>0</v>
      </c>
      <c r="O39" s="1177">
        <v>0</v>
      </c>
      <c r="P39" s="1181">
        <f>N39+O39</f>
        <v>0</v>
      </c>
      <c r="Q39" s="1163">
        <f t="shared" si="12"/>
        <v>0</v>
      </c>
      <c r="R39" s="1164">
        <f t="shared" si="12"/>
        <v>0</v>
      </c>
      <c r="S39" s="2347">
        <f t="shared" si="12"/>
        <v>0</v>
      </c>
      <c r="Y39" s="2299"/>
      <c r="Z39" s="2299"/>
      <c r="AA39" s="2299"/>
      <c r="AB39" s="2299"/>
      <c r="AC39" s="2299"/>
    </row>
    <row r="40" spans="1:29" s="291" customFormat="1" ht="19.149999999999999" customHeight="1" x14ac:dyDescent="0.25">
      <c r="A40" s="2288" t="s">
        <v>78</v>
      </c>
      <c r="B40" s="1176">
        <v>0</v>
      </c>
      <c r="C40" s="1179">
        <v>0</v>
      </c>
      <c r="D40" s="1180">
        <f t="shared" si="11"/>
        <v>0</v>
      </c>
      <c r="E40" s="1179">
        <v>0</v>
      </c>
      <c r="F40" s="1179">
        <v>1</v>
      </c>
      <c r="G40" s="1178">
        <f>E40+F40</f>
        <v>1</v>
      </c>
      <c r="H40" s="1179">
        <v>0</v>
      </c>
      <c r="I40" s="1177">
        <v>0</v>
      </c>
      <c r="J40" s="1180">
        <f>H40+I40</f>
        <v>0</v>
      </c>
      <c r="K40" s="1179">
        <v>0</v>
      </c>
      <c r="L40" s="1177">
        <v>0</v>
      </c>
      <c r="M40" s="1180">
        <f>K40+L40</f>
        <v>0</v>
      </c>
      <c r="N40" s="1179">
        <v>0</v>
      </c>
      <c r="O40" s="1177">
        <v>0</v>
      </c>
      <c r="P40" s="1181">
        <f>N40+O40</f>
        <v>0</v>
      </c>
      <c r="Q40" s="1163">
        <f>E40+H40+K40+N40+B40</f>
        <v>0</v>
      </c>
      <c r="R40" s="1164">
        <f t="shared" si="12"/>
        <v>1</v>
      </c>
      <c r="S40" s="2347">
        <f t="shared" si="12"/>
        <v>1</v>
      </c>
      <c r="Y40" s="2299"/>
      <c r="Z40" s="2299"/>
      <c r="AA40" s="2299"/>
      <c r="AB40" s="2299"/>
      <c r="AC40" s="2299"/>
    </row>
    <row r="41" spans="1:29" s="291" customFormat="1" ht="20.45" customHeight="1" thickBot="1" x14ac:dyDescent="0.3">
      <c r="A41" s="259" t="s">
        <v>64</v>
      </c>
      <c r="B41" s="2300">
        <f t="shared" ref="B41:L41" si="13">SUM(B32:B40)</f>
        <v>0</v>
      </c>
      <c r="C41" s="2301">
        <f t="shared" si="13"/>
        <v>1</v>
      </c>
      <c r="D41" s="2302">
        <f t="shared" si="13"/>
        <v>1</v>
      </c>
      <c r="E41" s="2301">
        <f t="shared" si="13"/>
        <v>0</v>
      </c>
      <c r="F41" s="2301">
        <f t="shared" si="13"/>
        <v>3</v>
      </c>
      <c r="G41" s="2303">
        <f t="shared" si="13"/>
        <v>3</v>
      </c>
      <c r="H41" s="2304">
        <f t="shared" si="13"/>
        <v>0</v>
      </c>
      <c r="I41" s="2305">
        <f t="shared" si="13"/>
        <v>5</v>
      </c>
      <c r="J41" s="2303">
        <f t="shared" si="13"/>
        <v>5</v>
      </c>
      <c r="K41" s="2304">
        <f t="shared" si="13"/>
        <v>0</v>
      </c>
      <c r="L41" s="2305">
        <f t="shared" si="13"/>
        <v>3</v>
      </c>
      <c r="M41" s="2306">
        <f>SUM(M32:M40)</f>
        <v>3</v>
      </c>
      <c r="N41" s="2301">
        <f>SUM(N32:N40)</f>
        <v>6</v>
      </c>
      <c r="O41" s="2305">
        <f>SUM(O32:O40)</f>
        <v>4</v>
      </c>
      <c r="P41" s="2307">
        <f>SUM(P32:P40)</f>
        <v>10</v>
      </c>
      <c r="Q41" s="1163">
        <f>E41+H41+K41+N41+B41</f>
        <v>6</v>
      </c>
      <c r="R41" s="1164">
        <f t="shared" si="12"/>
        <v>16</v>
      </c>
      <c r="S41" s="2347">
        <f t="shared" si="12"/>
        <v>22</v>
      </c>
    </row>
    <row r="42" spans="1:29" s="291" customFormat="1" ht="18.600000000000001" customHeight="1" x14ac:dyDescent="0.25">
      <c r="A42" s="2308" t="s">
        <v>65</v>
      </c>
      <c r="B42" s="2309">
        <f>B30</f>
        <v>138</v>
      </c>
      <c r="C42" s="2309">
        <f>C30</f>
        <v>65</v>
      </c>
      <c r="D42" s="2309">
        <f>D30</f>
        <v>203</v>
      </c>
      <c r="E42" s="2309">
        <f>E30</f>
        <v>115</v>
      </c>
      <c r="F42" s="2309">
        <f t="shared" ref="F42:P42" si="14">F30</f>
        <v>66</v>
      </c>
      <c r="G42" s="2310">
        <f t="shared" si="14"/>
        <v>181</v>
      </c>
      <c r="H42" s="2309">
        <f t="shared" si="14"/>
        <v>81</v>
      </c>
      <c r="I42" s="2311">
        <f t="shared" si="14"/>
        <v>85</v>
      </c>
      <c r="J42" s="2310">
        <f t="shared" si="14"/>
        <v>166</v>
      </c>
      <c r="K42" s="2309">
        <f t="shared" si="14"/>
        <v>89</v>
      </c>
      <c r="L42" s="2311">
        <f t="shared" si="14"/>
        <v>68</v>
      </c>
      <c r="M42" s="2310">
        <f t="shared" si="14"/>
        <v>157</v>
      </c>
      <c r="N42" s="2309">
        <f t="shared" si="14"/>
        <v>78</v>
      </c>
      <c r="O42" s="2311">
        <f t="shared" si="14"/>
        <v>62</v>
      </c>
      <c r="P42" s="2312">
        <f t="shared" si="14"/>
        <v>140</v>
      </c>
      <c r="Q42" s="2313">
        <f t="shared" ref="Q42:S43" si="15">E42+H42+K42+N42+B42</f>
        <v>501</v>
      </c>
      <c r="R42" s="2314">
        <f t="shared" si="15"/>
        <v>346</v>
      </c>
      <c r="S42" s="1197">
        <f t="shared" si="15"/>
        <v>847</v>
      </c>
    </row>
    <row r="43" spans="1:29" s="291" customFormat="1" ht="20.45" customHeight="1" thickBot="1" x14ac:dyDescent="0.3">
      <c r="A43" s="2315" t="s">
        <v>63</v>
      </c>
      <c r="B43" s="2316">
        <f>B41</f>
        <v>0</v>
      </c>
      <c r="C43" s="2316">
        <f>C41</f>
        <v>1</v>
      </c>
      <c r="D43" s="2316">
        <f>D41</f>
        <v>1</v>
      </c>
      <c r="E43" s="2316">
        <f>E41</f>
        <v>0</v>
      </c>
      <c r="F43" s="2316">
        <f t="shared" ref="F43:P43" si="16">F41</f>
        <v>3</v>
      </c>
      <c r="G43" s="2317">
        <f t="shared" si="16"/>
        <v>3</v>
      </c>
      <c r="H43" s="2316">
        <f t="shared" si="16"/>
        <v>0</v>
      </c>
      <c r="I43" s="2318">
        <f t="shared" si="16"/>
        <v>5</v>
      </c>
      <c r="J43" s="2317">
        <f t="shared" si="16"/>
        <v>5</v>
      </c>
      <c r="K43" s="2316">
        <f t="shared" si="16"/>
        <v>0</v>
      </c>
      <c r="L43" s="2318">
        <f t="shared" si="16"/>
        <v>3</v>
      </c>
      <c r="M43" s="2317">
        <f t="shared" si="16"/>
        <v>3</v>
      </c>
      <c r="N43" s="2316">
        <f t="shared" si="16"/>
        <v>6</v>
      </c>
      <c r="O43" s="2318">
        <f t="shared" si="16"/>
        <v>4</v>
      </c>
      <c r="P43" s="2319">
        <f t="shared" si="16"/>
        <v>10</v>
      </c>
      <c r="Q43" s="2320">
        <f t="shared" si="15"/>
        <v>6</v>
      </c>
      <c r="R43" s="2348">
        <f t="shared" si="15"/>
        <v>16</v>
      </c>
      <c r="S43" s="2321">
        <f t="shared" si="15"/>
        <v>22</v>
      </c>
    </row>
    <row r="44" spans="1:29" s="291" customFormat="1" ht="19.899999999999999" customHeight="1" thickBot="1" x14ac:dyDescent="0.3">
      <c r="A44" s="2322" t="s">
        <v>66</v>
      </c>
      <c r="B44" s="2323">
        <f>SUM(B42:B43)</f>
        <v>138</v>
      </c>
      <c r="C44" s="2323">
        <f>SUM(C42:C43)</f>
        <v>66</v>
      </c>
      <c r="D44" s="2323">
        <f>SUM(D42:D43)</f>
        <v>204</v>
      </c>
      <c r="E44" s="2323">
        <f t="shared" ref="E44:O44" si="17">SUM(E42:E43)</f>
        <v>115</v>
      </c>
      <c r="F44" s="2323">
        <f t="shared" si="17"/>
        <v>69</v>
      </c>
      <c r="G44" s="2324">
        <f t="shared" si="17"/>
        <v>184</v>
      </c>
      <c r="H44" s="2323">
        <f t="shared" si="17"/>
        <v>81</v>
      </c>
      <c r="I44" s="2325">
        <f t="shared" si="17"/>
        <v>90</v>
      </c>
      <c r="J44" s="2324">
        <f t="shared" si="17"/>
        <v>171</v>
      </c>
      <c r="K44" s="2323">
        <f t="shared" si="17"/>
        <v>89</v>
      </c>
      <c r="L44" s="2325">
        <f t="shared" si="17"/>
        <v>71</v>
      </c>
      <c r="M44" s="2324">
        <f t="shared" si="17"/>
        <v>160</v>
      </c>
      <c r="N44" s="2323">
        <f t="shared" si="17"/>
        <v>84</v>
      </c>
      <c r="O44" s="2325">
        <f t="shared" si="17"/>
        <v>66</v>
      </c>
      <c r="P44" s="2326">
        <f>SUM(P42:P43)</f>
        <v>150</v>
      </c>
      <c r="Q44" s="2327">
        <f>E44+H44+K44+N44+B44</f>
        <v>507</v>
      </c>
      <c r="R44" s="2328">
        <f>F44+I44+L44+O44+C44</f>
        <v>362</v>
      </c>
      <c r="S44" s="2321">
        <f>SUM(S42:S43)</f>
        <v>869</v>
      </c>
    </row>
    <row r="45" spans="1:29" x14ac:dyDescent="0.2">
      <c r="S45" s="1198"/>
      <c r="T45" s="394"/>
    </row>
    <row r="46" spans="1:29" ht="15.75" x14ac:dyDescent="0.25">
      <c r="A46" s="3276" t="s">
        <v>320</v>
      </c>
      <c r="B46" s="3276"/>
      <c r="C46" s="3276"/>
      <c r="D46" s="3276"/>
      <c r="E46" s="3276"/>
      <c r="F46" s="3276"/>
      <c r="G46" s="3276"/>
      <c r="H46" s="3276"/>
      <c r="I46" s="3276"/>
      <c r="J46" s="3276"/>
      <c r="K46" s="3276"/>
      <c r="L46" s="3276"/>
      <c r="M46" s="3276"/>
      <c r="N46" s="3276"/>
      <c r="O46" s="3276"/>
      <c r="P46" s="3276"/>
      <c r="Q46" s="3276"/>
      <c r="R46" s="3276"/>
      <c r="S46" s="3276"/>
      <c r="T46" s="1199"/>
    </row>
    <row r="47" spans="1:29" ht="15.75" x14ac:dyDescent="0.25">
      <c r="A47" s="801"/>
      <c r="B47" s="801"/>
      <c r="C47" s="801"/>
      <c r="D47" s="801"/>
      <c r="E47" s="801"/>
      <c r="F47" s="801"/>
      <c r="G47" s="801"/>
      <c r="H47" s="801"/>
      <c r="I47" s="914"/>
      <c r="J47" s="759"/>
      <c r="K47" s="759"/>
      <c r="L47" s="759"/>
      <c r="M47" s="759"/>
      <c r="N47" s="759"/>
      <c r="O47" s="759"/>
      <c r="P47" s="759"/>
      <c r="Q47" s="759"/>
    </row>
    <row r="48" spans="1:29" ht="15.75" x14ac:dyDescent="0.25">
      <c r="A48" s="1200" t="s">
        <v>334</v>
      </c>
    </row>
  </sheetData>
  <mergeCells count="20">
    <mergeCell ref="A46:S46"/>
    <mergeCell ref="B5:D6"/>
    <mergeCell ref="E5:G6"/>
    <mergeCell ref="H5:J6"/>
    <mergeCell ref="K5:M6"/>
    <mergeCell ref="N5:P6"/>
    <mergeCell ref="B3:D3"/>
    <mergeCell ref="E3:G3"/>
    <mergeCell ref="H3:J3"/>
    <mergeCell ref="E1:S1"/>
    <mergeCell ref="A2:A7"/>
    <mergeCell ref="E2:S2"/>
    <mergeCell ref="K3:M3"/>
    <mergeCell ref="N3:P3"/>
    <mergeCell ref="Q3:S6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zoomScale="75" zoomScaleNormal="75" workbookViewId="0">
      <selection activeCell="A17" sqref="A17"/>
    </sheetView>
  </sheetViews>
  <sheetFormatPr defaultRowHeight="12.75" x14ac:dyDescent="0.2"/>
  <cols>
    <col min="1" max="1" width="40.85546875" customWidth="1"/>
    <col min="2" max="2" width="9.28515625" style="288" customWidth="1"/>
    <col min="3" max="3" width="11.42578125" customWidth="1"/>
    <col min="4" max="4" width="14.28515625" customWidth="1"/>
    <col min="5" max="5" width="10" style="288" customWidth="1"/>
    <col min="6" max="6" width="9.42578125" customWidth="1"/>
    <col min="7" max="7" width="16" customWidth="1"/>
    <col min="8" max="8" width="10.7109375" style="288" customWidth="1"/>
    <col min="9" max="10" width="12" customWidth="1"/>
    <col min="11" max="11" width="11" customWidth="1"/>
    <col min="12" max="12" width="11.7109375" customWidth="1"/>
    <col min="13" max="13" width="11.140625" customWidth="1"/>
    <col min="14" max="55" width="10" style="288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1973"/>
      <c r="B1" s="3262" t="s">
        <v>46</v>
      </c>
      <c r="C1" s="3262"/>
      <c r="D1" s="3262"/>
      <c r="E1" s="3262"/>
      <c r="F1" s="3262"/>
      <c r="G1" s="3262"/>
      <c r="H1" s="3262"/>
      <c r="I1" s="3262"/>
      <c r="J1" s="3262"/>
      <c r="K1" s="3262"/>
      <c r="L1" s="3262"/>
      <c r="M1" s="3262"/>
    </row>
    <row r="2" spans="1:55" ht="13.5" thickBot="1" x14ac:dyDescent="0.25">
      <c r="A2" s="3263" t="s">
        <v>9</v>
      </c>
      <c r="B2" s="3265" t="s">
        <v>382</v>
      </c>
      <c r="C2" s="3265"/>
      <c r="D2" s="3265"/>
      <c r="E2" s="3265"/>
      <c r="F2" s="3265"/>
      <c r="G2" s="3265"/>
      <c r="H2" s="3265"/>
      <c r="I2" s="3265"/>
      <c r="J2" s="3265"/>
      <c r="K2" s="3265"/>
      <c r="L2" s="3265"/>
      <c r="M2" s="3266"/>
    </row>
    <row r="3" spans="1:55" ht="16.5" thickBot="1" x14ac:dyDescent="0.3">
      <c r="A3" s="3264"/>
      <c r="B3" s="3260" t="s">
        <v>67</v>
      </c>
      <c r="C3" s="3233"/>
      <c r="D3" s="3253"/>
      <c r="E3" s="3288" t="s">
        <v>68</v>
      </c>
      <c r="F3" s="3233"/>
      <c r="G3" s="3253"/>
      <c r="H3" s="3288" t="s">
        <v>69</v>
      </c>
      <c r="I3" s="3233"/>
      <c r="J3" s="3253"/>
      <c r="K3" s="3267" t="s">
        <v>4</v>
      </c>
      <c r="L3" s="3267"/>
      <c r="M3" s="3268"/>
    </row>
    <row r="4" spans="1:55" ht="18.600000000000001" customHeight="1" x14ac:dyDescent="0.2">
      <c r="A4" s="3264"/>
      <c r="B4" s="3277">
        <v>1</v>
      </c>
      <c r="C4" s="3269"/>
      <c r="D4" s="3278"/>
      <c r="E4" s="3283">
        <v>2</v>
      </c>
      <c r="F4" s="3284"/>
      <c r="G4" s="3285"/>
      <c r="H4" s="3284">
        <v>3</v>
      </c>
      <c r="I4" s="3284"/>
      <c r="J4" s="3285"/>
      <c r="K4" s="3269"/>
      <c r="L4" s="3269"/>
      <c r="M4" s="3270"/>
    </row>
    <row r="5" spans="1:55" ht="21" customHeight="1" x14ac:dyDescent="0.2">
      <c r="A5" s="3264"/>
      <c r="B5" s="3280"/>
      <c r="C5" s="3281"/>
      <c r="D5" s="3282"/>
      <c r="E5" s="3286"/>
      <c r="F5" s="3281"/>
      <c r="G5" s="3282"/>
      <c r="H5" s="3281"/>
      <c r="I5" s="3281"/>
      <c r="J5" s="3282"/>
      <c r="K5" s="3281"/>
      <c r="L5" s="3281"/>
      <c r="M5" s="3289"/>
    </row>
    <row r="6" spans="1:55" ht="53.25" customHeight="1" x14ac:dyDescent="0.2">
      <c r="A6" s="3287"/>
      <c r="B6" s="2411" t="s">
        <v>26</v>
      </c>
      <c r="C6" s="2412" t="s">
        <v>50</v>
      </c>
      <c r="D6" s="2413" t="s">
        <v>4</v>
      </c>
      <c r="E6" s="2414" t="s">
        <v>26</v>
      </c>
      <c r="F6" s="2412" t="s">
        <v>50</v>
      </c>
      <c r="G6" s="2415" t="s">
        <v>4</v>
      </c>
      <c r="H6" s="2416" t="s">
        <v>26</v>
      </c>
      <c r="I6" s="2412" t="s">
        <v>50</v>
      </c>
      <c r="J6" s="2413" t="s">
        <v>4</v>
      </c>
      <c r="K6" s="2414" t="s">
        <v>26</v>
      </c>
      <c r="L6" s="2412" t="s">
        <v>50</v>
      </c>
      <c r="M6" s="2417" t="s">
        <v>4</v>
      </c>
    </row>
    <row r="7" spans="1:55" ht="19.149999999999999" customHeight="1" x14ac:dyDescent="0.2">
      <c r="A7" s="248" t="s">
        <v>51</v>
      </c>
      <c r="B7" s="2349"/>
      <c r="C7" s="2350"/>
      <c r="D7" s="2351"/>
      <c r="E7" s="2352"/>
      <c r="F7" s="2350"/>
      <c r="G7" s="2353"/>
      <c r="H7" s="2352"/>
      <c r="I7" s="2350"/>
      <c r="J7" s="2353"/>
      <c r="K7" s="2354"/>
      <c r="L7" s="2355"/>
      <c r="M7" s="2356"/>
    </row>
    <row r="8" spans="1:55" s="292" customFormat="1" ht="19.149999999999999" customHeight="1" x14ac:dyDescent="0.25">
      <c r="A8" s="277" t="s">
        <v>71</v>
      </c>
      <c r="B8" s="1614">
        <f>B20+B31</f>
        <v>11</v>
      </c>
      <c r="C8" s="1615">
        <f t="shared" ref="B8:D15" si="0">C20+C31</f>
        <v>1</v>
      </c>
      <c r="D8" s="1616">
        <f>D20+D31</f>
        <v>12</v>
      </c>
      <c r="E8" s="1617">
        <f t="shared" ref="E8:G16" si="1">E20+E31</f>
        <v>0</v>
      </c>
      <c r="F8" s="1615">
        <f t="shared" si="1"/>
        <v>0</v>
      </c>
      <c r="G8" s="1616">
        <f>G20+G31</f>
        <v>0</v>
      </c>
      <c r="H8" s="1617">
        <f t="shared" ref="H8:J16" si="2">H20+H31</f>
        <v>0</v>
      </c>
      <c r="I8" s="1615">
        <f t="shared" si="2"/>
        <v>0</v>
      </c>
      <c r="J8" s="1616">
        <f>J20+J31</f>
        <v>0</v>
      </c>
      <c r="K8" s="1618">
        <f>B8+E8+H8</f>
        <v>11</v>
      </c>
      <c r="L8" s="1618">
        <f>C8+F8+I8</f>
        <v>1</v>
      </c>
      <c r="M8" s="1619">
        <f>D8+G8+J8</f>
        <v>12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</row>
    <row r="9" spans="1:55" s="292" customFormat="1" ht="20.45" customHeight="1" x14ac:dyDescent="0.25">
      <c r="A9" s="277" t="s">
        <v>72</v>
      </c>
      <c r="B9" s="1614">
        <f t="shared" si="0"/>
        <v>5</v>
      </c>
      <c r="C9" s="1615">
        <f t="shared" si="0"/>
        <v>0</v>
      </c>
      <c r="D9" s="1616">
        <f t="shared" si="0"/>
        <v>5</v>
      </c>
      <c r="E9" s="1617">
        <f t="shared" si="1"/>
        <v>7</v>
      </c>
      <c r="F9" s="1615">
        <f t="shared" si="1"/>
        <v>1</v>
      </c>
      <c r="G9" s="1616">
        <f t="shared" si="1"/>
        <v>8</v>
      </c>
      <c r="H9" s="1617">
        <f t="shared" si="2"/>
        <v>0</v>
      </c>
      <c r="I9" s="1615">
        <f t="shared" si="2"/>
        <v>0</v>
      </c>
      <c r="J9" s="1616">
        <f t="shared" si="2"/>
        <v>0</v>
      </c>
      <c r="K9" s="1618">
        <f>B9+E9+H9</f>
        <v>12</v>
      </c>
      <c r="L9" s="1618">
        <f t="shared" ref="L9:M42" si="3">C9+F9+I9</f>
        <v>1</v>
      </c>
      <c r="M9" s="1619">
        <f t="shared" si="3"/>
        <v>13</v>
      </c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</row>
    <row r="10" spans="1:55" s="292" customFormat="1" ht="21.6" customHeight="1" x14ac:dyDescent="0.25">
      <c r="A10" s="278" t="s">
        <v>73</v>
      </c>
      <c r="B10" s="1614">
        <f t="shared" si="0"/>
        <v>8</v>
      </c>
      <c r="C10" s="1615">
        <f t="shared" si="0"/>
        <v>6</v>
      </c>
      <c r="D10" s="1616">
        <f t="shared" si="0"/>
        <v>14</v>
      </c>
      <c r="E10" s="1617">
        <f t="shared" si="1"/>
        <v>4</v>
      </c>
      <c r="F10" s="1615">
        <f t="shared" si="1"/>
        <v>1</v>
      </c>
      <c r="G10" s="1616">
        <f t="shared" si="1"/>
        <v>5</v>
      </c>
      <c r="H10" s="1617">
        <f t="shared" si="2"/>
        <v>0</v>
      </c>
      <c r="I10" s="1615">
        <f t="shared" si="2"/>
        <v>0</v>
      </c>
      <c r="J10" s="1616">
        <f t="shared" si="2"/>
        <v>0</v>
      </c>
      <c r="K10" s="1618">
        <f t="shared" ref="K10:K42" si="4">B10+E10+H10</f>
        <v>12</v>
      </c>
      <c r="L10" s="1618">
        <f t="shared" si="3"/>
        <v>7</v>
      </c>
      <c r="M10" s="1619">
        <f t="shared" si="3"/>
        <v>19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</row>
    <row r="11" spans="1:55" s="292" customFormat="1" ht="23.45" customHeight="1" x14ac:dyDescent="0.25">
      <c r="A11" s="278" t="s">
        <v>74</v>
      </c>
      <c r="B11" s="1614">
        <f t="shared" si="0"/>
        <v>3</v>
      </c>
      <c r="C11" s="1615">
        <f t="shared" si="0"/>
        <v>0</v>
      </c>
      <c r="D11" s="1616">
        <f t="shared" si="0"/>
        <v>3</v>
      </c>
      <c r="E11" s="1617">
        <f t="shared" si="1"/>
        <v>0</v>
      </c>
      <c r="F11" s="1615">
        <f t="shared" si="1"/>
        <v>0</v>
      </c>
      <c r="G11" s="1616">
        <f t="shared" si="1"/>
        <v>0</v>
      </c>
      <c r="H11" s="1617">
        <f t="shared" si="2"/>
        <v>0</v>
      </c>
      <c r="I11" s="1615">
        <f t="shared" si="2"/>
        <v>0</v>
      </c>
      <c r="J11" s="1616">
        <f t="shared" si="2"/>
        <v>0</v>
      </c>
      <c r="K11" s="1618">
        <f t="shared" si="4"/>
        <v>3</v>
      </c>
      <c r="L11" s="1618">
        <f t="shared" si="3"/>
        <v>0</v>
      </c>
      <c r="M11" s="1619">
        <f t="shared" si="3"/>
        <v>3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</row>
    <row r="12" spans="1:55" s="292" customFormat="1" ht="22.9" customHeight="1" x14ac:dyDescent="0.25">
      <c r="A12" s="279" t="s">
        <v>55</v>
      </c>
      <c r="B12" s="1614">
        <f t="shared" si="0"/>
        <v>0</v>
      </c>
      <c r="C12" s="1615">
        <v>0</v>
      </c>
      <c r="D12" s="1616">
        <f>D24+D35</f>
        <v>0</v>
      </c>
      <c r="E12" s="1617">
        <f t="shared" si="1"/>
        <v>0</v>
      </c>
      <c r="F12" s="1615">
        <f t="shared" si="1"/>
        <v>0</v>
      </c>
      <c r="G12" s="1616">
        <f t="shared" si="1"/>
        <v>0</v>
      </c>
      <c r="H12" s="1617">
        <f t="shared" si="2"/>
        <v>0</v>
      </c>
      <c r="I12" s="1615">
        <f t="shared" si="2"/>
        <v>0</v>
      </c>
      <c r="J12" s="1616">
        <f t="shared" si="2"/>
        <v>0</v>
      </c>
      <c r="K12" s="1618">
        <f t="shared" si="4"/>
        <v>0</v>
      </c>
      <c r="L12" s="1618">
        <f t="shared" si="3"/>
        <v>0</v>
      </c>
      <c r="M12" s="1619">
        <f t="shared" si="3"/>
        <v>0</v>
      </c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</row>
    <row r="13" spans="1:55" s="292" customFormat="1" ht="24" customHeight="1" x14ac:dyDescent="0.25">
      <c r="A13" s="280" t="s">
        <v>75</v>
      </c>
      <c r="B13" s="1614">
        <f t="shared" si="0"/>
        <v>4</v>
      </c>
      <c r="C13" s="1615">
        <f t="shared" si="0"/>
        <v>0</v>
      </c>
      <c r="D13" s="1616">
        <f>D25+D36</f>
        <v>4</v>
      </c>
      <c r="E13" s="1617">
        <f t="shared" si="1"/>
        <v>0</v>
      </c>
      <c r="F13" s="1615">
        <f t="shared" si="1"/>
        <v>0</v>
      </c>
      <c r="G13" s="1616">
        <f t="shared" si="1"/>
        <v>0</v>
      </c>
      <c r="H13" s="1617">
        <f t="shared" si="2"/>
        <v>0</v>
      </c>
      <c r="I13" s="1615">
        <f t="shared" si="2"/>
        <v>0</v>
      </c>
      <c r="J13" s="1616">
        <f t="shared" si="2"/>
        <v>0</v>
      </c>
      <c r="K13" s="1618">
        <f t="shared" si="4"/>
        <v>4</v>
      </c>
      <c r="L13" s="1618">
        <f t="shared" si="3"/>
        <v>0</v>
      </c>
      <c r="M13" s="1619">
        <f t="shared" si="3"/>
        <v>4</v>
      </c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</row>
    <row r="14" spans="1:55" s="292" customFormat="1" ht="26.45" customHeight="1" x14ac:dyDescent="0.25">
      <c r="A14" s="2262" t="s">
        <v>76</v>
      </c>
      <c r="B14" s="1614">
        <f t="shared" si="0"/>
        <v>6</v>
      </c>
      <c r="C14" s="1615">
        <f t="shared" si="0"/>
        <v>8</v>
      </c>
      <c r="D14" s="1616">
        <f>D26+D37</f>
        <v>14</v>
      </c>
      <c r="E14" s="1617">
        <f t="shared" si="1"/>
        <v>4</v>
      </c>
      <c r="F14" s="1615">
        <f t="shared" si="1"/>
        <v>10</v>
      </c>
      <c r="G14" s="1616">
        <f t="shared" si="1"/>
        <v>14</v>
      </c>
      <c r="H14" s="1617">
        <f t="shared" si="2"/>
        <v>0</v>
      </c>
      <c r="I14" s="1615">
        <v>0</v>
      </c>
      <c r="J14" s="1616">
        <f>J26+J37</f>
        <v>0</v>
      </c>
      <c r="K14" s="1618">
        <f t="shared" si="4"/>
        <v>10</v>
      </c>
      <c r="L14" s="1618">
        <f t="shared" si="3"/>
        <v>18</v>
      </c>
      <c r="M14" s="1619">
        <f t="shared" si="3"/>
        <v>28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</row>
    <row r="15" spans="1:55" s="292" customFormat="1" ht="25.9" customHeight="1" x14ac:dyDescent="0.25">
      <c r="A15" s="281" t="s">
        <v>77</v>
      </c>
      <c r="B15" s="1614">
        <f t="shared" si="0"/>
        <v>0</v>
      </c>
      <c r="C15" s="1615">
        <f t="shared" si="0"/>
        <v>0</v>
      </c>
      <c r="D15" s="1616">
        <f>D27+D38</f>
        <v>0</v>
      </c>
      <c r="E15" s="1617">
        <f t="shared" si="1"/>
        <v>0</v>
      </c>
      <c r="F15" s="1615">
        <f t="shared" si="1"/>
        <v>0</v>
      </c>
      <c r="G15" s="1616">
        <f t="shared" si="1"/>
        <v>0</v>
      </c>
      <c r="H15" s="1617">
        <f t="shared" si="2"/>
        <v>0</v>
      </c>
      <c r="I15" s="1615">
        <f t="shared" si="2"/>
        <v>0</v>
      </c>
      <c r="J15" s="1616">
        <f>J27+J38</f>
        <v>0</v>
      </c>
      <c r="K15" s="1618">
        <f t="shared" si="4"/>
        <v>0</v>
      </c>
      <c r="L15" s="1618">
        <f t="shared" si="3"/>
        <v>0</v>
      </c>
      <c r="M15" s="1619">
        <f t="shared" si="3"/>
        <v>0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</row>
    <row r="16" spans="1:55" s="292" customFormat="1" ht="21" customHeight="1" x14ac:dyDescent="0.25">
      <c r="A16" s="2288" t="s">
        <v>78</v>
      </c>
      <c r="B16" s="1614">
        <f>B28</f>
        <v>16</v>
      </c>
      <c r="C16" s="1615">
        <f>C28+C39</f>
        <v>7</v>
      </c>
      <c r="D16" s="1616">
        <f>D28+D39</f>
        <v>23</v>
      </c>
      <c r="E16" s="1617">
        <f t="shared" si="1"/>
        <v>10</v>
      </c>
      <c r="F16" s="1615">
        <f t="shared" si="1"/>
        <v>12</v>
      </c>
      <c r="G16" s="1616">
        <f t="shared" si="1"/>
        <v>22</v>
      </c>
      <c r="H16" s="1617">
        <f t="shared" si="2"/>
        <v>0</v>
      </c>
      <c r="I16" s="1615">
        <f t="shared" si="2"/>
        <v>0</v>
      </c>
      <c r="J16" s="1616">
        <f>J28+J39</f>
        <v>0</v>
      </c>
      <c r="K16" s="1618">
        <f t="shared" si="4"/>
        <v>26</v>
      </c>
      <c r="L16" s="1618">
        <f t="shared" si="3"/>
        <v>19</v>
      </c>
      <c r="M16" s="1619">
        <f t="shared" si="3"/>
        <v>45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</row>
    <row r="17" spans="1:55" s="292" customFormat="1" ht="18" customHeight="1" x14ac:dyDescent="0.25">
      <c r="A17" s="2357" t="s">
        <v>12</v>
      </c>
      <c r="B17" s="2358">
        <f t="shared" ref="B17:I17" si="5">SUM(B8:B16)</f>
        <v>53</v>
      </c>
      <c r="C17" s="2359">
        <f t="shared" si="5"/>
        <v>22</v>
      </c>
      <c r="D17" s="2360">
        <f t="shared" si="5"/>
        <v>75</v>
      </c>
      <c r="E17" s="2361">
        <f t="shared" si="5"/>
        <v>25</v>
      </c>
      <c r="F17" s="2359">
        <f t="shared" si="5"/>
        <v>24</v>
      </c>
      <c r="G17" s="2362">
        <f t="shared" si="5"/>
        <v>49</v>
      </c>
      <c r="H17" s="2361">
        <f t="shared" si="5"/>
        <v>0</v>
      </c>
      <c r="I17" s="2359">
        <f t="shared" si="5"/>
        <v>0</v>
      </c>
      <c r="J17" s="2362">
        <f>SUM(J8:J16)</f>
        <v>0</v>
      </c>
      <c r="K17" s="2363">
        <f>B17+E17+H17</f>
        <v>78</v>
      </c>
      <c r="L17" s="2363">
        <f>C17+F17+I17</f>
        <v>46</v>
      </c>
      <c r="M17" s="1619">
        <f>D17+G17+J17</f>
        <v>124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</row>
    <row r="18" spans="1:55" s="292" customFormat="1" ht="14.45" customHeight="1" x14ac:dyDescent="0.25">
      <c r="A18" s="275" t="s">
        <v>23</v>
      </c>
      <c r="B18" s="2364"/>
      <c r="C18" s="2365"/>
      <c r="D18" s="2366"/>
      <c r="E18" s="2367"/>
      <c r="F18" s="2365"/>
      <c r="G18" s="2368"/>
      <c r="H18" s="2367"/>
      <c r="I18" s="2365"/>
      <c r="J18" s="2368"/>
      <c r="K18" s="2369"/>
      <c r="L18" s="2369"/>
      <c r="M18" s="2370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</row>
    <row r="19" spans="1:55" s="292" customFormat="1" ht="20.45" customHeight="1" x14ac:dyDescent="0.25">
      <c r="A19" s="276" t="s">
        <v>11</v>
      </c>
      <c r="B19" s="2364"/>
      <c r="C19" s="2365"/>
      <c r="D19" s="2366"/>
      <c r="E19" s="2367"/>
      <c r="F19" s="2365"/>
      <c r="G19" s="2368"/>
      <c r="H19" s="2367"/>
      <c r="I19" s="2365"/>
      <c r="J19" s="2368"/>
      <c r="K19" s="2369"/>
      <c r="L19" s="2369"/>
      <c r="M19" s="2370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</row>
    <row r="20" spans="1:55" s="292" customFormat="1" ht="17.45" customHeight="1" x14ac:dyDescent="0.25">
      <c r="A20" s="277" t="s">
        <v>71</v>
      </c>
      <c r="B20" s="1614">
        <v>11</v>
      </c>
      <c r="C20" s="1615">
        <v>1</v>
      </c>
      <c r="D20" s="1616">
        <f>B20+C20</f>
        <v>12</v>
      </c>
      <c r="E20" s="1617">
        <v>0</v>
      </c>
      <c r="F20" s="1615">
        <v>0</v>
      </c>
      <c r="G20" s="1616">
        <f>E20+F20</f>
        <v>0</v>
      </c>
      <c r="H20" s="1617">
        <v>0</v>
      </c>
      <c r="I20" s="1615">
        <v>0</v>
      </c>
      <c r="J20" s="1616">
        <f>H20+I20</f>
        <v>0</v>
      </c>
      <c r="K20" s="1618">
        <f t="shared" si="4"/>
        <v>11</v>
      </c>
      <c r="L20" s="1618">
        <f t="shared" si="3"/>
        <v>1</v>
      </c>
      <c r="M20" s="1619">
        <f>D20+G20+J20</f>
        <v>12</v>
      </c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</row>
    <row r="21" spans="1:55" s="292" customFormat="1" ht="18.75" customHeight="1" x14ac:dyDescent="0.25">
      <c r="A21" s="277" t="s">
        <v>72</v>
      </c>
      <c r="B21" s="1614">
        <v>5</v>
      </c>
      <c r="C21" s="1615">
        <v>0</v>
      </c>
      <c r="D21" s="1616">
        <f t="shared" ref="D21:D28" si="6">B21+C21</f>
        <v>5</v>
      </c>
      <c r="E21" s="1617">
        <v>7</v>
      </c>
      <c r="F21" s="1615">
        <v>1</v>
      </c>
      <c r="G21" s="1616">
        <f t="shared" ref="G21:G27" si="7">E21+F21</f>
        <v>8</v>
      </c>
      <c r="H21" s="1617">
        <v>0</v>
      </c>
      <c r="I21" s="1615">
        <v>0</v>
      </c>
      <c r="J21" s="1616">
        <f t="shared" ref="J21:J27" si="8">H21+I21</f>
        <v>0</v>
      </c>
      <c r="K21" s="1618">
        <f t="shared" si="4"/>
        <v>12</v>
      </c>
      <c r="L21" s="1618">
        <f t="shared" si="3"/>
        <v>1</v>
      </c>
      <c r="M21" s="1619">
        <f t="shared" si="3"/>
        <v>13</v>
      </c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</row>
    <row r="22" spans="1:55" s="292" customFormat="1" ht="21" customHeight="1" x14ac:dyDescent="0.25">
      <c r="A22" s="278" t="s">
        <v>73</v>
      </c>
      <c r="B22" s="1614">
        <v>8</v>
      </c>
      <c r="C22" s="1615">
        <v>6</v>
      </c>
      <c r="D22" s="1616">
        <f t="shared" si="6"/>
        <v>14</v>
      </c>
      <c r="E22" s="1617">
        <v>4</v>
      </c>
      <c r="F22" s="1615">
        <v>1</v>
      </c>
      <c r="G22" s="1616">
        <f t="shared" si="7"/>
        <v>5</v>
      </c>
      <c r="H22" s="1617">
        <v>0</v>
      </c>
      <c r="I22" s="1615">
        <v>0</v>
      </c>
      <c r="J22" s="1616">
        <f t="shared" si="8"/>
        <v>0</v>
      </c>
      <c r="K22" s="1618">
        <f t="shared" si="4"/>
        <v>12</v>
      </c>
      <c r="L22" s="1618">
        <f t="shared" si="3"/>
        <v>7</v>
      </c>
      <c r="M22" s="1619">
        <f t="shared" si="3"/>
        <v>19</v>
      </c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</row>
    <row r="23" spans="1:55" s="292" customFormat="1" ht="22.5" customHeight="1" x14ac:dyDescent="0.25">
      <c r="A23" s="278" t="s">
        <v>74</v>
      </c>
      <c r="B23" s="1614">
        <v>3</v>
      </c>
      <c r="C23" s="1615">
        <v>0</v>
      </c>
      <c r="D23" s="1616">
        <f t="shared" si="6"/>
        <v>3</v>
      </c>
      <c r="E23" s="1617">
        <v>0</v>
      </c>
      <c r="F23" s="1615">
        <v>0</v>
      </c>
      <c r="G23" s="1616">
        <f t="shared" si="7"/>
        <v>0</v>
      </c>
      <c r="H23" s="1617">
        <v>0</v>
      </c>
      <c r="I23" s="1615">
        <v>0</v>
      </c>
      <c r="J23" s="1616">
        <f t="shared" si="8"/>
        <v>0</v>
      </c>
      <c r="K23" s="1618">
        <f t="shared" si="4"/>
        <v>3</v>
      </c>
      <c r="L23" s="1618">
        <f t="shared" si="3"/>
        <v>0</v>
      </c>
      <c r="M23" s="1619">
        <f t="shared" si="3"/>
        <v>3</v>
      </c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</row>
    <row r="24" spans="1:55" s="292" customFormat="1" ht="23.25" customHeight="1" x14ac:dyDescent="0.25">
      <c r="A24" s="279" t="s">
        <v>55</v>
      </c>
      <c r="B24" s="1614">
        <v>0</v>
      </c>
      <c r="C24" s="1615">
        <v>0</v>
      </c>
      <c r="D24" s="1616">
        <f t="shared" si="6"/>
        <v>0</v>
      </c>
      <c r="E24" s="1617">
        <v>0</v>
      </c>
      <c r="F24" s="1615">
        <v>0</v>
      </c>
      <c r="G24" s="1616">
        <f t="shared" si="7"/>
        <v>0</v>
      </c>
      <c r="H24" s="1617">
        <v>0</v>
      </c>
      <c r="I24" s="1615">
        <v>0</v>
      </c>
      <c r="J24" s="1616">
        <f t="shared" si="8"/>
        <v>0</v>
      </c>
      <c r="K24" s="1618">
        <f t="shared" si="4"/>
        <v>0</v>
      </c>
      <c r="L24" s="1618">
        <f t="shared" si="3"/>
        <v>0</v>
      </c>
      <c r="M24" s="1619">
        <f t="shared" si="3"/>
        <v>0</v>
      </c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</row>
    <row r="25" spans="1:55" s="292" customFormat="1" ht="21.75" customHeight="1" x14ac:dyDescent="0.25">
      <c r="A25" s="280" t="s">
        <v>75</v>
      </c>
      <c r="B25" s="1614">
        <v>4</v>
      </c>
      <c r="C25" s="1615">
        <v>0</v>
      </c>
      <c r="D25" s="1616">
        <f t="shared" si="6"/>
        <v>4</v>
      </c>
      <c r="E25" s="1617">
        <v>0</v>
      </c>
      <c r="F25" s="1615">
        <v>0</v>
      </c>
      <c r="G25" s="1616">
        <f t="shared" si="7"/>
        <v>0</v>
      </c>
      <c r="H25" s="1617">
        <v>0</v>
      </c>
      <c r="I25" s="1615">
        <v>0</v>
      </c>
      <c r="J25" s="1616">
        <f t="shared" si="8"/>
        <v>0</v>
      </c>
      <c r="K25" s="1618">
        <f t="shared" si="4"/>
        <v>4</v>
      </c>
      <c r="L25" s="1618">
        <f t="shared" si="3"/>
        <v>0</v>
      </c>
      <c r="M25" s="1619">
        <f t="shared" si="3"/>
        <v>4</v>
      </c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</row>
    <row r="26" spans="1:55" s="292" customFormat="1" ht="26.25" customHeight="1" x14ac:dyDescent="0.25">
      <c r="A26" s="2262" t="s">
        <v>76</v>
      </c>
      <c r="B26" s="1614">
        <v>6</v>
      </c>
      <c r="C26" s="1615">
        <v>8</v>
      </c>
      <c r="D26" s="1616">
        <f t="shared" si="6"/>
        <v>14</v>
      </c>
      <c r="E26" s="1617">
        <v>4</v>
      </c>
      <c r="F26" s="1615">
        <v>9</v>
      </c>
      <c r="G26" s="1616">
        <f t="shared" si="7"/>
        <v>13</v>
      </c>
      <c r="H26" s="1617">
        <v>0</v>
      </c>
      <c r="I26" s="1615">
        <v>0</v>
      </c>
      <c r="J26" s="1616">
        <f t="shared" si="8"/>
        <v>0</v>
      </c>
      <c r="K26" s="1618">
        <f t="shared" si="4"/>
        <v>10</v>
      </c>
      <c r="L26" s="1618">
        <f t="shared" si="3"/>
        <v>17</v>
      </c>
      <c r="M26" s="1619">
        <f t="shared" si="3"/>
        <v>27</v>
      </c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</row>
    <row r="27" spans="1:55" s="292" customFormat="1" ht="21" customHeight="1" x14ac:dyDescent="0.25">
      <c r="A27" s="281" t="s">
        <v>77</v>
      </c>
      <c r="B27" s="1614">
        <v>0</v>
      </c>
      <c r="C27" s="1615">
        <v>0</v>
      </c>
      <c r="D27" s="1616">
        <f t="shared" si="6"/>
        <v>0</v>
      </c>
      <c r="E27" s="1617">
        <v>0</v>
      </c>
      <c r="F27" s="1615">
        <v>0</v>
      </c>
      <c r="G27" s="1616">
        <f t="shared" si="7"/>
        <v>0</v>
      </c>
      <c r="H27" s="1617">
        <v>0</v>
      </c>
      <c r="I27" s="1615">
        <v>0</v>
      </c>
      <c r="J27" s="1616">
        <f t="shared" si="8"/>
        <v>0</v>
      </c>
      <c r="K27" s="1618">
        <f t="shared" si="4"/>
        <v>0</v>
      </c>
      <c r="L27" s="1618">
        <f t="shared" si="3"/>
        <v>0</v>
      </c>
      <c r="M27" s="1619">
        <f t="shared" si="3"/>
        <v>0</v>
      </c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</row>
    <row r="28" spans="1:55" s="292" customFormat="1" ht="19.5" customHeight="1" x14ac:dyDescent="0.25">
      <c r="A28" s="2288" t="s">
        <v>78</v>
      </c>
      <c r="B28" s="1614">
        <v>16</v>
      </c>
      <c r="C28" s="1615">
        <v>7</v>
      </c>
      <c r="D28" s="1616">
        <f t="shared" si="6"/>
        <v>23</v>
      </c>
      <c r="E28" s="1617">
        <v>10</v>
      </c>
      <c r="F28" s="1615">
        <v>11</v>
      </c>
      <c r="G28" s="1616">
        <f>E28+F28</f>
        <v>21</v>
      </c>
      <c r="H28" s="1617">
        <v>0</v>
      </c>
      <c r="I28" s="1615">
        <v>0</v>
      </c>
      <c r="J28" s="1616">
        <f>H28+I28</f>
        <v>0</v>
      </c>
      <c r="K28" s="1618">
        <f t="shared" si="4"/>
        <v>26</v>
      </c>
      <c r="L28" s="1618">
        <f t="shared" si="3"/>
        <v>18</v>
      </c>
      <c r="M28" s="1619">
        <f>D28+G28+J28</f>
        <v>44</v>
      </c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</row>
    <row r="29" spans="1:55" s="292" customFormat="1" ht="22.15" customHeight="1" x14ac:dyDescent="0.25">
      <c r="A29" s="276" t="s">
        <v>8</v>
      </c>
      <c r="B29" s="2371">
        <f t="shared" ref="B29:J29" si="9">SUM(B20:B28)</f>
        <v>53</v>
      </c>
      <c r="C29" s="2372">
        <f t="shared" si="9"/>
        <v>22</v>
      </c>
      <c r="D29" s="2373">
        <f t="shared" si="9"/>
        <v>75</v>
      </c>
      <c r="E29" s="2374">
        <f t="shared" si="9"/>
        <v>25</v>
      </c>
      <c r="F29" s="2372">
        <f>SUM(F20:F28)</f>
        <v>22</v>
      </c>
      <c r="G29" s="2375">
        <f t="shared" si="9"/>
        <v>47</v>
      </c>
      <c r="H29" s="2374">
        <f t="shared" si="9"/>
        <v>0</v>
      </c>
      <c r="I29" s="2372">
        <f t="shared" si="9"/>
        <v>0</v>
      </c>
      <c r="J29" s="2375">
        <f t="shared" si="9"/>
        <v>0</v>
      </c>
      <c r="K29" s="2363">
        <f>B29+E29+H29</f>
        <v>78</v>
      </c>
      <c r="L29" s="2363">
        <f>C29+F29+I29</f>
        <v>44</v>
      </c>
      <c r="M29" s="1619">
        <f>D29+G29+J29</f>
        <v>122</v>
      </c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</row>
    <row r="30" spans="1:55" s="292" customFormat="1" ht="17.45" customHeight="1" x14ac:dyDescent="0.25">
      <c r="A30" s="258" t="s">
        <v>63</v>
      </c>
      <c r="B30" s="2364"/>
      <c r="C30" s="2376"/>
      <c r="D30" s="2377"/>
      <c r="E30" s="2367"/>
      <c r="F30" s="2376"/>
      <c r="G30" s="2378"/>
      <c r="H30" s="2367"/>
      <c r="I30" s="2376"/>
      <c r="J30" s="2378"/>
      <c r="K30" s="2369"/>
      <c r="L30" s="2369"/>
      <c r="M30" s="2370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</row>
    <row r="31" spans="1:55" s="292" customFormat="1" ht="16.899999999999999" customHeight="1" x14ac:dyDescent="0.25">
      <c r="A31" s="277" t="s">
        <v>71</v>
      </c>
      <c r="B31" s="1614">
        <v>0</v>
      </c>
      <c r="C31" s="1615">
        <v>0</v>
      </c>
      <c r="D31" s="1616">
        <f>B31+C31</f>
        <v>0</v>
      </c>
      <c r="E31" s="1617">
        <v>0</v>
      </c>
      <c r="F31" s="1615">
        <v>0</v>
      </c>
      <c r="G31" s="1616">
        <f>E31+F31</f>
        <v>0</v>
      </c>
      <c r="H31" s="1617">
        <v>0</v>
      </c>
      <c r="I31" s="1615">
        <v>0</v>
      </c>
      <c r="J31" s="2379">
        <f>H31+I31</f>
        <v>0</v>
      </c>
      <c r="K31" s="1618">
        <f t="shared" si="4"/>
        <v>0</v>
      </c>
      <c r="L31" s="1618">
        <f t="shared" si="3"/>
        <v>0</v>
      </c>
      <c r="M31" s="1619">
        <f>D31+G31+J31</f>
        <v>0</v>
      </c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</row>
    <row r="32" spans="1:55" s="292" customFormat="1" ht="17.45" customHeight="1" x14ac:dyDescent="0.25">
      <c r="A32" s="277" t="s">
        <v>72</v>
      </c>
      <c r="B32" s="1614">
        <v>0</v>
      </c>
      <c r="C32" s="1615">
        <v>0</v>
      </c>
      <c r="D32" s="1616">
        <f t="shared" ref="D32:D39" si="10">B32+C32</f>
        <v>0</v>
      </c>
      <c r="E32" s="1617">
        <v>0</v>
      </c>
      <c r="F32" s="1615">
        <v>0</v>
      </c>
      <c r="G32" s="2379">
        <f t="shared" ref="G32:G38" si="11">E32+F32</f>
        <v>0</v>
      </c>
      <c r="H32" s="1617">
        <v>0</v>
      </c>
      <c r="I32" s="1615">
        <v>0</v>
      </c>
      <c r="J32" s="2379">
        <f t="shared" ref="J32:J39" si="12">H32+I32</f>
        <v>0</v>
      </c>
      <c r="K32" s="1618">
        <f t="shared" si="4"/>
        <v>0</v>
      </c>
      <c r="L32" s="1618">
        <f t="shared" si="3"/>
        <v>0</v>
      </c>
      <c r="M32" s="1619">
        <f>D32+G32+J32</f>
        <v>0</v>
      </c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</row>
    <row r="33" spans="1:55" s="292" customFormat="1" ht="19.899999999999999" customHeight="1" x14ac:dyDescent="0.25">
      <c r="A33" s="278" t="s">
        <v>73</v>
      </c>
      <c r="B33" s="1614">
        <v>0</v>
      </c>
      <c r="C33" s="1615">
        <v>0</v>
      </c>
      <c r="D33" s="1616">
        <f t="shared" si="10"/>
        <v>0</v>
      </c>
      <c r="E33" s="1617">
        <v>0</v>
      </c>
      <c r="F33" s="1615">
        <v>0</v>
      </c>
      <c r="G33" s="2379">
        <f t="shared" si="11"/>
        <v>0</v>
      </c>
      <c r="H33" s="1617">
        <v>0</v>
      </c>
      <c r="I33" s="1615">
        <v>0</v>
      </c>
      <c r="J33" s="2379">
        <f t="shared" si="12"/>
        <v>0</v>
      </c>
      <c r="K33" s="1618">
        <f t="shared" si="4"/>
        <v>0</v>
      </c>
      <c r="L33" s="1618">
        <f t="shared" si="3"/>
        <v>0</v>
      </c>
      <c r="M33" s="1619">
        <f t="shared" si="3"/>
        <v>0</v>
      </c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</row>
    <row r="34" spans="1:55" s="292" customFormat="1" ht="16.899999999999999" customHeight="1" x14ac:dyDescent="0.25">
      <c r="A34" s="278" t="s">
        <v>74</v>
      </c>
      <c r="B34" s="1614">
        <v>0</v>
      </c>
      <c r="C34" s="1615">
        <v>0</v>
      </c>
      <c r="D34" s="1616">
        <f t="shared" si="10"/>
        <v>0</v>
      </c>
      <c r="E34" s="1617">
        <v>0</v>
      </c>
      <c r="F34" s="1615">
        <v>0</v>
      </c>
      <c r="G34" s="2379">
        <f t="shared" si="11"/>
        <v>0</v>
      </c>
      <c r="H34" s="1617">
        <v>0</v>
      </c>
      <c r="I34" s="1615">
        <v>0</v>
      </c>
      <c r="J34" s="2379">
        <f t="shared" si="12"/>
        <v>0</v>
      </c>
      <c r="K34" s="1618">
        <f t="shared" si="4"/>
        <v>0</v>
      </c>
      <c r="L34" s="1618">
        <f t="shared" si="3"/>
        <v>0</v>
      </c>
      <c r="M34" s="1619">
        <f t="shared" si="3"/>
        <v>0</v>
      </c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</row>
    <row r="35" spans="1:55" s="292" customFormat="1" ht="21" customHeight="1" x14ac:dyDescent="0.25">
      <c r="A35" s="279" t="s">
        <v>55</v>
      </c>
      <c r="B35" s="1614">
        <v>0</v>
      </c>
      <c r="C35" s="1615">
        <v>0</v>
      </c>
      <c r="D35" s="1616">
        <f t="shared" si="10"/>
        <v>0</v>
      </c>
      <c r="E35" s="1617">
        <v>0</v>
      </c>
      <c r="F35" s="1615">
        <v>0</v>
      </c>
      <c r="G35" s="2379">
        <f t="shared" si="11"/>
        <v>0</v>
      </c>
      <c r="H35" s="1617">
        <v>0</v>
      </c>
      <c r="I35" s="1615">
        <v>0</v>
      </c>
      <c r="J35" s="2379">
        <f t="shared" si="12"/>
        <v>0</v>
      </c>
      <c r="K35" s="1618">
        <f t="shared" si="4"/>
        <v>0</v>
      </c>
      <c r="L35" s="1618">
        <f t="shared" si="3"/>
        <v>0</v>
      </c>
      <c r="M35" s="1619">
        <f t="shared" si="3"/>
        <v>0</v>
      </c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</row>
    <row r="36" spans="1:55" s="292" customFormat="1" ht="19.149999999999999" customHeight="1" x14ac:dyDescent="0.25">
      <c r="A36" s="280" t="s">
        <v>75</v>
      </c>
      <c r="B36" s="1614">
        <v>0</v>
      </c>
      <c r="C36" s="1615">
        <v>0</v>
      </c>
      <c r="D36" s="1616">
        <f t="shared" si="10"/>
        <v>0</v>
      </c>
      <c r="E36" s="1617">
        <v>0</v>
      </c>
      <c r="F36" s="1615">
        <v>0</v>
      </c>
      <c r="G36" s="2379">
        <f t="shared" si="11"/>
        <v>0</v>
      </c>
      <c r="H36" s="1617">
        <v>0</v>
      </c>
      <c r="I36" s="1615">
        <v>0</v>
      </c>
      <c r="J36" s="2379">
        <f t="shared" si="12"/>
        <v>0</v>
      </c>
      <c r="K36" s="1618">
        <f t="shared" si="4"/>
        <v>0</v>
      </c>
      <c r="L36" s="1618">
        <f t="shared" si="3"/>
        <v>0</v>
      </c>
      <c r="M36" s="1619">
        <f t="shared" si="3"/>
        <v>0</v>
      </c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</row>
    <row r="37" spans="1:55" s="292" customFormat="1" ht="22.15" customHeight="1" x14ac:dyDescent="0.25">
      <c r="A37" s="2262" t="s">
        <v>76</v>
      </c>
      <c r="B37" s="1614">
        <v>0</v>
      </c>
      <c r="C37" s="1615">
        <v>0</v>
      </c>
      <c r="D37" s="1616">
        <f t="shared" si="10"/>
        <v>0</v>
      </c>
      <c r="E37" s="1617">
        <v>0</v>
      </c>
      <c r="F37" s="1615">
        <v>1</v>
      </c>
      <c r="G37" s="2379">
        <v>1</v>
      </c>
      <c r="H37" s="1617">
        <v>0</v>
      </c>
      <c r="I37" s="1615">
        <v>0</v>
      </c>
      <c r="J37" s="2379">
        <f t="shared" si="12"/>
        <v>0</v>
      </c>
      <c r="K37" s="1618">
        <f t="shared" si="4"/>
        <v>0</v>
      </c>
      <c r="L37" s="1618">
        <f t="shared" si="3"/>
        <v>1</v>
      </c>
      <c r="M37" s="1619">
        <f t="shared" si="3"/>
        <v>1</v>
      </c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</row>
    <row r="38" spans="1:55" s="292" customFormat="1" ht="20.45" customHeight="1" x14ac:dyDescent="0.25">
      <c r="A38" s="2380" t="s">
        <v>77</v>
      </c>
      <c r="B38" s="1614">
        <v>0</v>
      </c>
      <c r="C38" s="2381">
        <v>0</v>
      </c>
      <c r="D38" s="1616">
        <f t="shared" si="10"/>
        <v>0</v>
      </c>
      <c r="E38" s="1617">
        <v>0</v>
      </c>
      <c r="F38" s="2381">
        <v>0</v>
      </c>
      <c r="G38" s="2379">
        <f t="shared" si="11"/>
        <v>0</v>
      </c>
      <c r="H38" s="1617">
        <v>0</v>
      </c>
      <c r="I38" s="1615">
        <v>0</v>
      </c>
      <c r="J38" s="2379">
        <f t="shared" si="12"/>
        <v>0</v>
      </c>
      <c r="K38" s="1618">
        <f t="shared" si="4"/>
        <v>0</v>
      </c>
      <c r="L38" s="1618">
        <f t="shared" si="3"/>
        <v>0</v>
      </c>
      <c r="M38" s="1619">
        <f t="shared" si="3"/>
        <v>0</v>
      </c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</row>
    <row r="39" spans="1:55" s="292" customFormat="1" ht="21.6" customHeight="1" x14ac:dyDescent="0.25">
      <c r="A39" s="2288" t="s">
        <v>78</v>
      </c>
      <c r="B39" s="1614">
        <v>0</v>
      </c>
      <c r="C39" s="2381">
        <v>0</v>
      </c>
      <c r="D39" s="1616">
        <f t="shared" si="10"/>
        <v>0</v>
      </c>
      <c r="E39" s="1617">
        <v>0</v>
      </c>
      <c r="F39" s="2381">
        <v>1</v>
      </c>
      <c r="G39" s="2382">
        <v>1</v>
      </c>
      <c r="H39" s="1617">
        <v>0</v>
      </c>
      <c r="I39" s="1615">
        <v>0</v>
      </c>
      <c r="J39" s="2379">
        <f t="shared" si="12"/>
        <v>0</v>
      </c>
      <c r="K39" s="1618">
        <f t="shared" si="4"/>
        <v>0</v>
      </c>
      <c r="L39" s="1618">
        <f t="shared" si="3"/>
        <v>1</v>
      </c>
      <c r="M39" s="1619">
        <f t="shared" si="3"/>
        <v>1</v>
      </c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</row>
    <row r="40" spans="1:55" s="292" customFormat="1" ht="19.149999999999999" customHeight="1" thickBot="1" x14ac:dyDescent="0.3">
      <c r="A40" s="259" t="s">
        <v>64</v>
      </c>
      <c r="B40" s="2383">
        <f t="shared" ref="B40:J40" si="13">SUM(B31:B39)</f>
        <v>0</v>
      </c>
      <c r="C40" s="2384">
        <f t="shared" si="13"/>
        <v>0</v>
      </c>
      <c r="D40" s="2385">
        <f t="shared" si="13"/>
        <v>0</v>
      </c>
      <c r="E40" s="2386">
        <f t="shared" si="13"/>
        <v>0</v>
      </c>
      <c r="F40" s="2384">
        <f t="shared" si="13"/>
        <v>2</v>
      </c>
      <c r="G40" s="2385">
        <f t="shared" si="13"/>
        <v>2</v>
      </c>
      <c r="H40" s="2387">
        <f t="shared" si="13"/>
        <v>0</v>
      </c>
      <c r="I40" s="2384">
        <f t="shared" si="13"/>
        <v>0</v>
      </c>
      <c r="J40" s="2385">
        <f t="shared" si="13"/>
        <v>0</v>
      </c>
      <c r="K40" s="2388">
        <f t="shared" si="4"/>
        <v>0</v>
      </c>
      <c r="L40" s="2388">
        <f t="shared" si="3"/>
        <v>2</v>
      </c>
      <c r="M40" s="2389">
        <f t="shared" si="3"/>
        <v>2</v>
      </c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</row>
    <row r="41" spans="1:55" s="292" customFormat="1" ht="19.149999999999999" customHeight="1" x14ac:dyDescent="0.25">
      <c r="A41" s="2390" t="s">
        <v>65</v>
      </c>
      <c r="B41" s="2391">
        <f>B29</f>
        <v>53</v>
      </c>
      <c r="C41" s="2392">
        <f t="shared" ref="C41:J41" si="14">C29</f>
        <v>22</v>
      </c>
      <c r="D41" s="2393">
        <f>D29</f>
        <v>75</v>
      </c>
      <c r="E41" s="2394">
        <f t="shared" si="14"/>
        <v>25</v>
      </c>
      <c r="F41" s="2395">
        <f t="shared" si="14"/>
        <v>22</v>
      </c>
      <c r="G41" s="2393">
        <f t="shared" si="14"/>
        <v>47</v>
      </c>
      <c r="H41" s="2395">
        <f t="shared" si="14"/>
        <v>0</v>
      </c>
      <c r="I41" s="2392">
        <f t="shared" si="14"/>
        <v>0</v>
      </c>
      <c r="J41" s="2393">
        <f t="shared" si="14"/>
        <v>0</v>
      </c>
      <c r="K41" s="2363">
        <f t="shared" si="4"/>
        <v>78</v>
      </c>
      <c r="L41" s="2363">
        <f t="shared" si="3"/>
        <v>44</v>
      </c>
      <c r="M41" s="2396">
        <f t="shared" si="3"/>
        <v>122</v>
      </c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</row>
    <row r="42" spans="1:55" s="292" customFormat="1" ht="19.149999999999999" customHeight="1" thickBot="1" x14ac:dyDescent="0.3">
      <c r="A42" s="258" t="s">
        <v>63</v>
      </c>
      <c r="B42" s="2397">
        <f>B40</f>
        <v>0</v>
      </c>
      <c r="C42" s="2398">
        <f t="shared" ref="C42:J42" si="15">C40</f>
        <v>0</v>
      </c>
      <c r="D42" s="2399">
        <f t="shared" si="15"/>
        <v>0</v>
      </c>
      <c r="E42" s="2400">
        <f t="shared" si="15"/>
        <v>0</v>
      </c>
      <c r="F42" s="2401">
        <f t="shared" si="15"/>
        <v>2</v>
      </c>
      <c r="G42" s="2399">
        <f t="shared" si="15"/>
        <v>2</v>
      </c>
      <c r="H42" s="2401">
        <f t="shared" si="15"/>
        <v>0</v>
      </c>
      <c r="I42" s="2398">
        <f t="shared" si="15"/>
        <v>0</v>
      </c>
      <c r="J42" s="2399">
        <f t="shared" si="15"/>
        <v>0</v>
      </c>
      <c r="K42" s="2402">
        <f t="shared" si="4"/>
        <v>0</v>
      </c>
      <c r="L42" s="2388">
        <f t="shared" si="3"/>
        <v>2</v>
      </c>
      <c r="M42" s="2389">
        <f t="shared" si="3"/>
        <v>2</v>
      </c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</row>
    <row r="43" spans="1:55" s="292" customFormat="1" ht="15" customHeight="1" thickBot="1" x14ac:dyDescent="0.3">
      <c r="A43" s="282" t="s">
        <v>66</v>
      </c>
      <c r="B43" s="2403">
        <f t="shared" ref="B43:J43" si="16">SUM(B41:B42)</f>
        <v>53</v>
      </c>
      <c r="C43" s="2404">
        <f t="shared" si="16"/>
        <v>22</v>
      </c>
      <c r="D43" s="2405">
        <f>SUM(D41:D42)</f>
        <v>75</v>
      </c>
      <c r="E43" s="2406">
        <f t="shared" si="16"/>
        <v>25</v>
      </c>
      <c r="F43" s="2407">
        <f t="shared" si="16"/>
        <v>24</v>
      </c>
      <c r="G43" s="2405">
        <f t="shared" si="16"/>
        <v>49</v>
      </c>
      <c r="H43" s="2407">
        <f t="shared" si="16"/>
        <v>0</v>
      </c>
      <c r="I43" s="2404">
        <f t="shared" si="16"/>
        <v>0</v>
      </c>
      <c r="J43" s="2405">
        <f t="shared" si="16"/>
        <v>0</v>
      </c>
      <c r="K43" s="2408">
        <f>B43+E43+H43</f>
        <v>78</v>
      </c>
      <c r="L43" s="2409">
        <f>C43+F43+I43</f>
        <v>46</v>
      </c>
      <c r="M43" s="2410">
        <f>D43+G43+J43</f>
        <v>124</v>
      </c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</row>
    <row r="44" spans="1:55" s="1204" customFormat="1" ht="15.75" x14ac:dyDescent="0.25">
      <c r="B44" s="1205"/>
      <c r="E44" s="1205"/>
      <c r="H44" s="1205"/>
      <c r="N44" s="1205"/>
      <c r="O44" s="1205"/>
      <c r="P44" s="1205"/>
      <c r="Q44" s="1205"/>
      <c r="R44" s="1205"/>
      <c r="S44" s="1205"/>
      <c r="T44" s="1205"/>
      <c r="U44" s="1205"/>
      <c r="V44" s="1205"/>
      <c r="W44" s="1205"/>
      <c r="X44" s="1205"/>
      <c r="Y44" s="1205"/>
      <c r="Z44" s="1205"/>
      <c r="AA44" s="1205"/>
      <c r="AB44" s="1205"/>
      <c r="AC44" s="1205"/>
      <c r="AD44" s="1205"/>
      <c r="AE44" s="1205"/>
      <c r="AF44" s="1205"/>
      <c r="AG44" s="1205"/>
      <c r="AH44" s="1205"/>
      <c r="AI44" s="1205"/>
      <c r="AJ44" s="1205"/>
      <c r="AK44" s="1205"/>
      <c r="AL44" s="1205"/>
      <c r="AM44" s="1205"/>
      <c r="AN44" s="1205"/>
      <c r="AO44" s="1205"/>
      <c r="AP44" s="1205"/>
      <c r="AQ44" s="1205"/>
      <c r="AR44" s="1205"/>
      <c r="AS44" s="1205"/>
      <c r="AT44" s="1205"/>
      <c r="AU44" s="1205"/>
      <c r="AV44" s="1205"/>
      <c r="AW44" s="1205"/>
      <c r="AX44" s="1205"/>
      <c r="AY44" s="1205"/>
      <c r="AZ44" s="1205"/>
      <c r="BA44" s="1205"/>
      <c r="BB44" s="1205"/>
      <c r="BC44" s="1205"/>
    </row>
    <row r="45" spans="1:55" s="759" customFormat="1" ht="18.75" x14ac:dyDescent="0.2">
      <c r="A45" s="915" t="s">
        <v>321</v>
      </c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1"/>
      <c r="AK45" s="761"/>
      <c r="AL45" s="761"/>
      <c r="AM45" s="761"/>
      <c r="AN45" s="761"/>
      <c r="AO45" s="761"/>
      <c r="AP45" s="761"/>
      <c r="AQ45" s="761"/>
      <c r="AR45" s="761"/>
      <c r="AS45" s="761"/>
      <c r="AT45" s="761"/>
      <c r="AU45" s="761"/>
      <c r="AV45" s="761"/>
      <c r="AW45" s="761"/>
      <c r="AX45" s="761"/>
      <c r="AY45" s="761"/>
      <c r="AZ45" s="761"/>
      <c r="BA45" s="761"/>
      <c r="BB45" s="761"/>
      <c r="BC45" s="761"/>
    </row>
    <row r="46" spans="1:55" ht="18.75" x14ac:dyDescent="0.3">
      <c r="A46" s="916"/>
      <c r="B46" s="917"/>
      <c r="C46" s="916"/>
      <c r="D46" s="916"/>
      <c r="E46" s="917"/>
      <c r="F46" s="916"/>
      <c r="G46" s="916"/>
      <c r="H46" s="917"/>
      <c r="I46" s="916"/>
      <c r="J46" s="916"/>
      <c r="K46" s="916"/>
      <c r="L46" s="916"/>
      <c r="M46" s="916"/>
      <c r="N46" s="917"/>
      <c r="O46" s="917"/>
      <c r="P46" s="917"/>
      <c r="Q46" s="917"/>
      <c r="R46" s="917"/>
      <c r="S46" s="917"/>
    </row>
    <row r="47" spans="1:55" ht="18.75" x14ac:dyDescent="0.3">
      <c r="A47" s="916"/>
      <c r="B47" s="917"/>
      <c r="C47" s="916"/>
      <c r="D47" s="916"/>
      <c r="E47" s="917"/>
      <c r="F47" s="916"/>
      <c r="G47" s="916"/>
      <c r="H47" s="917"/>
      <c r="I47" s="916"/>
      <c r="J47" s="916"/>
      <c r="K47" s="916"/>
      <c r="L47" s="916"/>
      <c r="M47" s="916"/>
      <c r="N47" s="917"/>
      <c r="O47" s="917"/>
      <c r="P47" s="917"/>
      <c r="Q47" s="917"/>
      <c r="R47" s="917"/>
      <c r="S47" s="917"/>
    </row>
    <row r="48" spans="1:55" ht="15" customHeight="1" x14ac:dyDescent="0.3">
      <c r="A48" s="916" t="s">
        <v>299</v>
      </c>
      <c r="B48" s="917"/>
      <c r="C48" s="916"/>
      <c r="D48" s="916"/>
      <c r="E48" s="917"/>
      <c r="F48" s="916"/>
      <c r="G48" s="916"/>
      <c r="H48" s="917"/>
      <c r="I48" s="916"/>
      <c r="J48" s="916"/>
      <c r="K48" s="916"/>
      <c r="L48" s="916"/>
      <c r="M48" s="916"/>
      <c r="N48" s="917"/>
      <c r="O48" s="917"/>
      <c r="P48" s="917"/>
      <c r="Q48" s="917"/>
      <c r="R48" s="917"/>
      <c r="S48" s="917"/>
    </row>
    <row r="49" spans="5:5" ht="15" customHeight="1" x14ac:dyDescent="0.2"/>
    <row r="50" spans="5:5" ht="12.6" customHeight="1" x14ac:dyDescent="0.25">
      <c r="E50" s="1205"/>
    </row>
    <row r="51" spans="5:5" ht="13.15" customHeight="1" x14ac:dyDescent="0.2"/>
  </sheetData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6"/>
  <sheetViews>
    <sheetView workbookViewId="0">
      <selection sqref="A1:XFD1048576"/>
    </sheetView>
  </sheetViews>
  <sheetFormatPr defaultRowHeight="12.75" x14ac:dyDescent="0.2"/>
  <cols>
    <col min="1" max="1" width="39.140625" style="244" customWidth="1"/>
    <col min="2" max="2" width="6.7109375" style="244" customWidth="1"/>
    <col min="3" max="3" width="7.7109375" style="244" customWidth="1"/>
    <col min="4" max="4" width="4.5703125" style="244" customWidth="1"/>
    <col min="5" max="5" width="6.7109375" style="244" customWidth="1"/>
    <col min="6" max="6" width="7.42578125" style="244" customWidth="1"/>
    <col min="7" max="7" width="5.140625" style="244" customWidth="1"/>
    <col min="8" max="8" width="6.5703125" style="244" customWidth="1"/>
    <col min="9" max="9" width="7.7109375" style="244" customWidth="1"/>
    <col min="10" max="10" width="5.28515625" style="244" customWidth="1"/>
    <col min="11" max="11" width="6.28515625" style="244" customWidth="1"/>
    <col min="12" max="12" width="7.28515625" style="244" customWidth="1"/>
    <col min="13" max="13" width="5.42578125" style="244" customWidth="1"/>
    <col min="14" max="14" width="6.7109375" style="244" customWidth="1"/>
    <col min="15" max="15" width="8.28515625" style="244" customWidth="1"/>
    <col min="16" max="16" width="5.42578125" style="244" customWidth="1"/>
    <col min="17" max="17" width="6.5703125" style="244" customWidth="1"/>
    <col min="18" max="18" width="7.42578125" style="244" customWidth="1"/>
    <col min="19" max="19" width="5.140625" style="244" customWidth="1"/>
    <col min="20" max="124" width="9.140625" style="243"/>
    <col min="125" max="256" width="9.140625" style="244"/>
    <col min="257" max="257" width="39.140625" style="244" customWidth="1"/>
    <col min="258" max="258" width="6.7109375" style="244" customWidth="1"/>
    <col min="259" max="259" width="7.7109375" style="244" customWidth="1"/>
    <col min="260" max="260" width="4.5703125" style="244" customWidth="1"/>
    <col min="261" max="261" width="6.7109375" style="244" customWidth="1"/>
    <col min="262" max="262" width="7.42578125" style="244" customWidth="1"/>
    <col min="263" max="263" width="5.140625" style="244" customWidth="1"/>
    <col min="264" max="264" width="6.5703125" style="244" customWidth="1"/>
    <col min="265" max="265" width="7.7109375" style="244" customWidth="1"/>
    <col min="266" max="266" width="5.28515625" style="244" customWidth="1"/>
    <col min="267" max="267" width="6.28515625" style="244" customWidth="1"/>
    <col min="268" max="268" width="7.28515625" style="244" customWidth="1"/>
    <col min="269" max="269" width="5.42578125" style="244" customWidth="1"/>
    <col min="270" max="270" width="6.7109375" style="244" customWidth="1"/>
    <col min="271" max="271" width="8.28515625" style="244" customWidth="1"/>
    <col min="272" max="272" width="5.42578125" style="244" customWidth="1"/>
    <col min="273" max="273" width="6.5703125" style="244" customWidth="1"/>
    <col min="274" max="274" width="7.42578125" style="244" customWidth="1"/>
    <col min="275" max="275" width="5.140625" style="244" customWidth="1"/>
    <col min="276" max="512" width="9.140625" style="244"/>
    <col min="513" max="513" width="39.140625" style="244" customWidth="1"/>
    <col min="514" max="514" width="6.7109375" style="244" customWidth="1"/>
    <col min="515" max="515" width="7.7109375" style="244" customWidth="1"/>
    <col min="516" max="516" width="4.5703125" style="244" customWidth="1"/>
    <col min="517" max="517" width="6.7109375" style="244" customWidth="1"/>
    <col min="518" max="518" width="7.42578125" style="244" customWidth="1"/>
    <col min="519" max="519" width="5.140625" style="244" customWidth="1"/>
    <col min="520" max="520" width="6.5703125" style="244" customWidth="1"/>
    <col min="521" max="521" width="7.7109375" style="244" customWidth="1"/>
    <col min="522" max="522" width="5.28515625" style="244" customWidth="1"/>
    <col min="523" max="523" width="6.28515625" style="244" customWidth="1"/>
    <col min="524" max="524" width="7.28515625" style="244" customWidth="1"/>
    <col min="525" max="525" width="5.42578125" style="244" customWidth="1"/>
    <col min="526" max="526" width="6.7109375" style="244" customWidth="1"/>
    <col min="527" max="527" width="8.28515625" style="244" customWidth="1"/>
    <col min="528" max="528" width="5.42578125" style="244" customWidth="1"/>
    <col min="529" max="529" width="6.5703125" style="244" customWidth="1"/>
    <col min="530" max="530" width="7.42578125" style="244" customWidth="1"/>
    <col min="531" max="531" width="5.140625" style="244" customWidth="1"/>
    <col min="532" max="768" width="9.140625" style="244"/>
    <col min="769" max="769" width="39.140625" style="244" customWidth="1"/>
    <col min="770" max="770" width="6.7109375" style="244" customWidth="1"/>
    <col min="771" max="771" width="7.7109375" style="244" customWidth="1"/>
    <col min="772" max="772" width="4.5703125" style="244" customWidth="1"/>
    <col min="773" max="773" width="6.7109375" style="244" customWidth="1"/>
    <col min="774" max="774" width="7.42578125" style="244" customWidth="1"/>
    <col min="775" max="775" width="5.140625" style="244" customWidth="1"/>
    <col min="776" max="776" width="6.5703125" style="244" customWidth="1"/>
    <col min="777" max="777" width="7.7109375" style="244" customWidth="1"/>
    <col min="778" max="778" width="5.28515625" style="244" customWidth="1"/>
    <col min="779" max="779" width="6.28515625" style="244" customWidth="1"/>
    <col min="780" max="780" width="7.28515625" style="244" customWidth="1"/>
    <col min="781" max="781" width="5.42578125" style="244" customWidth="1"/>
    <col min="782" max="782" width="6.7109375" style="244" customWidth="1"/>
    <col min="783" max="783" width="8.28515625" style="244" customWidth="1"/>
    <col min="784" max="784" width="5.42578125" style="244" customWidth="1"/>
    <col min="785" max="785" width="6.5703125" style="244" customWidth="1"/>
    <col min="786" max="786" width="7.42578125" style="244" customWidth="1"/>
    <col min="787" max="787" width="5.140625" style="244" customWidth="1"/>
    <col min="788" max="1024" width="9.140625" style="244"/>
    <col min="1025" max="1025" width="39.140625" style="244" customWidth="1"/>
    <col min="1026" max="1026" width="6.7109375" style="244" customWidth="1"/>
    <col min="1027" max="1027" width="7.7109375" style="244" customWidth="1"/>
    <col min="1028" max="1028" width="4.5703125" style="244" customWidth="1"/>
    <col min="1029" max="1029" width="6.7109375" style="244" customWidth="1"/>
    <col min="1030" max="1030" width="7.42578125" style="244" customWidth="1"/>
    <col min="1031" max="1031" width="5.140625" style="244" customWidth="1"/>
    <col min="1032" max="1032" width="6.5703125" style="244" customWidth="1"/>
    <col min="1033" max="1033" width="7.7109375" style="244" customWidth="1"/>
    <col min="1034" max="1034" width="5.28515625" style="244" customWidth="1"/>
    <col min="1035" max="1035" width="6.28515625" style="244" customWidth="1"/>
    <col min="1036" max="1036" width="7.28515625" style="244" customWidth="1"/>
    <col min="1037" max="1037" width="5.42578125" style="244" customWidth="1"/>
    <col min="1038" max="1038" width="6.7109375" style="244" customWidth="1"/>
    <col min="1039" max="1039" width="8.28515625" style="244" customWidth="1"/>
    <col min="1040" max="1040" width="5.42578125" style="244" customWidth="1"/>
    <col min="1041" max="1041" width="6.5703125" style="244" customWidth="1"/>
    <col min="1042" max="1042" width="7.42578125" style="244" customWidth="1"/>
    <col min="1043" max="1043" width="5.140625" style="244" customWidth="1"/>
    <col min="1044" max="1280" width="9.140625" style="244"/>
    <col min="1281" max="1281" width="39.140625" style="244" customWidth="1"/>
    <col min="1282" max="1282" width="6.7109375" style="244" customWidth="1"/>
    <col min="1283" max="1283" width="7.7109375" style="244" customWidth="1"/>
    <col min="1284" max="1284" width="4.5703125" style="244" customWidth="1"/>
    <col min="1285" max="1285" width="6.7109375" style="244" customWidth="1"/>
    <col min="1286" max="1286" width="7.42578125" style="244" customWidth="1"/>
    <col min="1287" max="1287" width="5.140625" style="244" customWidth="1"/>
    <col min="1288" max="1288" width="6.5703125" style="244" customWidth="1"/>
    <col min="1289" max="1289" width="7.7109375" style="244" customWidth="1"/>
    <col min="1290" max="1290" width="5.28515625" style="244" customWidth="1"/>
    <col min="1291" max="1291" width="6.28515625" style="244" customWidth="1"/>
    <col min="1292" max="1292" width="7.28515625" style="244" customWidth="1"/>
    <col min="1293" max="1293" width="5.42578125" style="244" customWidth="1"/>
    <col min="1294" max="1294" width="6.7109375" style="244" customWidth="1"/>
    <col min="1295" max="1295" width="8.28515625" style="244" customWidth="1"/>
    <col min="1296" max="1296" width="5.42578125" style="244" customWidth="1"/>
    <col min="1297" max="1297" width="6.5703125" style="244" customWidth="1"/>
    <col min="1298" max="1298" width="7.42578125" style="244" customWidth="1"/>
    <col min="1299" max="1299" width="5.140625" style="244" customWidth="1"/>
    <col min="1300" max="1536" width="9.140625" style="244"/>
    <col min="1537" max="1537" width="39.140625" style="244" customWidth="1"/>
    <col min="1538" max="1538" width="6.7109375" style="244" customWidth="1"/>
    <col min="1539" max="1539" width="7.7109375" style="244" customWidth="1"/>
    <col min="1540" max="1540" width="4.5703125" style="244" customWidth="1"/>
    <col min="1541" max="1541" width="6.7109375" style="244" customWidth="1"/>
    <col min="1542" max="1542" width="7.42578125" style="244" customWidth="1"/>
    <col min="1543" max="1543" width="5.140625" style="244" customWidth="1"/>
    <col min="1544" max="1544" width="6.5703125" style="244" customWidth="1"/>
    <col min="1545" max="1545" width="7.7109375" style="244" customWidth="1"/>
    <col min="1546" max="1546" width="5.28515625" style="244" customWidth="1"/>
    <col min="1547" max="1547" width="6.28515625" style="244" customWidth="1"/>
    <col min="1548" max="1548" width="7.28515625" style="244" customWidth="1"/>
    <col min="1549" max="1549" width="5.42578125" style="244" customWidth="1"/>
    <col min="1550" max="1550" width="6.7109375" style="244" customWidth="1"/>
    <col min="1551" max="1551" width="8.28515625" style="244" customWidth="1"/>
    <col min="1552" max="1552" width="5.42578125" style="244" customWidth="1"/>
    <col min="1553" max="1553" width="6.5703125" style="244" customWidth="1"/>
    <col min="1554" max="1554" width="7.42578125" style="244" customWidth="1"/>
    <col min="1555" max="1555" width="5.140625" style="244" customWidth="1"/>
    <col min="1556" max="1792" width="9.140625" style="244"/>
    <col min="1793" max="1793" width="39.140625" style="244" customWidth="1"/>
    <col min="1794" max="1794" width="6.7109375" style="244" customWidth="1"/>
    <col min="1795" max="1795" width="7.7109375" style="244" customWidth="1"/>
    <col min="1796" max="1796" width="4.5703125" style="244" customWidth="1"/>
    <col min="1797" max="1797" width="6.7109375" style="244" customWidth="1"/>
    <col min="1798" max="1798" width="7.42578125" style="244" customWidth="1"/>
    <col min="1799" max="1799" width="5.140625" style="244" customWidth="1"/>
    <col min="1800" max="1800" width="6.5703125" style="244" customWidth="1"/>
    <col min="1801" max="1801" width="7.7109375" style="244" customWidth="1"/>
    <col min="1802" max="1802" width="5.28515625" style="244" customWidth="1"/>
    <col min="1803" max="1803" width="6.28515625" style="244" customWidth="1"/>
    <col min="1804" max="1804" width="7.28515625" style="244" customWidth="1"/>
    <col min="1805" max="1805" width="5.42578125" style="244" customWidth="1"/>
    <col min="1806" max="1806" width="6.7109375" style="244" customWidth="1"/>
    <col min="1807" max="1807" width="8.28515625" style="244" customWidth="1"/>
    <col min="1808" max="1808" width="5.42578125" style="244" customWidth="1"/>
    <col min="1809" max="1809" width="6.5703125" style="244" customWidth="1"/>
    <col min="1810" max="1810" width="7.42578125" style="244" customWidth="1"/>
    <col min="1811" max="1811" width="5.140625" style="244" customWidth="1"/>
    <col min="1812" max="2048" width="9.140625" style="244"/>
    <col min="2049" max="2049" width="39.140625" style="244" customWidth="1"/>
    <col min="2050" max="2050" width="6.7109375" style="244" customWidth="1"/>
    <col min="2051" max="2051" width="7.7109375" style="244" customWidth="1"/>
    <col min="2052" max="2052" width="4.5703125" style="244" customWidth="1"/>
    <col min="2053" max="2053" width="6.7109375" style="244" customWidth="1"/>
    <col min="2054" max="2054" width="7.42578125" style="244" customWidth="1"/>
    <col min="2055" max="2055" width="5.140625" style="244" customWidth="1"/>
    <col min="2056" max="2056" width="6.5703125" style="244" customWidth="1"/>
    <col min="2057" max="2057" width="7.7109375" style="244" customWidth="1"/>
    <col min="2058" max="2058" width="5.28515625" style="244" customWidth="1"/>
    <col min="2059" max="2059" width="6.28515625" style="244" customWidth="1"/>
    <col min="2060" max="2060" width="7.28515625" style="244" customWidth="1"/>
    <col min="2061" max="2061" width="5.42578125" style="244" customWidth="1"/>
    <col min="2062" max="2062" width="6.7109375" style="244" customWidth="1"/>
    <col min="2063" max="2063" width="8.28515625" style="244" customWidth="1"/>
    <col min="2064" max="2064" width="5.42578125" style="244" customWidth="1"/>
    <col min="2065" max="2065" width="6.5703125" style="244" customWidth="1"/>
    <col min="2066" max="2066" width="7.42578125" style="244" customWidth="1"/>
    <col min="2067" max="2067" width="5.140625" style="244" customWidth="1"/>
    <col min="2068" max="2304" width="9.140625" style="244"/>
    <col min="2305" max="2305" width="39.140625" style="244" customWidth="1"/>
    <col min="2306" max="2306" width="6.7109375" style="244" customWidth="1"/>
    <col min="2307" max="2307" width="7.7109375" style="244" customWidth="1"/>
    <col min="2308" max="2308" width="4.5703125" style="244" customWidth="1"/>
    <col min="2309" max="2309" width="6.7109375" style="244" customWidth="1"/>
    <col min="2310" max="2310" width="7.42578125" style="244" customWidth="1"/>
    <col min="2311" max="2311" width="5.140625" style="244" customWidth="1"/>
    <col min="2312" max="2312" width="6.5703125" style="244" customWidth="1"/>
    <col min="2313" max="2313" width="7.7109375" style="244" customWidth="1"/>
    <col min="2314" max="2314" width="5.28515625" style="244" customWidth="1"/>
    <col min="2315" max="2315" width="6.28515625" style="244" customWidth="1"/>
    <col min="2316" max="2316" width="7.28515625" style="244" customWidth="1"/>
    <col min="2317" max="2317" width="5.42578125" style="244" customWidth="1"/>
    <col min="2318" max="2318" width="6.7109375" style="244" customWidth="1"/>
    <col min="2319" max="2319" width="8.28515625" style="244" customWidth="1"/>
    <col min="2320" max="2320" width="5.42578125" style="244" customWidth="1"/>
    <col min="2321" max="2321" width="6.5703125" style="244" customWidth="1"/>
    <col min="2322" max="2322" width="7.42578125" style="244" customWidth="1"/>
    <col min="2323" max="2323" width="5.140625" style="244" customWidth="1"/>
    <col min="2324" max="2560" width="9.140625" style="244"/>
    <col min="2561" max="2561" width="39.140625" style="244" customWidth="1"/>
    <col min="2562" max="2562" width="6.7109375" style="244" customWidth="1"/>
    <col min="2563" max="2563" width="7.7109375" style="244" customWidth="1"/>
    <col min="2564" max="2564" width="4.5703125" style="244" customWidth="1"/>
    <col min="2565" max="2565" width="6.7109375" style="244" customWidth="1"/>
    <col min="2566" max="2566" width="7.42578125" style="244" customWidth="1"/>
    <col min="2567" max="2567" width="5.140625" style="244" customWidth="1"/>
    <col min="2568" max="2568" width="6.5703125" style="244" customWidth="1"/>
    <col min="2569" max="2569" width="7.7109375" style="244" customWidth="1"/>
    <col min="2570" max="2570" width="5.28515625" style="244" customWidth="1"/>
    <col min="2571" max="2571" width="6.28515625" style="244" customWidth="1"/>
    <col min="2572" max="2572" width="7.28515625" style="244" customWidth="1"/>
    <col min="2573" max="2573" width="5.42578125" style="244" customWidth="1"/>
    <col min="2574" max="2574" width="6.7109375" style="244" customWidth="1"/>
    <col min="2575" max="2575" width="8.28515625" style="244" customWidth="1"/>
    <col min="2576" max="2576" width="5.42578125" style="244" customWidth="1"/>
    <col min="2577" max="2577" width="6.5703125" style="244" customWidth="1"/>
    <col min="2578" max="2578" width="7.42578125" style="244" customWidth="1"/>
    <col min="2579" max="2579" width="5.140625" style="244" customWidth="1"/>
    <col min="2580" max="2816" width="9.140625" style="244"/>
    <col min="2817" max="2817" width="39.140625" style="244" customWidth="1"/>
    <col min="2818" max="2818" width="6.7109375" style="244" customWidth="1"/>
    <col min="2819" max="2819" width="7.7109375" style="244" customWidth="1"/>
    <col min="2820" max="2820" width="4.5703125" style="244" customWidth="1"/>
    <col min="2821" max="2821" width="6.7109375" style="244" customWidth="1"/>
    <col min="2822" max="2822" width="7.42578125" style="244" customWidth="1"/>
    <col min="2823" max="2823" width="5.140625" style="244" customWidth="1"/>
    <col min="2824" max="2824" width="6.5703125" style="244" customWidth="1"/>
    <col min="2825" max="2825" width="7.7109375" style="244" customWidth="1"/>
    <col min="2826" max="2826" width="5.28515625" style="244" customWidth="1"/>
    <col min="2827" max="2827" width="6.28515625" style="244" customWidth="1"/>
    <col min="2828" max="2828" width="7.28515625" style="244" customWidth="1"/>
    <col min="2829" max="2829" width="5.42578125" style="244" customWidth="1"/>
    <col min="2830" max="2830" width="6.7109375" style="244" customWidth="1"/>
    <col min="2831" max="2831" width="8.28515625" style="244" customWidth="1"/>
    <col min="2832" max="2832" width="5.42578125" style="244" customWidth="1"/>
    <col min="2833" max="2833" width="6.5703125" style="244" customWidth="1"/>
    <col min="2834" max="2834" width="7.42578125" style="244" customWidth="1"/>
    <col min="2835" max="2835" width="5.140625" style="244" customWidth="1"/>
    <col min="2836" max="3072" width="9.140625" style="244"/>
    <col min="3073" max="3073" width="39.140625" style="244" customWidth="1"/>
    <col min="3074" max="3074" width="6.7109375" style="244" customWidth="1"/>
    <col min="3075" max="3075" width="7.7109375" style="244" customWidth="1"/>
    <col min="3076" max="3076" width="4.5703125" style="244" customWidth="1"/>
    <col min="3077" max="3077" width="6.7109375" style="244" customWidth="1"/>
    <col min="3078" max="3078" width="7.42578125" style="244" customWidth="1"/>
    <col min="3079" max="3079" width="5.140625" style="244" customWidth="1"/>
    <col min="3080" max="3080" width="6.5703125" style="244" customWidth="1"/>
    <col min="3081" max="3081" width="7.7109375" style="244" customWidth="1"/>
    <col min="3082" max="3082" width="5.28515625" style="244" customWidth="1"/>
    <col min="3083" max="3083" width="6.28515625" style="244" customWidth="1"/>
    <col min="3084" max="3084" width="7.28515625" style="244" customWidth="1"/>
    <col min="3085" max="3085" width="5.42578125" style="244" customWidth="1"/>
    <col min="3086" max="3086" width="6.7109375" style="244" customWidth="1"/>
    <col min="3087" max="3087" width="8.28515625" style="244" customWidth="1"/>
    <col min="3088" max="3088" width="5.42578125" style="244" customWidth="1"/>
    <col min="3089" max="3089" width="6.5703125" style="244" customWidth="1"/>
    <col min="3090" max="3090" width="7.42578125" style="244" customWidth="1"/>
    <col min="3091" max="3091" width="5.140625" style="244" customWidth="1"/>
    <col min="3092" max="3328" width="9.140625" style="244"/>
    <col min="3329" max="3329" width="39.140625" style="244" customWidth="1"/>
    <col min="3330" max="3330" width="6.7109375" style="244" customWidth="1"/>
    <col min="3331" max="3331" width="7.7109375" style="244" customWidth="1"/>
    <col min="3332" max="3332" width="4.5703125" style="244" customWidth="1"/>
    <col min="3333" max="3333" width="6.7109375" style="244" customWidth="1"/>
    <col min="3334" max="3334" width="7.42578125" style="244" customWidth="1"/>
    <col min="3335" max="3335" width="5.140625" style="244" customWidth="1"/>
    <col min="3336" max="3336" width="6.5703125" style="244" customWidth="1"/>
    <col min="3337" max="3337" width="7.7109375" style="244" customWidth="1"/>
    <col min="3338" max="3338" width="5.28515625" style="244" customWidth="1"/>
    <col min="3339" max="3339" width="6.28515625" style="244" customWidth="1"/>
    <col min="3340" max="3340" width="7.28515625" style="244" customWidth="1"/>
    <col min="3341" max="3341" width="5.42578125" style="244" customWidth="1"/>
    <col min="3342" max="3342" width="6.7109375" style="244" customWidth="1"/>
    <col min="3343" max="3343" width="8.28515625" style="244" customWidth="1"/>
    <col min="3344" max="3344" width="5.42578125" style="244" customWidth="1"/>
    <col min="3345" max="3345" width="6.5703125" style="244" customWidth="1"/>
    <col min="3346" max="3346" width="7.42578125" style="244" customWidth="1"/>
    <col min="3347" max="3347" width="5.140625" style="244" customWidth="1"/>
    <col min="3348" max="3584" width="9.140625" style="244"/>
    <col min="3585" max="3585" width="39.140625" style="244" customWidth="1"/>
    <col min="3586" max="3586" width="6.7109375" style="244" customWidth="1"/>
    <col min="3587" max="3587" width="7.7109375" style="244" customWidth="1"/>
    <col min="3588" max="3588" width="4.5703125" style="244" customWidth="1"/>
    <col min="3589" max="3589" width="6.7109375" style="244" customWidth="1"/>
    <col min="3590" max="3590" width="7.42578125" style="244" customWidth="1"/>
    <col min="3591" max="3591" width="5.140625" style="244" customWidth="1"/>
    <col min="3592" max="3592" width="6.5703125" style="244" customWidth="1"/>
    <col min="3593" max="3593" width="7.7109375" style="244" customWidth="1"/>
    <col min="3594" max="3594" width="5.28515625" style="244" customWidth="1"/>
    <col min="3595" max="3595" width="6.28515625" style="244" customWidth="1"/>
    <col min="3596" max="3596" width="7.28515625" style="244" customWidth="1"/>
    <col min="3597" max="3597" width="5.42578125" style="244" customWidth="1"/>
    <col min="3598" max="3598" width="6.7109375" style="244" customWidth="1"/>
    <col min="3599" max="3599" width="8.28515625" style="244" customWidth="1"/>
    <col min="3600" max="3600" width="5.42578125" style="244" customWidth="1"/>
    <col min="3601" max="3601" width="6.5703125" style="244" customWidth="1"/>
    <col min="3602" max="3602" width="7.42578125" style="244" customWidth="1"/>
    <col min="3603" max="3603" width="5.140625" style="244" customWidth="1"/>
    <col min="3604" max="3840" width="9.140625" style="244"/>
    <col min="3841" max="3841" width="39.140625" style="244" customWidth="1"/>
    <col min="3842" max="3842" width="6.7109375" style="244" customWidth="1"/>
    <col min="3843" max="3843" width="7.7109375" style="244" customWidth="1"/>
    <col min="3844" max="3844" width="4.5703125" style="244" customWidth="1"/>
    <col min="3845" max="3845" width="6.7109375" style="244" customWidth="1"/>
    <col min="3846" max="3846" width="7.42578125" style="244" customWidth="1"/>
    <col min="3847" max="3847" width="5.140625" style="244" customWidth="1"/>
    <col min="3848" max="3848" width="6.5703125" style="244" customWidth="1"/>
    <col min="3849" max="3849" width="7.7109375" style="244" customWidth="1"/>
    <col min="3850" max="3850" width="5.28515625" style="244" customWidth="1"/>
    <col min="3851" max="3851" width="6.28515625" style="244" customWidth="1"/>
    <col min="3852" max="3852" width="7.28515625" style="244" customWidth="1"/>
    <col min="3853" max="3853" width="5.42578125" style="244" customWidth="1"/>
    <col min="3854" max="3854" width="6.7109375" style="244" customWidth="1"/>
    <col min="3855" max="3855" width="8.28515625" style="244" customWidth="1"/>
    <col min="3856" max="3856" width="5.42578125" style="244" customWidth="1"/>
    <col min="3857" max="3857" width="6.5703125" style="244" customWidth="1"/>
    <col min="3858" max="3858" width="7.42578125" style="244" customWidth="1"/>
    <col min="3859" max="3859" width="5.140625" style="244" customWidth="1"/>
    <col min="3860" max="4096" width="9.140625" style="244"/>
    <col min="4097" max="4097" width="39.140625" style="244" customWidth="1"/>
    <col min="4098" max="4098" width="6.7109375" style="244" customWidth="1"/>
    <col min="4099" max="4099" width="7.7109375" style="244" customWidth="1"/>
    <col min="4100" max="4100" width="4.5703125" style="244" customWidth="1"/>
    <col min="4101" max="4101" width="6.7109375" style="244" customWidth="1"/>
    <col min="4102" max="4102" width="7.42578125" style="244" customWidth="1"/>
    <col min="4103" max="4103" width="5.140625" style="244" customWidth="1"/>
    <col min="4104" max="4104" width="6.5703125" style="244" customWidth="1"/>
    <col min="4105" max="4105" width="7.7109375" style="244" customWidth="1"/>
    <col min="4106" max="4106" width="5.28515625" style="244" customWidth="1"/>
    <col min="4107" max="4107" width="6.28515625" style="244" customWidth="1"/>
    <col min="4108" max="4108" width="7.28515625" style="244" customWidth="1"/>
    <col min="4109" max="4109" width="5.42578125" style="244" customWidth="1"/>
    <col min="4110" max="4110" width="6.7109375" style="244" customWidth="1"/>
    <col min="4111" max="4111" width="8.28515625" style="244" customWidth="1"/>
    <col min="4112" max="4112" width="5.42578125" style="244" customWidth="1"/>
    <col min="4113" max="4113" width="6.5703125" style="244" customWidth="1"/>
    <col min="4114" max="4114" width="7.42578125" style="244" customWidth="1"/>
    <col min="4115" max="4115" width="5.140625" style="244" customWidth="1"/>
    <col min="4116" max="4352" width="9.140625" style="244"/>
    <col min="4353" max="4353" width="39.140625" style="244" customWidth="1"/>
    <col min="4354" max="4354" width="6.7109375" style="244" customWidth="1"/>
    <col min="4355" max="4355" width="7.7109375" style="244" customWidth="1"/>
    <col min="4356" max="4356" width="4.5703125" style="244" customWidth="1"/>
    <col min="4357" max="4357" width="6.7109375" style="244" customWidth="1"/>
    <col min="4358" max="4358" width="7.42578125" style="244" customWidth="1"/>
    <col min="4359" max="4359" width="5.140625" style="244" customWidth="1"/>
    <col min="4360" max="4360" width="6.5703125" style="244" customWidth="1"/>
    <col min="4361" max="4361" width="7.7109375" style="244" customWidth="1"/>
    <col min="4362" max="4362" width="5.28515625" style="244" customWidth="1"/>
    <col min="4363" max="4363" width="6.28515625" style="244" customWidth="1"/>
    <col min="4364" max="4364" width="7.28515625" style="244" customWidth="1"/>
    <col min="4365" max="4365" width="5.42578125" style="244" customWidth="1"/>
    <col min="4366" max="4366" width="6.7109375" style="244" customWidth="1"/>
    <col min="4367" max="4367" width="8.28515625" style="244" customWidth="1"/>
    <col min="4368" max="4368" width="5.42578125" style="244" customWidth="1"/>
    <col min="4369" max="4369" width="6.5703125" style="244" customWidth="1"/>
    <col min="4370" max="4370" width="7.42578125" style="244" customWidth="1"/>
    <col min="4371" max="4371" width="5.140625" style="244" customWidth="1"/>
    <col min="4372" max="4608" width="9.140625" style="244"/>
    <col min="4609" max="4609" width="39.140625" style="244" customWidth="1"/>
    <col min="4610" max="4610" width="6.7109375" style="244" customWidth="1"/>
    <col min="4611" max="4611" width="7.7109375" style="244" customWidth="1"/>
    <col min="4612" max="4612" width="4.5703125" style="244" customWidth="1"/>
    <col min="4613" max="4613" width="6.7109375" style="244" customWidth="1"/>
    <col min="4614" max="4614" width="7.42578125" style="244" customWidth="1"/>
    <col min="4615" max="4615" width="5.140625" style="244" customWidth="1"/>
    <col min="4616" max="4616" width="6.5703125" style="244" customWidth="1"/>
    <col min="4617" max="4617" width="7.7109375" style="244" customWidth="1"/>
    <col min="4618" max="4618" width="5.28515625" style="244" customWidth="1"/>
    <col min="4619" max="4619" width="6.28515625" style="244" customWidth="1"/>
    <col min="4620" max="4620" width="7.28515625" style="244" customWidth="1"/>
    <col min="4621" max="4621" width="5.42578125" style="244" customWidth="1"/>
    <col min="4622" max="4622" width="6.7109375" style="244" customWidth="1"/>
    <col min="4623" max="4623" width="8.28515625" style="244" customWidth="1"/>
    <col min="4624" max="4624" width="5.42578125" style="244" customWidth="1"/>
    <col min="4625" max="4625" width="6.5703125" style="244" customWidth="1"/>
    <col min="4626" max="4626" width="7.42578125" style="244" customWidth="1"/>
    <col min="4627" max="4627" width="5.140625" style="244" customWidth="1"/>
    <col min="4628" max="4864" width="9.140625" style="244"/>
    <col min="4865" max="4865" width="39.140625" style="244" customWidth="1"/>
    <col min="4866" max="4866" width="6.7109375" style="244" customWidth="1"/>
    <col min="4867" max="4867" width="7.7109375" style="244" customWidth="1"/>
    <col min="4868" max="4868" width="4.5703125" style="244" customWidth="1"/>
    <col min="4869" max="4869" width="6.7109375" style="244" customWidth="1"/>
    <col min="4870" max="4870" width="7.42578125" style="244" customWidth="1"/>
    <col min="4871" max="4871" width="5.140625" style="244" customWidth="1"/>
    <col min="4872" max="4872" width="6.5703125" style="244" customWidth="1"/>
    <col min="4873" max="4873" width="7.7109375" style="244" customWidth="1"/>
    <col min="4874" max="4874" width="5.28515625" style="244" customWidth="1"/>
    <col min="4875" max="4875" width="6.28515625" style="244" customWidth="1"/>
    <col min="4876" max="4876" width="7.28515625" style="244" customWidth="1"/>
    <col min="4877" max="4877" width="5.42578125" style="244" customWidth="1"/>
    <col min="4878" max="4878" width="6.7109375" style="244" customWidth="1"/>
    <col min="4879" max="4879" width="8.28515625" style="244" customWidth="1"/>
    <col min="4880" max="4880" width="5.42578125" style="244" customWidth="1"/>
    <col min="4881" max="4881" width="6.5703125" style="244" customWidth="1"/>
    <col min="4882" max="4882" width="7.42578125" style="244" customWidth="1"/>
    <col min="4883" max="4883" width="5.140625" style="244" customWidth="1"/>
    <col min="4884" max="5120" width="9.140625" style="244"/>
    <col min="5121" max="5121" width="39.140625" style="244" customWidth="1"/>
    <col min="5122" max="5122" width="6.7109375" style="244" customWidth="1"/>
    <col min="5123" max="5123" width="7.7109375" style="244" customWidth="1"/>
    <col min="5124" max="5124" width="4.5703125" style="244" customWidth="1"/>
    <col min="5125" max="5125" width="6.7109375" style="244" customWidth="1"/>
    <col min="5126" max="5126" width="7.42578125" style="244" customWidth="1"/>
    <col min="5127" max="5127" width="5.140625" style="244" customWidth="1"/>
    <col min="5128" max="5128" width="6.5703125" style="244" customWidth="1"/>
    <col min="5129" max="5129" width="7.7109375" style="244" customWidth="1"/>
    <col min="5130" max="5130" width="5.28515625" style="244" customWidth="1"/>
    <col min="5131" max="5131" width="6.28515625" style="244" customWidth="1"/>
    <col min="5132" max="5132" width="7.28515625" style="244" customWidth="1"/>
    <col min="5133" max="5133" width="5.42578125" style="244" customWidth="1"/>
    <col min="5134" max="5134" width="6.7109375" style="244" customWidth="1"/>
    <col min="5135" max="5135" width="8.28515625" style="244" customWidth="1"/>
    <col min="5136" max="5136" width="5.42578125" style="244" customWidth="1"/>
    <col min="5137" max="5137" width="6.5703125" style="244" customWidth="1"/>
    <col min="5138" max="5138" width="7.42578125" style="244" customWidth="1"/>
    <col min="5139" max="5139" width="5.140625" style="244" customWidth="1"/>
    <col min="5140" max="5376" width="9.140625" style="244"/>
    <col min="5377" max="5377" width="39.140625" style="244" customWidth="1"/>
    <col min="5378" max="5378" width="6.7109375" style="244" customWidth="1"/>
    <col min="5379" max="5379" width="7.7109375" style="244" customWidth="1"/>
    <col min="5380" max="5380" width="4.5703125" style="244" customWidth="1"/>
    <col min="5381" max="5381" width="6.7109375" style="244" customWidth="1"/>
    <col min="5382" max="5382" width="7.42578125" style="244" customWidth="1"/>
    <col min="5383" max="5383" width="5.140625" style="244" customWidth="1"/>
    <col min="5384" max="5384" width="6.5703125" style="244" customWidth="1"/>
    <col min="5385" max="5385" width="7.7109375" style="244" customWidth="1"/>
    <col min="5386" max="5386" width="5.28515625" style="244" customWidth="1"/>
    <col min="5387" max="5387" width="6.28515625" style="244" customWidth="1"/>
    <col min="5388" max="5388" width="7.28515625" style="244" customWidth="1"/>
    <col min="5389" max="5389" width="5.42578125" style="244" customWidth="1"/>
    <col min="5390" max="5390" width="6.7109375" style="244" customWidth="1"/>
    <col min="5391" max="5391" width="8.28515625" style="244" customWidth="1"/>
    <col min="5392" max="5392" width="5.42578125" style="244" customWidth="1"/>
    <col min="5393" max="5393" width="6.5703125" style="244" customWidth="1"/>
    <col min="5394" max="5394" width="7.42578125" style="244" customWidth="1"/>
    <col min="5395" max="5395" width="5.140625" style="244" customWidth="1"/>
    <col min="5396" max="5632" width="9.140625" style="244"/>
    <col min="5633" max="5633" width="39.140625" style="244" customWidth="1"/>
    <col min="5634" max="5634" width="6.7109375" style="244" customWidth="1"/>
    <col min="5635" max="5635" width="7.7109375" style="244" customWidth="1"/>
    <col min="5636" max="5636" width="4.5703125" style="244" customWidth="1"/>
    <col min="5637" max="5637" width="6.7109375" style="244" customWidth="1"/>
    <col min="5638" max="5638" width="7.42578125" style="244" customWidth="1"/>
    <col min="5639" max="5639" width="5.140625" style="244" customWidth="1"/>
    <col min="5640" max="5640" width="6.5703125" style="244" customWidth="1"/>
    <col min="5641" max="5641" width="7.7109375" style="244" customWidth="1"/>
    <col min="5642" max="5642" width="5.28515625" style="244" customWidth="1"/>
    <col min="5643" max="5643" width="6.28515625" style="244" customWidth="1"/>
    <col min="5644" max="5644" width="7.28515625" style="244" customWidth="1"/>
    <col min="5645" max="5645" width="5.42578125" style="244" customWidth="1"/>
    <col min="5646" max="5646" width="6.7109375" style="244" customWidth="1"/>
    <col min="5647" max="5647" width="8.28515625" style="244" customWidth="1"/>
    <col min="5648" max="5648" width="5.42578125" style="244" customWidth="1"/>
    <col min="5649" max="5649" width="6.5703125" style="244" customWidth="1"/>
    <col min="5650" max="5650" width="7.42578125" style="244" customWidth="1"/>
    <col min="5651" max="5651" width="5.140625" style="244" customWidth="1"/>
    <col min="5652" max="5888" width="9.140625" style="244"/>
    <col min="5889" max="5889" width="39.140625" style="244" customWidth="1"/>
    <col min="5890" max="5890" width="6.7109375" style="244" customWidth="1"/>
    <col min="5891" max="5891" width="7.7109375" style="244" customWidth="1"/>
    <col min="5892" max="5892" width="4.5703125" style="244" customWidth="1"/>
    <col min="5893" max="5893" width="6.7109375" style="244" customWidth="1"/>
    <col min="5894" max="5894" width="7.42578125" style="244" customWidth="1"/>
    <col min="5895" max="5895" width="5.140625" style="244" customWidth="1"/>
    <col min="5896" max="5896" width="6.5703125" style="244" customWidth="1"/>
    <col min="5897" max="5897" width="7.7109375" style="244" customWidth="1"/>
    <col min="5898" max="5898" width="5.28515625" style="244" customWidth="1"/>
    <col min="5899" max="5899" width="6.28515625" style="244" customWidth="1"/>
    <col min="5900" max="5900" width="7.28515625" style="244" customWidth="1"/>
    <col min="5901" max="5901" width="5.42578125" style="244" customWidth="1"/>
    <col min="5902" max="5902" width="6.7109375" style="244" customWidth="1"/>
    <col min="5903" max="5903" width="8.28515625" style="244" customWidth="1"/>
    <col min="5904" max="5904" width="5.42578125" style="244" customWidth="1"/>
    <col min="5905" max="5905" width="6.5703125" style="244" customWidth="1"/>
    <col min="5906" max="5906" width="7.42578125" style="244" customWidth="1"/>
    <col min="5907" max="5907" width="5.140625" style="244" customWidth="1"/>
    <col min="5908" max="6144" width="9.140625" style="244"/>
    <col min="6145" max="6145" width="39.140625" style="244" customWidth="1"/>
    <col min="6146" max="6146" width="6.7109375" style="244" customWidth="1"/>
    <col min="6147" max="6147" width="7.7109375" style="244" customWidth="1"/>
    <col min="6148" max="6148" width="4.5703125" style="244" customWidth="1"/>
    <col min="6149" max="6149" width="6.7109375" style="244" customWidth="1"/>
    <col min="6150" max="6150" width="7.42578125" style="244" customWidth="1"/>
    <col min="6151" max="6151" width="5.140625" style="244" customWidth="1"/>
    <col min="6152" max="6152" width="6.5703125" style="244" customWidth="1"/>
    <col min="6153" max="6153" width="7.7109375" style="244" customWidth="1"/>
    <col min="6154" max="6154" width="5.28515625" style="244" customWidth="1"/>
    <col min="6155" max="6155" width="6.28515625" style="244" customWidth="1"/>
    <col min="6156" max="6156" width="7.28515625" style="244" customWidth="1"/>
    <col min="6157" max="6157" width="5.42578125" style="244" customWidth="1"/>
    <col min="6158" max="6158" width="6.7109375" style="244" customWidth="1"/>
    <col min="6159" max="6159" width="8.28515625" style="244" customWidth="1"/>
    <col min="6160" max="6160" width="5.42578125" style="244" customWidth="1"/>
    <col min="6161" max="6161" width="6.5703125" style="244" customWidth="1"/>
    <col min="6162" max="6162" width="7.42578125" style="244" customWidth="1"/>
    <col min="6163" max="6163" width="5.140625" style="244" customWidth="1"/>
    <col min="6164" max="6400" width="9.140625" style="244"/>
    <col min="6401" max="6401" width="39.140625" style="244" customWidth="1"/>
    <col min="6402" max="6402" width="6.7109375" style="244" customWidth="1"/>
    <col min="6403" max="6403" width="7.7109375" style="244" customWidth="1"/>
    <col min="6404" max="6404" width="4.5703125" style="244" customWidth="1"/>
    <col min="6405" max="6405" width="6.7109375" style="244" customWidth="1"/>
    <col min="6406" max="6406" width="7.42578125" style="244" customWidth="1"/>
    <col min="6407" max="6407" width="5.140625" style="244" customWidth="1"/>
    <col min="6408" max="6408" width="6.5703125" style="244" customWidth="1"/>
    <col min="6409" max="6409" width="7.7109375" style="244" customWidth="1"/>
    <col min="6410" max="6410" width="5.28515625" style="244" customWidth="1"/>
    <col min="6411" max="6411" width="6.28515625" style="244" customWidth="1"/>
    <col min="6412" max="6412" width="7.28515625" style="244" customWidth="1"/>
    <col min="6413" max="6413" width="5.42578125" style="244" customWidth="1"/>
    <col min="6414" max="6414" width="6.7109375" style="244" customWidth="1"/>
    <col min="6415" max="6415" width="8.28515625" style="244" customWidth="1"/>
    <col min="6416" max="6416" width="5.42578125" style="244" customWidth="1"/>
    <col min="6417" max="6417" width="6.5703125" style="244" customWidth="1"/>
    <col min="6418" max="6418" width="7.42578125" style="244" customWidth="1"/>
    <col min="6419" max="6419" width="5.140625" style="244" customWidth="1"/>
    <col min="6420" max="6656" width="9.140625" style="244"/>
    <col min="6657" max="6657" width="39.140625" style="244" customWidth="1"/>
    <col min="6658" max="6658" width="6.7109375" style="244" customWidth="1"/>
    <col min="6659" max="6659" width="7.7109375" style="244" customWidth="1"/>
    <col min="6660" max="6660" width="4.5703125" style="244" customWidth="1"/>
    <col min="6661" max="6661" width="6.7109375" style="244" customWidth="1"/>
    <col min="6662" max="6662" width="7.42578125" style="244" customWidth="1"/>
    <col min="6663" max="6663" width="5.140625" style="244" customWidth="1"/>
    <col min="6664" max="6664" width="6.5703125" style="244" customWidth="1"/>
    <col min="6665" max="6665" width="7.7109375" style="244" customWidth="1"/>
    <col min="6666" max="6666" width="5.28515625" style="244" customWidth="1"/>
    <col min="6667" max="6667" width="6.28515625" style="244" customWidth="1"/>
    <col min="6668" max="6668" width="7.28515625" style="244" customWidth="1"/>
    <col min="6669" max="6669" width="5.42578125" style="244" customWidth="1"/>
    <col min="6670" max="6670" width="6.7109375" style="244" customWidth="1"/>
    <col min="6671" max="6671" width="8.28515625" style="244" customWidth="1"/>
    <col min="6672" max="6672" width="5.42578125" style="244" customWidth="1"/>
    <col min="6673" max="6673" width="6.5703125" style="244" customWidth="1"/>
    <col min="6674" max="6674" width="7.42578125" style="244" customWidth="1"/>
    <col min="6675" max="6675" width="5.140625" style="244" customWidth="1"/>
    <col min="6676" max="6912" width="9.140625" style="244"/>
    <col min="6913" max="6913" width="39.140625" style="244" customWidth="1"/>
    <col min="6914" max="6914" width="6.7109375" style="244" customWidth="1"/>
    <col min="6915" max="6915" width="7.7109375" style="244" customWidth="1"/>
    <col min="6916" max="6916" width="4.5703125" style="244" customWidth="1"/>
    <col min="6917" max="6917" width="6.7109375" style="244" customWidth="1"/>
    <col min="6918" max="6918" width="7.42578125" style="244" customWidth="1"/>
    <col min="6919" max="6919" width="5.140625" style="244" customWidth="1"/>
    <col min="6920" max="6920" width="6.5703125" style="244" customWidth="1"/>
    <col min="6921" max="6921" width="7.7109375" style="244" customWidth="1"/>
    <col min="6922" max="6922" width="5.28515625" style="244" customWidth="1"/>
    <col min="6923" max="6923" width="6.28515625" style="244" customWidth="1"/>
    <col min="6924" max="6924" width="7.28515625" style="244" customWidth="1"/>
    <col min="6925" max="6925" width="5.42578125" style="244" customWidth="1"/>
    <col min="6926" max="6926" width="6.7109375" style="244" customWidth="1"/>
    <col min="6927" max="6927" width="8.28515625" style="244" customWidth="1"/>
    <col min="6928" max="6928" width="5.42578125" style="244" customWidth="1"/>
    <col min="6929" max="6929" width="6.5703125" style="244" customWidth="1"/>
    <col min="6930" max="6930" width="7.42578125" style="244" customWidth="1"/>
    <col min="6931" max="6931" width="5.140625" style="244" customWidth="1"/>
    <col min="6932" max="7168" width="9.140625" style="244"/>
    <col min="7169" max="7169" width="39.140625" style="244" customWidth="1"/>
    <col min="7170" max="7170" width="6.7109375" style="244" customWidth="1"/>
    <col min="7171" max="7171" width="7.7109375" style="244" customWidth="1"/>
    <col min="7172" max="7172" width="4.5703125" style="244" customWidth="1"/>
    <col min="7173" max="7173" width="6.7109375" style="244" customWidth="1"/>
    <col min="7174" max="7174" width="7.42578125" style="244" customWidth="1"/>
    <col min="7175" max="7175" width="5.140625" style="244" customWidth="1"/>
    <col min="7176" max="7176" width="6.5703125" style="244" customWidth="1"/>
    <col min="7177" max="7177" width="7.7109375" style="244" customWidth="1"/>
    <col min="7178" max="7178" width="5.28515625" style="244" customWidth="1"/>
    <col min="7179" max="7179" width="6.28515625" style="244" customWidth="1"/>
    <col min="7180" max="7180" width="7.28515625" style="244" customWidth="1"/>
    <col min="7181" max="7181" width="5.42578125" style="244" customWidth="1"/>
    <col min="7182" max="7182" width="6.7109375" style="244" customWidth="1"/>
    <col min="7183" max="7183" width="8.28515625" style="244" customWidth="1"/>
    <col min="7184" max="7184" width="5.42578125" style="244" customWidth="1"/>
    <col min="7185" max="7185" width="6.5703125" style="244" customWidth="1"/>
    <col min="7186" max="7186" width="7.42578125" style="244" customWidth="1"/>
    <col min="7187" max="7187" width="5.140625" style="244" customWidth="1"/>
    <col min="7188" max="7424" width="9.140625" style="244"/>
    <col min="7425" max="7425" width="39.140625" style="244" customWidth="1"/>
    <col min="7426" max="7426" width="6.7109375" style="244" customWidth="1"/>
    <col min="7427" max="7427" width="7.7109375" style="244" customWidth="1"/>
    <col min="7428" max="7428" width="4.5703125" style="244" customWidth="1"/>
    <col min="7429" max="7429" width="6.7109375" style="244" customWidth="1"/>
    <col min="7430" max="7430" width="7.42578125" style="244" customWidth="1"/>
    <col min="7431" max="7431" width="5.140625" style="244" customWidth="1"/>
    <col min="7432" max="7432" width="6.5703125" style="244" customWidth="1"/>
    <col min="7433" max="7433" width="7.7109375" style="244" customWidth="1"/>
    <col min="7434" max="7434" width="5.28515625" style="244" customWidth="1"/>
    <col min="7435" max="7435" width="6.28515625" style="244" customWidth="1"/>
    <col min="7436" max="7436" width="7.28515625" style="244" customWidth="1"/>
    <col min="7437" max="7437" width="5.42578125" style="244" customWidth="1"/>
    <col min="7438" max="7438" width="6.7109375" style="244" customWidth="1"/>
    <col min="7439" max="7439" width="8.28515625" style="244" customWidth="1"/>
    <col min="7440" max="7440" width="5.42578125" style="244" customWidth="1"/>
    <col min="7441" max="7441" width="6.5703125" style="244" customWidth="1"/>
    <col min="7442" max="7442" width="7.42578125" style="244" customWidth="1"/>
    <col min="7443" max="7443" width="5.140625" style="244" customWidth="1"/>
    <col min="7444" max="7680" width="9.140625" style="244"/>
    <col min="7681" max="7681" width="39.140625" style="244" customWidth="1"/>
    <col min="7682" max="7682" width="6.7109375" style="244" customWidth="1"/>
    <col min="7683" max="7683" width="7.7109375" style="244" customWidth="1"/>
    <col min="7684" max="7684" width="4.5703125" style="244" customWidth="1"/>
    <col min="7685" max="7685" width="6.7109375" style="244" customWidth="1"/>
    <col min="7686" max="7686" width="7.42578125" style="244" customWidth="1"/>
    <col min="7687" max="7687" width="5.140625" style="244" customWidth="1"/>
    <col min="7688" max="7688" width="6.5703125" style="244" customWidth="1"/>
    <col min="7689" max="7689" width="7.7109375" style="244" customWidth="1"/>
    <col min="7690" max="7690" width="5.28515625" style="244" customWidth="1"/>
    <col min="7691" max="7691" width="6.28515625" style="244" customWidth="1"/>
    <col min="7692" max="7692" width="7.28515625" style="244" customWidth="1"/>
    <col min="7693" max="7693" width="5.42578125" style="244" customWidth="1"/>
    <col min="7694" max="7694" width="6.7109375" style="244" customWidth="1"/>
    <col min="7695" max="7695" width="8.28515625" style="244" customWidth="1"/>
    <col min="7696" max="7696" width="5.42578125" style="244" customWidth="1"/>
    <col min="7697" max="7697" width="6.5703125" style="244" customWidth="1"/>
    <col min="7698" max="7698" width="7.42578125" style="244" customWidth="1"/>
    <col min="7699" max="7699" width="5.140625" style="244" customWidth="1"/>
    <col min="7700" max="7936" width="9.140625" style="244"/>
    <col min="7937" max="7937" width="39.140625" style="244" customWidth="1"/>
    <col min="7938" max="7938" width="6.7109375" style="244" customWidth="1"/>
    <col min="7939" max="7939" width="7.7109375" style="244" customWidth="1"/>
    <col min="7940" max="7940" width="4.5703125" style="244" customWidth="1"/>
    <col min="7941" max="7941" width="6.7109375" style="244" customWidth="1"/>
    <col min="7942" max="7942" width="7.42578125" style="244" customWidth="1"/>
    <col min="7943" max="7943" width="5.140625" style="244" customWidth="1"/>
    <col min="7944" max="7944" width="6.5703125" style="244" customWidth="1"/>
    <col min="7945" max="7945" width="7.7109375" style="244" customWidth="1"/>
    <col min="7946" max="7946" width="5.28515625" style="244" customWidth="1"/>
    <col min="7947" max="7947" width="6.28515625" style="244" customWidth="1"/>
    <col min="7948" max="7948" width="7.28515625" style="244" customWidth="1"/>
    <col min="7949" max="7949" width="5.42578125" style="244" customWidth="1"/>
    <col min="7950" max="7950" width="6.7109375" style="244" customWidth="1"/>
    <col min="7951" max="7951" width="8.28515625" style="244" customWidth="1"/>
    <col min="7952" max="7952" width="5.42578125" style="244" customWidth="1"/>
    <col min="7953" max="7953" width="6.5703125" style="244" customWidth="1"/>
    <col min="7954" max="7954" width="7.42578125" style="244" customWidth="1"/>
    <col min="7955" max="7955" width="5.140625" style="244" customWidth="1"/>
    <col min="7956" max="8192" width="9.140625" style="244"/>
    <col min="8193" max="8193" width="39.140625" style="244" customWidth="1"/>
    <col min="8194" max="8194" width="6.7109375" style="244" customWidth="1"/>
    <col min="8195" max="8195" width="7.7109375" style="244" customWidth="1"/>
    <col min="8196" max="8196" width="4.5703125" style="244" customWidth="1"/>
    <col min="8197" max="8197" width="6.7109375" style="244" customWidth="1"/>
    <col min="8198" max="8198" width="7.42578125" style="244" customWidth="1"/>
    <col min="8199" max="8199" width="5.140625" style="244" customWidth="1"/>
    <col min="8200" max="8200" width="6.5703125" style="244" customWidth="1"/>
    <col min="8201" max="8201" width="7.7109375" style="244" customWidth="1"/>
    <col min="8202" max="8202" width="5.28515625" style="244" customWidth="1"/>
    <col min="8203" max="8203" width="6.28515625" style="244" customWidth="1"/>
    <col min="8204" max="8204" width="7.28515625" style="244" customWidth="1"/>
    <col min="8205" max="8205" width="5.42578125" style="244" customWidth="1"/>
    <col min="8206" max="8206" width="6.7109375" style="244" customWidth="1"/>
    <col min="8207" max="8207" width="8.28515625" style="244" customWidth="1"/>
    <col min="8208" max="8208" width="5.42578125" style="244" customWidth="1"/>
    <col min="8209" max="8209" width="6.5703125" style="244" customWidth="1"/>
    <col min="8210" max="8210" width="7.42578125" style="244" customWidth="1"/>
    <col min="8211" max="8211" width="5.140625" style="244" customWidth="1"/>
    <col min="8212" max="8448" width="9.140625" style="244"/>
    <col min="8449" max="8449" width="39.140625" style="244" customWidth="1"/>
    <col min="8450" max="8450" width="6.7109375" style="244" customWidth="1"/>
    <col min="8451" max="8451" width="7.7109375" style="244" customWidth="1"/>
    <col min="8452" max="8452" width="4.5703125" style="244" customWidth="1"/>
    <col min="8453" max="8453" width="6.7109375" style="244" customWidth="1"/>
    <col min="8454" max="8454" width="7.42578125" style="244" customWidth="1"/>
    <col min="8455" max="8455" width="5.140625" style="244" customWidth="1"/>
    <col min="8456" max="8456" width="6.5703125" style="244" customWidth="1"/>
    <col min="8457" max="8457" width="7.7109375" style="244" customWidth="1"/>
    <col min="8458" max="8458" width="5.28515625" style="244" customWidth="1"/>
    <col min="8459" max="8459" width="6.28515625" style="244" customWidth="1"/>
    <col min="8460" max="8460" width="7.28515625" style="244" customWidth="1"/>
    <col min="8461" max="8461" width="5.42578125" style="244" customWidth="1"/>
    <col min="8462" max="8462" width="6.7109375" style="244" customWidth="1"/>
    <col min="8463" max="8463" width="8.28515625" style="244" customWidth="1"/>
    <col min="8464" max="8464" width="5.42578125" style="244" customWidth="1"/>
    <col min="8465" max="8465" width="6.5703125" style="244" customWidth="1"/>
    <col min="8466" max="8466" width="7.42578125" style="244" customWidth="1"/>
    <col min="8467" max="8467" width="5.140625" style="244" customWidth="1"/>
    <col min="8468" max="8704" width="9.140625" style="244"/>
    <col min="8705" max="8705" width="39.140625" style="244" customWidth="1"/>
    <col min="8706" max="8706" width="6.7109375" style="244" customWidth="1"/>
    <col min="8707" max="8707" width="7.7109375" style="244" customWidth="1"/>
    <col min="8708" max="8708" width="4.5703125" style="244" customWidth="1"/>
    <col min="8709" max="8709" width="6.7109375" style="244" customWidth="1"/>
    <col min="8710" max="8710" width="7.42578125" style="244" customWidth="1"/>
    <col min="8711" max="8711" width="5.140625" style="244" customWidth="1"/>
    <col min="8712" max="8712" width="6.5703125" style="244" customWidth="1"/>
    <col min="8713" max="8713" width="7.7109375" style="244" customWidth="1"/>
    <col min="8714" max="8714" width="5.28515625" style="244" customWidth="1"/>
    <col min="8715" max="8715" width="6.28515625" style="244" customWidth="1"/>
    <col min="8716" max="8716" width="7.28515625" style="244" customWidth="1"/>
    <col min="8717" max="8717" width="5.42578125" style="244" customWidth="1"/>
    <col min="8718" max="8718" width="6.7109375" style="244" customWidth="1"/>
    <col min="8719" max="8719" width="8.28515625" style="244" customWidth="1"/>
    <col min="8720" max="8720" width="5.42578125" style="244" customWidth="1"/>
    <col min="8721" max="8721" width="6.5703125" style="244" customWidth="1"/>
    <col min="8722" max="8722" width="7.42578125" style="244" customWidth="1"/>
    <col min="8723" max="8723" width="5.140625" style="244" customWidth="1"/>
    <col min="8724" max="8960" width="9.140625" style="244"/>
    <col min="8961" max="8961" width="39.140625" style="244" customWidth="1"/>
    <col min="8962" max="8962" width="6.7109375" style="244" customWidth="1"/>
    <col min="8963" max="8963" width="7.7109375" style="244" customWidth="1"/>
    <col min="8964" max="8964" width="4.5703125" style="244" customWidth="1"/>
    <col min="8965" max="8965" width="6.7109375" style="244" customWidth="1"/>
    <col min="8966" max="8966" width="7.42578125" style="244" customWidth="1"/>
    <col min="8967" max="8967" width="5.140625" style="244" customWidth="1"/>
    <col min="8968" max="8968" width="6.5703125" style="244" customWidth="1"/>
    <col min="8969" max="8969" width="7.7109375" style="244" customWidth="1"/>
    <col min="8970" max="8970" width="5.28515625" style="244" customWidth="1"/>
    <col min="8971" max="8971" width="6.28515625" style="244" customWidth="1"/>
    <col min="8972" max="8972" width="7.28515625" style="244" customWidth="1"/>
    <col min="8973" max="8973" width="5.42578125" style="244" customWidth="1"/>
    <col min="8974" max="8974" width="6.7109375" style="244" customWidth="1"/>
    <col min="8975" max="8975" width="8.28515625" style="244" customWidth="1"/>
    <col min="8976" max="8976" width="5.42578125" style="244" customWidth="1"/>
    <col min="8977" max="8977" width="6.5703125" style="244" customWidth="1"/>
    <col min="8978" max="8978" width="7.42578125" style="244" customWidth="1"/>
    <col min="8979" max="8979" width="5.140625" style="244" customWidth="1"/>
    <col min="8980" max="9216" width="9.140625" style="244"/>
    <col min="9217" max="9217" width="39.140625" style="244" customWidth="1"/>
    <col min="9218" max="9218" width="6.7109375" style="244" customWidth="1"/>
    <col min="9219" max="9219" width="7.7109375" style="244" customWidth="1"/>
    <col min="9220" max="9220" width="4.5703125" style="244" customWidth="1"/>
    <col min="9221" max="9221" width="6.7109375" style="244" customWidth="1"/>
    <col min="9222" max="9222" width="7.42578125" style="244" customWidth="1"/>
    <col min="9223" max="9223" width="5.140625" style="244" customWidth="1"/>
    <col min="9224" max="9224" width="6.5703125" style="244" customWidth="1"/>
    <col min="9225" max="9225" width="7.7109375" style="244" customWidth="1"/>
    <col min="9226" max="9226" width="5.28515625" style="244" customWidth="1"/>
    <col min="9227" max="9227" width="6.28515625" style="244" customWidth="1"/>
    <col min="9228" max="9228" width="7.28515625" style="244" customWidth="1"/>
    <col min="9229" max="9229" width="5.42578125" style="244" customWidth="1"/>
    <col min="9230" max="9230" width="6.7109375" style="244" customWidth="1"/>
    <col min="9231" max="9231" width="8.28515625" style="244" customWidth="1"/>
    <col min="9232" max="9232" width="5.42578125" style="244" customWidth="1"/>
    <col min="9233" max="9233" width="6.5703125" style="244" customWidth="1"/>
    <col min="9234" max="9234" width="7.42578125" style="244" customWidth="1"/>
    <col min="9235" max="9235" width="5.140625" style="244" customWidth="1"/>
    <col min="9236" max="9472" width="9.140625" style="244"/>
    <col min="9473" max="9473" width="39.140625" style="244" customWidth="1"/>
    <col min="9474" max="9474" width="6.7109375" style="244" customWidth="1"/>
    <col min="9475" max="9475" width="7.7109375" style="244" customWidth="1"/>
    <col min="9476" max="9476" width="4.5703125" style="244" customWidth="1"/>
    <col min="9477" max="9477" width="6.7109375" style="244" customWidth="1"/>
    <col min="9478" max="9478" width="7.42578125" style="244" customWidth="1"/>
    <col min="9479" max="9479" width="5.140625" style="244" customWidth="1"/>
    <col min="9480" max="9480" width="6.5703125" style="244" customWidth="1"/>
    <col min="9481" max="9481" width="7.7109375" style="244" customWidth="1"/>
    <col min="9482" max="9482" width="5.28515625" style="244" customWidth="1"/>
    <col min="9483" max="9483" width="6.28515625" style="244" customWidth="1"/>
    <col min="9484" max="9484" width="7.28515625" style="244" customWidth="1"/>
    <col min="9485" max="9485" width="5.42578125" style="244" customWidth="1"/>
    <col min="9486" max="9486" width="6.7109375" style="244" customWidth="1"/>
    <col min="9487" max="9487" width="8.28515625" style="244" customWidth="1"/>
    <col min="9488" max="9488" width="5.42578125" style="244" customWidth="1"/>
    <col min="9489" max="9489" width="6.5703125" style="244" customWidth="1"/>
    <col min="9490" max="9490" width="7.42578125" style="244" customWidth="1"/>
    <col min="9491" max="9491" width="5.140625" style="244" customWidth="1"/>
    <col min="9492" max="9728" width="9.140625" style="244"/>
    <col min="9729" max="9729" width="39.140625" style="244" customWidth="1"/>
    <col min="9730" max="9730" width="6.7109375" style="244" customWidth="1"/>
    <col min="9731" max="9731" width="7.7109375" style="244" customWidth="1"/>
    <col min="9732" max="9732" width="4.5703125" style="244" customWidth="1"/>
    <col min="9733" max="9733" width="6.7109375" style="244" customWidth="1"/>
    <col min="9734" max="9734" width="7.42578125" style="244" customWidth="1"/>
    <col min="9735" max="9735" width="5.140625" style="244" customWidth="1"/>
    <col min="9736" max="9736" width="6.5703125" style="244" customWidth="1"/>
    <col min="9737" max="9737" width="7.7109375" style="244" customWidth="1"/>
    <col min="9738" max="9738" width="5.28515625" style="244" customWidth="1"/>
    <col min="9739" max="9739" width="6.28515625" style="244" customWidth="1"/>
    <col min="9740" max="9740" width="7.28515625" style="244" customWidth="1"/>
    <col min="9741" max="9741" width="5.42578125" style="244" customWidth="1"/>
    <col min="9742" max="9742" width="6.7109375" style="244" customWidth="1"/>
    <col min="9743" max="9743" width="8.28515625" style="244" customWidth="1"/>
    <col min="9744" max="9744" width="5.42578125" style="244" customWidth="1"/>
    <col min="9745" max="9745" width="6.5703125" style="244" customWidth="1"/>
    <col min="9746" max="9746" width="7.42578125" style="244" customWidth="1"/>
    <col min="9747" max="9747" width="5.140625" style="244" customWidth="1"/>
    <col min="9748" max="9984" width="9.140625" style="244"/>
    <col min="9985" max="9985" width="39.140625" style="244" customWidth="1"/>
    <col min="9986" max="9986" width="6.7109375" style="244" customWidth="1"/>
    <col min="9987" max="9987" width="7.7109375" style="244" customWidth="1"/>
    <col min="9988" max="9988" width="4.5703125" style="244" customWidth="1"/>
    <col min="9989" max="9989" width="6.7109375" style="244" customWidth="1"/>
    <col min="9990" max="9990" width="7.42578125" style="244" customWidth="1"/>
    <col min="9991" max="9991" width="5.140625" style="244" customWidth="1"/>
    <col min="9992" max="9992" width="6.5703125" style="244" customWidth="1"/>
    <col min="9993" max="9993" width="7.7109375" style="244" customWidth="1"/>
    <col min="9994" max="9994" width="5.28515625" style="244" customWidth="1"/>
    <col min="9995" max="9995" width="6.28515625" style="244" customWidth="1"/>
    <col min="9996" max="9996" width="7.28515625" style="244" customWidth="1"/>
    <col min="9997" max="9997" width="5.42578125" style="244" customWidth="1"/>
    <col min="9998" max="9998" width="6.7109375" style="244" customWidth="1"/>
    <col min="9999" max="9999" width="8.28515625" style="244" customWidth="1"/>
    <col min="10000" max="10000" width="5.42578125" style="244" customWidth="1"/>
    <col min="10001" max="10001" width="6.5703125" style="244" customWidth="1"/>
    <col min="10002" max="10002" width="7.42578125" style="244" customWidth="1"/>
    <col min="10003" max="10003" width="5.140625" style="244" customWidth="1"/>
    <col min="10004" max="10240" width="9.140625" style="244"/>
    <col min="10241" max="10241" width="39.140625" style="244" customWidth="1"/>
    <col min="10242" max="10242" width="6.7109375" style="244" customWidth="1"/>
    <col min="10243" max="10243" width="7.7109375" style="244" customWidth="1"/>
    <col min="10244" max="10244" width="4.5703125" style="244" customWidth="1"/>
    <col min="10245" max="10245" width="6.7109375" style="244" customWidth="1"/>
    <col min="10246" max="10246" width="7.42578125" style="244" customWidth="1"/>
    <col min="10247" max="10247" width="5.140625" style="244" customWidth="1"/>
    <col min="10248" max="10248" width="6.5703125" style="244" customWidth="1"/>
    <col min="10249" max="10249" width="7.7109375" style="244" customWidth="1"/>
    <col min="10250" max="10250" width="5.28515625" style="244" customWidth="1"/>
    <col min="10251" max="10251" width="6.28515625" style="244" customWidth="1"/>
    <col min="10252" max="10252" width="7.28515625" style="244" customWidth="1"/>
    <col min="10253" max="10253" width="5.42578125" style="244" customWidth="1"/>
    <col min="10254" max="10254" width="6.7109375" style="244" customWidth="1"/>
    <col min="10255" max="10255" width="8.28515625" style="244" customWidth="1"/>
    <col min="10256" max="10256" width="5.42578125" style="244" customWidth="1"/>
    <col min="10257" max="10257" width="6.5703125" style="244" customWidth="1"/>
    <col min="10258" max="10258" width="7.42578125" style="244" customWidth="1"/>
    <col min="10259" max="10259" width="5.140625" style="244" customWidth="1"/>
    <col min="10260" max="10496" width="9.140625" style="244"/>
    <col min="10497" max="10497" width="39.140625" style="244" customWidth="1"/>
    <col min="10498" max="10498" width="6.7109375" style="244" customWidth="1"/>
    <col min="10499" max="10499" width="7.7109375" style="244" customWidth="1"/>
    <col min="10500" max="10500" width="4.5703125" style="244" customWidth="1"/>
    <col min="10501" max="10501" width="6.7109375" style="244" customWidth="1"/>
    <col min="10502" max="10502" width="7.42578125" style="244" customWidth="1"/>
    <col min="10503" max="10503" width="5.140625" style="244" customWidth="1"/>
    <col min="10504" max="10504" width="6.5703125" style="244" customWidth="1"/>
    <col min="10505" max="10505" width="7.7109375" style="244" customWidth="1"/>
    <col min="10506" max="10506" width="5.28515625" style="244" customWidth="1"/>
    <col min="10507" max="10507" width="6.28515625" style="244" customWidth="1"/>
    <col min="10508" max="10508" width="7.28515625" style="244" customWidth="1"/>
    <col min="10509" max="10509" width="5.42578125" style="244" customWidth="1"/>
    <col min="10510" max="10510" width="6.7109375" style="244" customWidth="1"/>
    <col min="10511" max="10511" width="8.28515625" style="244" customWidth="1"/>
    <col min="10512" max="10512" width="5.42578125" style="244" customWidth="1"/>
    <col min="10513" max="10513" width="6.5703125" style="244" customWidth="1"/>
    <col min="10514" max="10514" width="7.42578125" style="244" customWidth="1"/>
    <col min="10515" max="10515" width="5.140625" style="244" customWidth="1"/>
    <col min="10516" max="10752" width="9.140625" style="244"/>
    <col min="10753" max="10753" width="39.140625" style="244" customWidth="1"/>
    <col min="10754" max="10754" width="6.7109375" style="244" customWidth="1"/>
    <col min="10755" max="10755" width="7.7109375" style="244" customWidth="1"/>
    <col min="10756" max="10756" width="4.5703125" style="244" customWidth="1"/>
    <col min="10757" max="10757" width="6.7109375" style="244" customWidth="1"/>
    <col min="10758" max="10758" width="7.42578125" style="244" customWidth="1"/>
    <col min="10759" max="10759" width="5.140625" style="244" customWidth="1"/>
    <col min="10760" max="10760" width="6.5703125" style="244" customWidth="1"/>
    <col min="10761" max="10761" width="7.7109375" style="244" customWidth="1"/>
    <col min="10762" max="10762" width="5.28515625" style="244" customWidth="1"/>
    <col min="10763" max="10763" width="6.28515625" style="244" customWidth="1"/>
    <col min="10764" max="10764" width="7.28515625" style="244" customWidth="1"/>
    <col min="10765" max="10765" width="5.42578125" style="244" customWidth="1"/>
    <col min="10766" max="10766" width="6.7109375" style="244" customWidth="1"/>
    <col min="10767" max="10767" width="8.28515625" style="244" customWidth="1"/>
    <col min="10768" max="10768" width="5.42578125" style="244" customWidth="1"/>
    <col min="10769" max="10769" width="6.5703125" style="244" customWidth="1"/>
    <col min="10770" max="10770" width="7.42578125" style="244" customWidth="1"/>
    <col min="10771" max="10771" width="5.140625" style="244" customWidth="1"/>
    <col min="10772" max="11008" width="9.140625" style="244"/>
    <col min="11009" max="11009" width="39.140625" style="244" customWidth="1"/>
    <col min="11010" max="11010" width="6.7109375" style="244" customWidth="1"/>
    <col min="11011" max="11011" width="7.7109375" style="244" customWidth="1"/>
    <col min="11012" max="11012" width="4.5703125" style="244" customWidth="1"/>
    <col min="11013" max="11013" width="6.7109375" style="244" customWidth="1"/>
    <col min="11014" max="11014" width="7.42578125" style="244" customWidth="1"/>
    <col min="11015" max="11015" width="5.140625" style="244" customWidth="1"/>
    <col min="11016" max="11016" width="6.5703125" style="244" customWidth="1"/>
    <col min="11017" max="11017" width="7.7109375" style="244" customWidth="1"/>
    <col min="11018" max="11018" width="5.28515625" style="244" customWidth="1"/>
    <col min="11019" max="11019" width="6.28515625" style="244" customWidth="1"/>
    <col min="11020" max="11020" width="7.28515625" style="244" customWidth="1"/>
    <col min="11021" max="11021" width="5.42578125" style="244" customWidth="1"/>
    <col min="11022" max="11022" width="6.7109375" style="244" customWidth="1"/>
    <col min="11023" max="11023" width="8.28515625" style="244" customWidth="1"/>
    <col min="11024" max="11024" width="5.42578125" style="244" customWidth="1"/>
    <col min="11025" max="11025" width="6.5703125" style="244" customWidth="1"/>
    <col min="11026" max="11026" width="7.42578125" style="244" customWidth="1"/>
    <col min="11027" max="11027" width="5.140625" style="244" customWidth="1"/>
    <col min="11028" max="11264" width="9.140625" style="244"/>
    <col min="11265" max="11265" width="39.140625" style="244" customWidth="1"/>
    <col min="11266" max="11266" width="6.7109375" style="244" customWidth="1"/>
    <col min="11267" max="11267" width="7.7109375" style="244" customWidth="1"/>
    <col min="11268" max="11268" width="4.5703125" style="244" customWidth="1"/>
    <col min="11269" max="11269" width="6.7109375" style="244" customWidth="1"/>
    <col min="11270" max="11270" width="7.42578125" style="244" customWidth="1"/>
    <col min="11271" max="11271" width="5.140625" style="244" customWidth="1"/>
    <col min="11272" max="11272" width="6.5703125" style="244" customWidth="1"/>
    <col min="11273" max="11273" width="7.7109375" style="244" customWidth="1"/>
    <col min="11274" max="11274" width="5.28515625" style="244" customWidth="1"/>
    <col min="11275" max="11275" width="6.28515625" style="244" customWidth="1"/>
    <col min="11276" max="11276" width="7.28515625" style="244" customWidth="1"/>
    <col min="11277" max="11277" width="5.42578125" style="244" customWidth="1"/>
    <col min="11278" max="11278" width="6.7109375" style="244" customWidth="1"/>
    <col min="11279" max="11279" width="8.28515625" style="244" customWidth="1"/>
    <col min="11280" max="11280" width="5.42578125" style="244" customWidth="1"/>
    <col min="11281" max="11281" width="6.5703125" style="244" customWidth="1"/>
    <col min="11282" max="11282" width="7.42578125" style="244" customWidth="1"/>
    <col min="11283" max="11283" width="5.140625" style="244" customWidth="1"/>
    <col min="11284" max="11520" width="9.140625" style="244"/>
    <col min="11521" max="11521" width="39.140625" style="244" customWidth="1"/>
    <col min="11522" max="11522" width="6.7109375" style="244" customWidth="1"/>
    <col min="11523" max="11523" width="7.7109375" style="244" customWidth="1"/>
    <col min="11524" max="11524" width="4.5703125" style="244" customWidth="1"/>
    <col min="11525" max="11525" width="6.7109375" style="244" customWidth="1"/>
    <col min="11526" max="11526" width="7.42578125" style="244" customWidth="1"/>
    <col min="11527" max="11527" width="5.140625" style="244" customWidth="1"/>
    <col min="11528" max="11528" width="6.5703125" style="244" customWidth="1"/>
    <col min="11529" max="11529" width="7.7109375" style="244" customWidth="1"/>
    <col min="11530" max="11530" width="5.28515625" style="244" customWidth="1"/>
    <col min="11531" max="11531" width="6.28515625" style="244" customWidth="1"/>
    <col min="11532" max="11532" width="7.28515625" style="244" customWidth="1"/>
    <col min="11533" max="11533" width="5.42578125" style="244" customWidth="1"/>
    <col min="11534" max="11534" width="6.7109375" style="244" customWidth="1"/>
    <col min="11535" max="11535" width="8.28515625" style="244" customWidth="1"/>
    <col min="11536" max="11536" width="5.42578125" style="244" customWidth="1"/>
    <col min="11537" max="11537" width="6.5703125" style="244" customWidth="1"/>
    <col min="11538" max="11538" width="7.42578125" style="244" customWidth="1"/>
    <col min="11539" max="11539" width="5.140625" style="244" customWidth="1"/>
    <col min="11540" max="11776" width="9.140625" style="244"/>
    <col min="11777" max="11777" width="39.140625" style="244" customWidth="1"/>
    <col min="11778" max="11778" width="6.7109375" style="244" customWidth="1"/>
    <col min="11779" max="11779" width="7.7109375" style="244" customWidth="1"/>
    <col min="11780" max="11780" width="4.5703125" style="244" customWidth="1"/>
    <col min="11781" max="11781" width="6.7109375" style="244" customWidth="1"/>
    <col min="11782" max="11782" width="7.42578125" style="244" customWidth="1"/>
    <col min="11783" max="11783" width="5.140625" style="244" customWidth="1"/>
    <col min="11784" max="11784" width="6.5703125" style="244" customWidth="1"/>
    <col min="11785" max="11785" width="7.7109375" style="244" customWidth="1"/>
    <col min="11786" max="11786" width="5.28515625" style="244" customWidth="1"/>
    <col min="11787" max="11787" width="6.28515625" style="244" customWidth="1"/>
    <col min="11788" max="11788" width="7.28515625" style="244" customWidth="1"/>
    <col min="11789" max="11789" width="5.42578125" style="244" customWidth="1"/>
    <col min="11790" max="11790" width="6.7109375" style="244" customWidth="1"/>
    <col min="11791" max="11791" width="8.28515625" style="244" customWidth="1"/>
    <col min="11792" max="11792" width="5.42578125" style="244" customWidth="1"/>
    <col min="11793" max="11793" width="6.5703125" style="244" customWidth="1"/>
    <col min="11794" max="11794" width="7.42578125" style="244" customWidth="1"/>
    <col min="11795" max="11795" width="5.140625" style="244" customWidth="1"/>
    <col min="11796" max="12032" width="9.140625" style="244"/>
    <col min="12033" max="12033" width="39.140625" style="244" customWidth="1"/>
    <col min="12034" max="12034" width="6.7109375" style="244" customWidth="1"/>
    <col min="12035" max="12035" width="7.7109375" style="244" customWidth="1"/>
    <col min="12036" max="12036" width="4.5703125" style="244" customWidth="1"/>
    <col min="12037" max="12037" width="6.7109375" style="244" customWidth="1"/>
    <col min="12038" max="12038" width="7.42578125" style="244" customWidth="1"/>
    <col min="12039" max="12039" width="5.140625" style="244" customWidth="1"/>
    <col min="12040" max="12040" width="6.5703125" style="244" customWidth="1"/>
    <col min="12041" max="12041" width="7.7109375" style="244" customWidth="1"/>
    <col min="12042" max="12042" width="5.28515625" style="244" customWidth="1"/>
    <col min="12043" max="12043" width="6.28515625" style="244" customWidth="1"/>
    <col min="12044" max="12044" width="7.28515625" style="244" customWidth="1"/>
    <col min="12045" max="12045" width="5.42578125" style="244" customWidth="1"/>
    <col min="12046" max="12046" width="6.7109375" style="244" customWidth="1"/>
    <col min="12047" max="12047" width="8.28515625" style="244" customWidth="1"/>
    <col min="12048" max="12048" width="5.42578125" style="244" customWidth="1"/>
    <col min="12049" max="12049" width="6.5703125" style="244" customWidth="1"/>
    <col min="12050" max="12050" width="7.42578125" style="244" customWidth="1"/>
    <col min="12051" max="12051" width="5.140625" style="244" customWidth="1"/>
    <col min="12052" max="12288" width="9.140625" style="244"/>
    <col min="12289" max="12289" width="39.140625" style="244" customWidth="1"/>
    <col min="12290" max="12290" width="6.7109375" style="244" customWidth="1"/>
    <col min="12291" max="12291" width="7.7109375" style="244" customWidth="1"/>
    <col min="12292" max="12292" width="4.5703125" style="244" customWidth="1"/>
    <col min="12293" max="12293" width="6.7109375" style="244" customWidth="1"/>
    <col min="12294" max="12294" width="7.42578125" style="244" customWidth="1"/>
    <col min="12295" max="12295" width="5.140625" style="244" customWidth="1"/>
    <col min="12296" max="12296" width="6.5703125" style="244" customWidth="1"/>
    <col min="12297" max="12297" width="7.7109375" style="244" customWidth="1"/>
    <col min="12298" max="12298" width="5.28515625" style="244" customWidth="1"/>
    <col min="12299" max="12299" width="6.28515625" style="244" customWidth="1"/>
    <col min="12300" max="12300" width="7.28515625" style="244" customWidth="1"/>
    <col min="12301" max="12301" width="5.42578125" style="244" customWidth="1"/>
    <col min="12302" max="12302" width="6.7109375" style="244" customWidth="1"/>
    <col min="12303" max="12303" width="8.28515625" style="244" customWidth="1"/>
    <col min="12304" max="12304" width="5.42578125" style="244" customWidth="1"/>
    <col min="12305" max="12305" width="6.5703125" style="244" customWidth="1"/>
    <col min="12306" max="12306" width="7.42578125" style="244" customWidth="1"/>
    <col min="12307" max="12307" width="5.140625" style="244" customWidth="1"/>
    <col min="12308" max="12544" width="9.140625" style="244"/>
    <col min="12545" max="12545" width="39.140625" style="244" customWidth="1"/>
    <col min="12546" max="12546" width="6.7109375" style="244" customWidth="1"/>
    <col min="12547" max="12547" width="7.7109375" style="244" customWidth="1"/>
    <col min="12548" max="12548" width="4.5703125" style="244" customWidth="1"/>
    <col min="12549" max="12549" width="6.7109375" style="244" customWidth="1"/>
    <col min="12550" max="12550" width="7.42578125" style="244" customWidth="1"/>
    <col min="12551" max="12551" width="5.140625" style="244" customWidth="1"/>
    <col min="12552" max="12552" width="6.5703125" style="244" customWidth="1"/>
    <col min="12553" max="12553" width="7.7109375" style="244" customWidth="1"/>
    <col min="12554" max="12554" width="5.28515625" style="244" customWidth="1"/>
    <col min="12555" max="12555" width="6.28515625" style="244" customWidth="1"/>
    <col min="12556" max="12556" width="7.28515625" style="244" customWidth="1"/>
    <col min="12557" max="12557" width="5.42578125" style="244" customWidth="1"/>
    <col min="12558" max="12558" width="6.7109375" style="244" customWidth="1"/>
    <col min="12559" max="12559" width="8.28515625" style="244" customWidth="1"/>
    <col min="12560" max="12560" width="5.42578125" style="244" customWidth="1"/>
    <col min="12561" max="12561" width="6.5703125" style="244" customWidth="1"/>
    <col min="12562" max="12562" width="7.42578125" style="244" customWidth="1"/>
    <col min="12563" max="12563" width="5.140625" style="244" customWidth="1"/>
    <col min="12564" max="12800" width="9.140625" style="244"/>
    <col min="12801" max="12801" width="39.140625" style="244" customWidth="1"/>
    <col min="12802" max="12802" width="6.7109375" style="244" customWidth="1"/>
    <col min="12803" max="12803" width="7.7109375" style="244" customWidth="1"/>
    <col min="12804" max="12804" width="4.5703125" style="244" customWidth="1"/>
    <col min="12805" max="12805" width="6.7109375" style="244" customWidth="1"/>
    <col min="12806" max="12806" width="7.42578125" style="244" customWidth="1"/>
    <col min="12807" max="12807" width="5.140625" style="244" customWidth="1"/>
    <col min="12808" max="12808" width="6.5703125" style="244" customWidth="1"/>
    <col min="12809" max="12809" width="7.7109375" style="244" customWidth="1"/>
    <col min="12810" max="12810" width="5.28515625" style="244" customWidth="1"/>
    <col min="12811" max="12811" width="6.28515625" style="244" customWidth="1"/>
    <col min="12812" max="12812" width="7.28515625" style="244" customWidth="1"/>
    <col min="12813" max="12813" width="5.42578125" style="244" customWidth="1"/>
    <col min="12814" max="12814" width="6.7109375" style="244" customWidth="1"/>
    <col min="12815" max="12815" width="8.28515625" style="244" customWidth="1"/>
    <col min="12816" max="12816" width="5.42578125" style="244" customWidth="1"/>
    <col min="12817" max="12817" width="6.5703125" style="244" customWidth="1"/>
    <col min="12818" max="12818" width="7.42578125" style="244" customWidth="1"/>
    <col min="12819" max="12819" width="5.140625" style="244" customWidth="1"/>
    <col min="12820" max="13056" width="9.140625" style="244"/>
    <col min="13057" max="13057" width="39.140625" style="244" customWidth="1"/>
    <col min="13058" max="13058" width="6.7109375" style="244" customWidth="1"/>
    <col min="13059" max="13059" width="7.7109375" style="244" customWidth="1"/>
    <col min="13060" max="13060" width="4.5703125" style="244" customWidth="1"/>
    <col min="13061" max="13061" width="6.7109375" style="244" customWidth="1"/>
    <col min="13062" max="13062" width="7.42578125" style="244" customWidth="1"/>
    <col min="13063" max="13063" width="5.140625" style="244" customWidth="1"/>
    <col min="13064" max="13064" width="6.5703125" style="244" customWidth="1"/>
    <col min="13065" max="13065" width="7.7109375" style="244" customWidth="1"/>
    <col min="13066" max="13066" width="5.28515625" style="244" customWidth="1"/>
    <col min="13067" max="13067" width="6.28515625" style="244" customWidth="1"/>
    <col min="13068" max="13068" width="7.28515625" style="244" customWidth="1"/>
    <col min="13069" max="13069" width="5.42578125" style="244" customWidth="1"/>
    <col min="13070" max="13070" width="6.7109375" style="244" customWidth="1"/>
    <col min="13071" max="13071" width="8.28515625" style="244" customWidth="1"/>
    <col min="13072" max="13072" width="5.42578125" style="244" customWidth="1"/>
    <col min="13073" max="13073" width="6.5703125" style="244" customWidth="1"/>
    <col min="13074" max="13074" width="7.42578125" style="244" customWidth="1"/>
    <col min="13075" max="13075" width="5.140625" style="244" customWidth="1"/>
    <col min="13076" max="13312" width="9.140625" style="244"/>
    <col min="13313" max="13313" width="39.140625" style="244" customWidth="1"/>
    <col min="13314" max="13314" width="6.7109375" style="244" customWidth="1"/>
    <col min="13315" max="13315" width="7.7109375" style="244" customWidth="1"/>
    <col min="13316" max="13316" width="4.5703125" style="244" customWidth="1"/>
    <col min="13317" max="13317" width="6.7109375" style="244" customWidth="1"/>
    <col min="13318" max="13318" width="7.42578125" style="244" customWidth="1"/>
    <col min="13319" max="13319" width="5.140625" style="244" customWidth="1"/>
    <col min="13320" max="13320" width="6.5703125" style="244" customWidth="1"/>
    <col min="13321" max="13321" width="7.7109375" style="244" customWidth="1"/>
    <col min="13322" max="13322" width="5.28515625" style="244" customWidth="1"/>
    <col min="13323" max="13323" width="6.28515625" style="244" customWidth="1"/>
    <col min="13324" max="13324" width="7.28515625" style="244" customWidth="1"/>
    <col min="13325" max="13325" width="5.42578125" style="244" customWidth="1"/>
    <col min="13326" max="13326" width="6.7109375" style="244" customWidth="1"/>
    <col min="13327" max="13327" width="8.28515625" style="244" customWidth="1"/>
    <col min="13328" max="13328" width="5.42578125" style="244" customWidth="1"/>
    <col min="13329" max="13329" width="6.5703125" style="244" customWidth="1"/>
    <col min="13330" max="13330" width="7.42578125" style="244" customWidth="1"/>
    <col min="13331" max="13331" width="5.140625" style="244" customWidth="1"/>
    <col min="13332" max="13568" width="9.140625" style="244"/>
    <col min="13569" max="13569" width="39.140625" style="244" customWidth="1"/>
    <col min="13570" max="13570" width="6.7109375" style="244" customWidth="1"/>
    <col min="13571" max="13571" width="7.7109375" style="244" customWidth="1"/>
    <col min="13572" max="13572" width="4.5703125" style="244" customWidth="1"/>
    <col min="13573" max="13573" width="6.7109375" style="244" customWidth="1"/>
    <col min="13574" max="13574" width="7.42578125" style="244" customWidth="1"/>
    <col min="13575" max="13575" width="5.140625" style="244" customWidth="1"/>
    <col min="13576" max="13576" width="6.5703125" style="244" customWidth="1"/>
    <col min="13577" max="13577" width="7.7109375" style="244" customWidth="1"/>
    <col min="13578" max="13578" width="5.28515625" style="244" customWidth="1"/>
    <col min="13579" max="13579" width="6.28515625" style="244" customWidth="1"/>
    <col min="13580" max="13580" width="7.28515625" style="244" customWidth="1"/>
    <col min="13581" max="13581" width="5.42578125" style="244" customWidth="1"/>
    <col min="13582" max="13582" width="6.7109375" style="244" customWidth="1"/>
    <col min="13583" max="13583" width="8.28515625" style="244" customWidth="1"/>
    <col min="13584" max="13584" width="5.42578125" style="244" customWidth="1"/>
    <col min="13585" max="13585" width="6.5703125" style="244" customWidth="1"/>
    <col min="13586" max="13586" width="7.42578125" style="244" customWidth="1"/>
    <col min="13587" max="13587" width="5.140625" style="244" customWidth="1"/>
    <col min="13588" max="13824" width="9.140625" style="244"/>
    <col min="13825" max="13825" width="39.140625" style="244" customWidth="1"/>
    <col min="13826" max="13826" width="6.7109375" style="244" customWidth="1"/>
    <col min="13827" max="13827" width="7.7109375" style="244" customWidth="1"/>
    <col min="13828" max="13828" width="4.5703125" style="244" customWidth="1"/>
    <col min="13829" max="13829" width="6.7109375" style="244" customWidth="1"/>
    <col min="13830" max="13830" width="7.42578125" style="244" customWidth="1"/>
    <col min="13831" max="13831" width="5.140625" style="244" customWidth="1"/>
    <col min="13832" max="13832" width="6.5703125" style="244" customWidth="1"/>
    <col min="13833" max="13833" width="7.7109375" style="244" customWidth="1"/>
    <col min="13834" max="13834" width="5.28515625" style="244" customWidth="1"/>
    <col min="13835" max="13835" width="6.28515625" style="244" customWidth="1"/>
    <col min="13836" max="13836" width="7.28515625" style="244" customWidth="1"/>
    <col min="13837" max="13837" width="5.42578125" style="244" customWidth="1"/>
    <col min="13838" max="13838" width="6.7109375" style="244" customWidth="1"/>
    <col min="13839" max="13839" width="8.28515625" style="244" customWidth="1"/>
    <col min="13840" max="13840" width="5.42578125" style="244" customWidth="1"/>
    <col min="13841" max="13841" width="6.5703125" style="244" customWidth="1"/>
    <col min="13842" max="13842" width="7.42578125" style="244" customWidth="1"/>
    <col min="13843" max="13843" width="5.140625" style="244" customWidth="1"/>
    <col min="13844" max="14080" width="9.140625" style="244"/>
    <col min="14081" max="14081" width="39.140625" style="244" customWidth="1"/>
    <col min="14082" max="14082" width="6.7109375" style="244" customWidth="1"/>
    <col min="14083" max="14083" width="7.7109375" style="244" customWidth="1"/>
    <col min="14084" max="14084" width="4.5703125" style="244" customWidth="1"/>
    <col min="14085" max="14085" width="6.7109375" style="244" customWidth="1"/>
    <col min="14086" max="14086" width="7.42578125" style="244" customWidth="1"/>
    <col min="14087" max="14087" width="5.140625" style="244" customWidth="1"/>
    <col min="14088" max="14088" width="6.5703125" style="244" customWidth="1"/>
    <col min="14089" max="14089" width="7.7109375" style="244" customWidth="1"/>
    <col min="14090" max="14090" width="5.28515625" style="244" customWidth="1"/>
    <col min="14091" max="14091" width="6.28515625" style="244" customWidth="1"/>
    <col min="14092" max="14092" width="7.28515625" style="244" customWidth="1"/>
    <col min="14093" max="14093" width="5.42578125" style="244" customWidth="1"/>
    <col min="14094" max="14094" width="6.7109375" style="244" customWidth="1"/>
    <col min="14095" max="14095" width="8.28515625" style="244" customWidth="1"/>
    <col min="14096" max="14096" width="5.42578125" style="244" customWidth="1"/>
    <col min="14097" max="14097" width="6.5703125" style="244" customWidth="1"/>
    <col min="14098" max="14098" width="7.42578125" style="244" customWidth="1"/>
    <col min="14099" max="14099" width="5.140625" style="244" customWidth="1"/>
    <col min="14100" max="14336" width="9.140625" style="244"/>
    <col min="14337" max="14337" width="39.140625" style="244" customWidth="1"/>
    <col min="14338" max="14338" width="6.7109375" style="244" customWidth="1"/>
    <col min="14339" max="14339" width="7.7109375" style="244" customWidth="1"/>
    <col min="14340" max="14340" width="4.5703125" style="244" customWidth="1"/>
    <col min="14341" max="14341" width="6.7109375" style="244" customWidth="1"/>
    <col min="14342" max="14342" width="7.42578125" style="244" customWidth="1"/>
    <col min="14343" max="14343" width="5.140625" style="244" customWidth="1"/>
    <col min="14344" max="14344" width="6.5703125" style="244" customWidth="1"/>
    <col min="14345" max="14345" width="7.7109375" style="244" customWidth="1"/>
    <col min="14346" max="14346" width="5.28515625" style="244" customWidth="1"/>
    <col min="14347" max="14347" width="6.28515625" style="244" customWidth="1"/>
    <col min="14348" max="14348" width="7.28515625" style="244" customWidth="1"/>
    <col min="14349" max="14349" width="5.42578125" style="244" customWidth="1"/>
    <col min="14350" max="14350" width="6.7109375" style="244" customWidth="1"/>
    <col min="14351" max="14351" width="8.28515625" style="244" customWidth="1"/>
    <col min="14352" max="14352" width="5.42578125" style="244" customWidth="1"/>
    <col min="14353" max="14353" width="6.5703125" style="244" customWidth="1"/>
    <col min="14354" max="14354" width="7.42578125" style="244" customWidth="1"/>
    <col min="14355" max="14355" width="5.140625" style="244" customWidth="1"/>
    <col min="14356" max="14592" width="9.140625" style="244"/>
    <col min="14593" max="14593" width="39.140625" style="244" customWidth="1"/>
    <col min="14594" max="14594" width="6.7109375" style="244" customWidth="1"/>
    <col min="14595" max="14595" width="7.7109375" style="244" customWidth="1"/>
    <col min="14596" max="14596" width="4.5703125" style="244" customWidth="1"/>
    <col min="14597" max="14597" width="6.7109375" style="244" customWidth="1"/>
    <col min="14598" max="14598" width="7.42578125" style="244" customWidth="1"/>
    <col min="14599" max="14599" width="5.140625" style="244" customWidth="1"/>
    <col min="14600" max="14600" width="6.5703125" style="244" customWidth="1"/>
    <col min="14601" max="14601" width="7.7109375" style="244" customWidth="1"/>
    <col min="14602" max="14602" width="5.28515625" style="244" customWidth="1"/>
    <col min="14603" max="14603" width="6.28515625" style="244" customWidth="1"/>
    <col min="14604" max="14604" width="7.28515625" style="244" customWidth="1"/>
    <col min="14605" max="14605" width="5.42578125" style="244" customWidth="1"/>
    <col min="14606" max="14606" width="6.7109375" style="244" customWidth="1"/>
    <col min="14607" max="14607" width="8.28515625" style="244" customWidth="1"/>
    <col min="14608" max="14608" width="5.42578125" style="244" customWidth="1"/>
    <col min="14609" max="14609" width="6.5703125" style="244" customWidth="1"/>
    <col min="14610" max="14610" width="7.42578125" style="244" customWidth="1"/>
    <col min="14611" max="14611" width="5.140625" style="244" customWidth="1"/>
    <col min="14612" max="14848" width="9.140625" style="244"/>
    <col min="14849" max="14849" width="39.140625" style="244" customWidth="1"/>
    <col min="14850" max="14850" width="6.7109375" style="244" customWidth="1"/>
    <col min="14851" max="14851" width="7.7109375" style="244" customWidth="1"/>
    <col min="14852" max="14852" width="4.5703125" style="244" customWidth="1"/>
    <col min="14853" max="14853" width="6.7109375" style="244" customWidth="1"/>
    <col min="14854" max="14854" width="7.42578125" style="244" customWidth="1"/>
    <col min="14855" max="14855" width="5.140625" style="244" customWidth="1"/>
    <col min="14856" max="14856" width="6.5703125" style="244" customWidth="1"/>
    <col min="14857" max="14857" width="7.7109375" style="244" customWidth="1"/>
    <col min="14858" max="14858" width="5.28515625" style="244" customWidth="1"/>
    <col min="14859" max="14859" width="6.28515625" style="244" customWidth="1"/>
    <col min="14860" max="14860" width="7.28515625" style="244" customWidth="1"/>
    <col min="14861" max="14861" width="5.42578125" style="244" customWidth="1"/>
    <col min="14862" max="14862" width="6.7109375" style="244" customWidth="1"/>
    <col min="14863" max="14863" width="8.28515625" style="244" customWidth="1"/>
    <col min="14864" max="14864" width="5.42578125" style="244" customWidth="1"/>
    <col min="14865" max="14865" width="6.5703125" style="244" customWidth="1"/>
    <col min="14866" max="14866" width="7.42578125" style="244" customWidth="1"/>
    <col min="14867" max="14867" width="5.140625" style="244" customWidth="1"/>
    <col min="14868" max="15104" width="9.140625" style="244"/>
    <col min="15105" max="15105" width="39.140625" style="244" customWidth="1"/>
    <col min="15106" max="15106" width="6.7109375" style="244" customWidth="1"/>
    <col min="15107" max="15107" width="7.7109375" style="244" customWidth="1"/>
    <col min="15108" max="15108" width="4.5703125" style="244" customWidth="1"/>
    <col min="15109" max="15109" width="6.7109375" style="244" customWidth="1"/>
    <col min="15110" max="15110" width="7.42578125" style="244" customWidth="1"/>
    <col min="15111" max="15111" width="5.140625" style="244" customWidth="1"/>
    <col min="15112" max="15112" width="6.5703125" style="244" customWidth="1"/>
    <col min="15113" max="15113" width="7.7109375" style="244" customWidth="1"/>
    <col min="15114" max="15114" width="5.28515625" style="244" customWidth="1"/>
    <col min="15115" max="15115" width="6.28515625" style="244" customWidth="1"/>
    <col min="15116" max="15116" width="7.28515625" style="244" customWidth="1"/>
    <col min="15117" max="15117" width="5.42578125" style="244" customWidth="1"/>
    <col min="15118" max="15118" width="6.7109375" style="244" customWidth="1"/>
    <col min="15119" max="15119" width="8.28515625" style="244" customWidth="1"/>
    <col min="15120" max="15120" width="5.42578125" style="244" customWidth="1"/>
    <col min="15121" max="15121" width="6.5703125" style="244" customWidth="1"/>
    <col min="15122" max="15122" width="7.42578125" style="244" customWidth="1"/>
    <col min="15123" max="15123" width="5.140625" style="244" customWidth="1"/>
    <col min="15124" max="15360" width="9.140625" style="244"/>
    <col min="15361" max="15361" width="39.140625" style="244" customWidth="1"/>
    <col min="15362" max="15362" width="6.7109375" style="244" customWidth="1"/>
    <col min="15363" max="15363" width="7.7109375" style="244" customWidth="1"/>
    <col min="15364" max="15364" width="4.5703125" style="244" customWidth="1"/>
    <col min="15365" max="15365" width="6.7109375" style="244" customWidth="1"/>
    <col min="15366" max="15366" width="7.42578125" style="244" customWidth="1"/>
    <col min="15367" max="15367" width="5.140625" style="244" customWidth="1"/>
    <col min="15368" max="15368" width="6.5703125" style="244" customWidth="1"/>
    <col min="15369" max="15369" width="7.7109375" style="244" customWidth="1"/>
    <col min="15370" max="15370" width="5.28515625" style="244" customWidth="1"/>
    <col min="15371" max="15371" width="6.28515625" style="244" customWidth="1"/>
    <col min="15372" max="15372" width="7.28515625" style="244" customWidth="1"/>
    <col min="15373" max="15373" width="5.42578125" style="244" customWidth="1"/>
    <col min="15374" max="15374" width="6.7109375" style="244" customWidth="1"/>
    <col min="15375" max="15375" width="8.28515625" style="244" customWidth="1"/>
    <col min="15376" max="15376" width="5.42578125" style="244" customWidth="1"/>
    <col min="15377" max="15377" width="6.5703125" style="244" customWidth="1"/>
    <col min="15378" max="15378" width="7.42578125" style="244" customWidth="1"/>
    <col min="15379" max="15379" width="5.140625" style="244" customWidth="1"/>
    <col min="15380" max="15616" width="9.140625" style="244"/>
    <col min="15617" max="15617" width="39.140625" style="244" customWidth="1"/>
    <col min="15618" max="15618" width="6.7109375" style="244" customWidth="1"/>
    <col min="15619" max="15619" width="7.7109375" style="244" customWidth="1"/>
    <col min="15620" max="15620" width="4.5703125" style="244" customWidth="1"/>
    <col min="15621" max="15621" width="6.7109375" style="244" customWidth="1"/>
    <col min="15622" max="15622" width="7.42578125" style="244" customWidth="1"/>
    <col min="15623" max="15623" width="5.140625" style="244" customWidth="1"/>
    <col min="15624" max="15624" width="6.5703125" style="244" customWidth="1"/>
    <col min="15625" max="15625" width="7.7109375" style="244" customWidth="1"/>
    <col min="15626" max="15626" width="5.28515625" style="244" customWidth="1"/>
    <col min="15627" max="15627" width="6.28515625" style="244" customWidth="1"/>
    <col min="15628" max="15628" width="7.28515625" style="244" customWidth="1"/>
    <col min="15629" max="15629" width="5.42578125" style="244" customWidth="1"/>
    <col min="15630" max="15630" width="6.7109375" style="244" customWidth="1"/>
    <col min="15631" max="15631" width="8.28515625" style="244" customWidth="1"/>
    <col min="15632" max="15632" width="5.42578125" style="244" customWidth="1"/>
    <col min="15633" max="15633" width="6.5703125" style="244" customWidth="1"/>
    <col min="15634" max="15634" width="7.42578125" style="244" customWidth="1"/>
    <col min="15635" max="15635" width="5.140625" style="244" customWidth="1"/>
    <col min="15636" max="15872" width="9.140625" style="244"/>
    <col min="15873" max="15873" width="39.140625" style="244" customWidth="1"/>
    <col min="15874" max="15874" width="6.7109375" style="244" customWidth="1"/>
    <col min="15875" max="15875" width="7.7109375" style="244" customWidth="1"/>
    <col min="15876" max="15876" width="4.5703125" style="244" customWidth="1"/>
    <col min="15877" max="15877" width="6.7109375" style="244" customWidth="1"/>
    <col min="15878" max="15878" width="7.42578125" style="244" customWidth="1"/>
    <col min="15879" max="15879" width="5.140625" style="244" customWidth="1"/>
    <col min="15880" max="15880" width="6.5703125" style="244" customWidth="1"/>
    <col min="15881" max="15881" width="7.7109375" style="244" customWidth="1"/>
    <col min="15882" max="15882" width="5.28515625" style="244" customWidth="1"/>
    <col min="15883" max="15883" width="6.28515625" style="244" customWidth="1"/>
    <col min="15884" max="15884" width="7.28515625" style="244" customWidth="1"/>
    <col min="15885" max="15885" width="5.42578125" style="244" customWidth="1"/>
    <col min="15886" max="15886" width="6.7109375" style="244" customWidth="1"/>
    <col min="15887" max="15887" width="8.28515625" style="244" customWidth="1"/>
    <col min="15888" max="15888" width="5.42578125" style="244" customWidth="1"/>
    <col min="15889" max="15889" width="6.5703125" style="244" customWidth="1"/>
    <col min="15890" max="15890" width="7.42578125" style="244" customWidth="1"/>
    <col min="15891" max="15891" width="5.140625" style="244" customWidth="1"/>
    <col min="15892" max="16128" width="9.140625" style="244"/>
    <col min="16129" max="16129" width="39.140625" style="244" customWidth="1"/>
    <col min="16130" max="16130" width="6.7109375" style="244" customWidth="1"/>
    <col min="16131" max="16131" width="7.7109375" style="244" customWidth="1"/>
    <col min="16132" max="16132" width="4.5703125" style="244" customWidth="1"/>
    <col min="16133" max="16133" width="6.7109375" style="244" customWidth="1"/>
    <col min="16134" max="16134" width="7.42578125" style="244" customWidth="1"/>
    <col min="16135" max="16135" width="5.140625" style="244" customWidth="1"/>
    <col min="16136" max="16136" width="6.5703125" style="244" customWidth="1"/>
    <col min="16137" max="16137" width="7.7109375" style="244" customWidth="1"/>
    <col min="16138" max="16138" width="5.28515625" style="244" customWidth="1"/>
    <col min="16139" max="16139" width="6.28515625" style="244" customWidth="1"/>
    <col min="16140" max="16140" width="7.28515625" style="244" customWidth="1"/>
    <col min="16141" max="16141" width="5.42578125" style="244" customWidth="1"/>
    <col min="16142" max="16142" width="6.7109375" style="244" customWidth="1"/>
    <col min="16143" max="16143" width="8.28515625" style="244" customWidth="1"/>
    <col min="16144" max="16144" width="5.42578125" style="244" customWidth="1"/>
    <col min="16145" max="16145" width="6.5703125" style="244" customWidth="1"/>
    <col min="16146" max="16146" width="7.42578125" style="244" customWidth="1"/>
    <col min="16147" max="16147" width="5.140625" style="244" customWidth="1"/>
    <col min="16148" max="16384" width="9.140625" style="244"/>
  </cols>
  <sheetData>
    <row r="1" spans="1:124" ht="19.149999999999999" customHeight="1" thickBot="1" x14ac:dyDescent="0.25">
      <c r="A1" s="3231" t="s">
        <v>46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</row>
    <row r="2" spans="1:124" ht="13.5" thickBot="1" x14ac:dyDescent="0.25">
      <c r="A2" s="3232" t="s">
        <v>383</v>
      </c>
      <c r="B2" s="3233"/>
      <c r="C2" s="3233"/>
      <c r="D2" s="3233"/>
      <c r="E2" s="3233"/>
      <c r="F2" s="3233"/>
      <c r="G2" s="3233"/>
      <c r="H2" s="3233"/>
      <c r="I2" s="3233"/>
      <c r="J2" s="3233"/>
      <c r="K2" s="3233"/>
      <c r="L2" s="3233"/>
      <c r="M2" s="3233"/>
      <c r="N2" s="3233"/>
      <c r="O2" s="3233"/>
      <c r="P2" s="3233"/>
      <c r="Q2" s="3234"/>
      <c r="R2" s="3234"/>
      <c r="S2" s="3235"/>
    </row>
    <row r="3" spans="1:124" ht="16.149999999999999" customHeight="1" thickBot="1" x14ac:dyDescent="0.25">
      <c r="A3" s="1972"/>
      <c r="B3" s="3239" t="s">
        <v>307</v>
      </c>
      <c r="C3" s="3233"/>
      <c r="D3" s="3233"/>
      <c r="E3" s="3254" t="s">
        <v>83</v>
      </c>
      <c r="F3" s="3233"/>
      <c r="G3" s="3253"/>
      <c r="H3" s="3233" t="s">
        <v>67</v>
      </c>
      <c r="I3" s="3233"/>
      <c r="J3" s="3253"/>
      <c r="K3" s="3233" t="s">
        <v>68</v>
      </c>
      <c r="L3" s="3233"/>
      <c r="M3" s="3253"/>
      <c r="N3" s="3233" t="s">
        <v>69</v>
      </c>
      <c r="O3" s="3233"/>
      <c r="P3" s="3253"/>
      <c r="Q3" s="3242" t="s">
        <v>84</v>
      </c>
      <c r="R3" s="3242"/>
      <c r="S3" s="3243"/>
    </row>
    <row r="4" spans="1:124" ht="12.75" customHeight="1" x14ac:dyDescent="0.2">
      <c r="A4" s="3236" t="s">
        <v>9</v>
      </c>
      <c r="B4" s="3298">
        <v>1</v>
      </c>
      <c r="C4" s="3296"/>
      <c r="D4" s="3297"/>
      <c r="E4" s="3295">
        <v>2</v>
      </c>
      <c r="F4" s="3296"/>
      <c r="G4" s="3297"/>
      <c r="H4" s="3242">
        <v>3</v>
      </c>
      <c r="I4" s="3242"/>
      <c r="J4" s="3290"/>
      <c r="K4" s="3242">
        <v>4</v>
      </c>
      <c r="L4" s="3242"/>
      <c r="M4" s="3290"/>
      <c r="N4" s="3242">
        <v>5</v>
      </c>
      <c r="O4" s="3242"/>
      <c r="P4" s="3290"/>
      <c r="Q4" s="3245"/>
      <c r="R4" s="3245"/>
      <c r="S4" s="3246"/>
    </row>
    <row r="5" spans="1:124" ht="15.6" customHeight="1" x14ac:dyDescent="0.2">
      <c r="A5" s="3237"/>
      <c r="B5" s="3291" t="s">
        <v>85</v>
      </c>
      <c r="C5" s="3292"/>
      <c r="D5" s="3293"/>
      <c r="E5" s="3292" t="s">
        <v>85</v>
      </c>
      <c r="F5" s="3292"/>
      <c r="G5" s="3293"/>
      <c r="H5" s="3293" t="s">
        <v>85</v>
      </c>
      <c r="I5" s="3294"/>
      <c r="J5" s="3294"/>
      <c r="K5" s="3293" t="s">
        <v>85</v>
      </c>
      <c r="L5" s="3294"/>
      <c r="M5" s="3294"/>
      <c r="N5" s="3293" t="s">
        <v>85</v>
      </c>
      <c r="O5" s="3294"/>
      <c r="P5" s="3294"/>
      <c r="Q5" s="3248"/>
      <c r="R5" s="3248"/>
      <c r="S5" s="3248"/>
      <c r="T5" s="270"/>
    </row>
    <row r="6" spans="1:124" ht="26.45" customHeight="1" x14ac:dyDescent="0.2">
      <c r="A6" s="3238"/>
      <c r="B6" s="245" t="s">
        <v>26</v>
      </c>
      <c r="C6" s="246" t="s">
        <v>50</v>
      </c>
      <c r="D6" s="247" t="s">
        <v>4</v>
      </c>
      <c r="E6" s="289" t="s">
        <v>26</v>
      </c>
      <c r="F6" s="246" t="s">
        <v>50</v>
      </c>
      <c r="G6" s="247" t="s">
        <v>4</v>
      </c>
      <c r="H6" s="289" t="s">
        <v>26</v>
      </c>
      <c r="I6" s="246" t="s">
        <v>50</v>
      </c>
      <c r="J6" s="247" t="s">
        <v>4</v>
      </c>
      <c r="K6" s="289" t="s">
        <v>26</v>
      </c>
      <c r="L6" s="246" t="s">
        <v>50</v>
      </c>
      <c r="M6" s="247" t="s">
        <v>4</v>
      </c>
      <c r="N6" s="289" t="s">
        <v>26</v>
      </c>
      <c r="O6" s="246" t="s">
        <v>50</v>
      </c>
      <c r="P6" s="247" t="s">
        <v>4</v>
      </c>
      <c r="Q6" s="289" t="s">
        <v>26</v>
      </c>
      <c r="R6" s="246" t="s">
        <v>50</v>
      </c>
      <c r="S6" s="247" t="s">
        <v>4</v>
      </c>
      <c r="T6" s="270"/>
    </row>
    <row r="7" spans="1:124" x14ac:dyDescent="0.2">
      <c r="A7" s="293" t="s">
        <v>86</v>
      </c>
      <c r="B7" s="648"/>
      <c r="C7" s="649"/>
      <c r="D7" s="650"/>
      <c r="E7" s="651"/>
      <c r="F7" s="649"/>
      <c r="G7" s="650"/>
      <c r="H7" s="651"/>
      <c r="I7" s="649"/>
      <c r="J7" s="650"/>
      <c r="K7" s="651"/>
      <c r="L7" s="649"/>
      <c r="M7" s="650"/>
      <c r="N7" s="651"/>
      <c r="O7" s="649"/>
      <c r="P7" s="650"/>
      <c r="Q7" s="294"/>
      <c r="R7" s="294"/>
      <c r="S7" s="295"/>
      <c r="T7" s="270"/>
    </row>
    <row r="8" spans="1:124" s="251" customFormat="1" ht="15" customHeight="1" thickBot="1" x14ac:dyDescent="0.25">
      <c r="A8" s="1024" t="s">
        <v>87</v>
      </c>
      <c r="B8" s="2418">
        <v>79</v>
      </c>
      <c r="C8" s="2419">
        <v>8</v>
      </c>
      <c r="D8" s="2420">
        <f>C8+B8</f>
        <v>87</v>
      </c>
      <c r="E8" s="1025">
        <v>43</v>
      </c>
      <c r="F8" s="1026">
        <v>17</v>
      </c>
      <c r="G8" s="1027">
        <f>F8+E8</f>
        <v>60</v>
      </c>
      <c r="H8" s="1025">
        <v>64</v>
      </c>
      <c r="I8" s="1028">
        <v>16</v>
      </c>
      <c r="J8" s="1027">
        <f>H8+I8</f>
        <v>80</v>
      </c>
      <c r="K8" s="1029">
        <v>51</v>
      </c>
      <c r="L8" s="1025">
        <v>9</v>
      </c>
      <c r="M8" s="1027">
        <f>K8+L8</f>
        <v>60</v>
      </c>
      <c r="N8" s="1029">
        <v>54</v>
      </c>
      <c r="O8" s="1028">
        <v>3</v>
      </c>
      <c r="P8" s="1027">
        <f>N8+O8</f>
        <v>57</v>
      </c>
      <c r="Q8" s="1026">
        <f>B8+E8+H8+K8+N8</f>
        <v>291</v>
      </c>
      <c r="R8" s="1026">
        <f>I8+L8+O8+C8+F8</f>
        <v>53</v>
      </c>
      <c r="S8" s="1030">
        <f>R8+Q8</f>
        <v>344</v>
      </c>
      <c r="T8" s="2421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</row>
    <row r="9" spans="1:124" s="250" customFormat="1" ht="13.5" thickBot="1" x14ac:dyDescent="0.25">
      <c r="A9" s="1031" t="s">
        <v>8</v>
      </c>
      <c r="B9" s="2422">
        <f t="shared" ref="B9:O9" si="0">B8</f>
        <v>79</v>
      </c>
      <c r="C9" s="1032">
        <f t="shared" si="0"/>
        <v>8</v>
      </c>
      <c r="D9" s="1033">
        <f t="shared" si="0"/>
        <v>87</v>
      </c>
      <c r="E9" s="1032">
        <f t="shared" si="0"/>
        <v>43</v>
      </c>
      <c r="F9" s="1206">
        <f t="shared" si="0"/>
        <v>17</v>
      </c>
      <c r="G9" s="1034">
        <f>G8</f>
        <v>60</v>
      </c>
      <c r="H9" s="1032">
        <f t="shared" si="0"/>
        <v>64</v>
      </c>
      <c r="I9" s="1206">
        <f t="shared" si="0"/>
        <v>16</v>
      </c>
      <c r="J9" s="1034">
        <f>J8</f>
        <v>80</v>
      </c>
      <c r="K9" s="1032">
        <f t="shared" si="0"/>
        <v>51</v>
      </c>
      <c r="L9" s="1032">
        <f t="shared" si="0"/>
        <v>9</v>
      </c>
      <c r="M9" s="1034">
        <f>M8</f>
        <v>60</v>
      </c>
      <c r="N9" s="1032">
        <f t="shared" si="0"/>
        <v>54</v>
      </c>
      <c r="O9" s="1206">
        <f t="shared" si="0"/>
        <v>3</v>
      </c>
      <c r="P9" s="1034">
        <f>P8</f>
        <v>57</v>
      </c>
      <c r="Q9" s="1035">
        <f>H9+K9+N9+E9+B9</f>
        <v>291</v>
      </c>
      <c r="R9" s="1035">
        <f>I9+L9+O9+C9+F9</f>
        <v>53</v>
      </c>
      <c r="S9" s="1207">
        <f>R9+Q9</f>
        <v>344</v>
      </c>
      <c r="T9" s="1620"/>
    </row>
    <row r="10" spans="1:124" s="250" customFormat="1" x14ac:dyDescent="0.2">
      <c r="A10" s="1036" t="s">
        <v>87</v>
      </c>
      <c r="B10" s="2423">
        <v>4</v>
      </c>
      <c r="C10" s="1208">
        <v>1</v>
      </c>
      <c r="D10" s="1209">
        <f>B10+C10</f>
        <v>5</v>
      </c>
      <c r="E10" s="1208">
        <v>9</v>
      </c>
      <c r="F10" s="1210">
        <v>0</v>
      </c>
      <c r="G10" s="1209">
        <f>E10+F10</f>
        <v>9</v>
      </c>
      <c r="H10" s="1211">
        <v>2</v>
      </c>
      <c r="I10" s="1209">
        <v>3</v>
      </c>
      <c r="J10" s="1212">
        <f>H10+I10</f>
        <v>5</v>
      </c>
      <c r="K10" s="1211">
        <v>3</v>
      </c>
      <c r="L10" s="1211">
        <v>0</v>
      </c>
      <c r="M10" s="1213">
        <f>K10+L10</f>
        <v>3</v>
      </c>
      <c r="N10" s="1211">
        <v>3</v>
      </c>
      <c r="O10" s="1209">
        <v>1</v>
      </c>
      <c r="P10" s="1212">
        <f>N10+O10</f>
        <v>4</v>
      </c>
      <c r="Q10" s="1214">
        <f>B10+E10+H10+K10+N10</f>
        <v>21</v>
      </c>
      <c r="R10" s="1214">
        <f>I10+L10+O10+F10+C10</f>
        <v>5</v>
      </c>
      <c r="S10" s="1215">
        <f>R10+Q10</f>
        <v>26</v>
      </c>
      <c r="T10" s="1620"/>
    </row>
    <row r="11" spans="1:124" s="250" customFormat="1" ht="13.5" thickBot="1" x14ac:dyDescent="0.25">
      <c r="A11" s="259" t="s">
        <v>64</v>
      </c>
      <c r="B11" s="2424">
        <f>B10</f>
        <v>4</v>
      </c>
      <c r="C11" s="1216">
        <f t="shared" ref="C11:M11" si="1">C10</f>
        <v>1</v>
      </c>
      <c r="D11" s="2425">
        <f>D10</f>
        <v>5</v>
      </c>
      <c r="E11" s="1217">
        <f t="shared" si="1"/>
        <v>9</v>
      </c>
      <c r="F11" s="1218">
        <f t="shared" si="1"/>
        <v>0</v>
      </c>
      <c r="G11" s="1219">
        <f t="shared" si="1"/>
        <v>9</v>
      </c>
      <c r="H11" s="1216">
        <f t="shared" si="1"/>
        <v>2</v>
      </c>
      <c r="I11" s="1218">
        <f t="shared" si="1"/>
        <v>3</v>
      </c>
      <c r="J11" s="1219">
        <f t="shared" si="1"/>
        <v>5</v>
      </c>
      <c r="K11" s="1216">
        <f>K10</f>
        <v>3</v>
      </c>
      <c r="L11" s="1220">
        <f>L10</f>
        <v>0</v>
      </c>
      <c r="M11" s="1219">
        <f t="shared" si="1"/>
        <v>3</v>
      </c>
      <c r="N11" s="1220">
        <f>N10</f>
        <v>3</v>
      </c>
      <c r="O11" s="1221">
        <f>O10</f>
        <v>1</v>
      </c>
      <c r="P11" s="1222">
        <f>P10</f>
        <v>4</v>
      </c>
      <c r="Q11" s="1223">
        <f>H11+K11+N11+E11+B11</f>
        <v>21</v>
      </c>
      <c r="R11" s="1223">
        <f>I11+L11+O11+F11+C11</f>
        <v>5</v>
      </c>
      <c r="S11" s="1224">
        <f>R11+Q11</f>
        <v>26</v>
      </c>
      <c r="T11" s="1620"/>
    </row>
    <row r="12" spans="1:124" s="250" customFormat="1" ht="13.5" thickBot="1" x14ac:dyDescent="0.25">
      <c r="A12" s="1037" t="s">
        <v>88</v>
      </c>
      <c r="B12" s="2422">
        <f>B11+B9</f>
        <v>83</v>
      </c>
      <c r="C12" s="2426">
        <f>C11+C9</f>
        <v>9</v>
      </c>
      <c r="D12" s="1033">
        <f>D11+D9</f>
        <v>92</v>
      </c>
      <c r="E12" s="1032">
        <f>E8+E10</f>
        <v>52</v>
      </c>
      <c r="F12" s="1035">
        <f>F9+F11</f>
        <v>17</v>
      </c>
      <c r="G12" s="1033">
        <f t="shared" ref="G12:P12" si="2">G11+G9</f>
        <v>69</v>
      </c>
      <c r="H12" s="1035">
        <f t="shared" si="2"/>
        <v>66</v>
      </c>
      <c r="I12" s="1038">
        <f t="shared" si="2"/>
        <v>19</v>
      </c>
      <c r="J12" s="1034">
        <f t="shared" si="2"/>
        <v>85</v>
      </c>
      <c r="K12" s="1035">
        <f t="shared" si="2"/>
        <v>54</v>
      </c>
      <c r="L12" s="1039">
        <f t="shared" si="2"/>
        <v>9</v>
      </c>
      <c r="M12" s="1040">
        <f t="shared" si="2"/>
        <v>63</v>
      </c>
      <c r="N12" s="1041">
        <f t="shared" si="2"/>
        <v>57</v>
      </c>
      <c r="O12" s="1038">
        <f t="shared" si="2"/>
        <v>4</v>
      </c>
      <c r="P12" s="1034">
        <f t="shared" si="2"/>
        <v>61</v>
      </c>
      <c r="Q12" s="1042">
        <f>H12+K12+N12+E12+B12</f>
        <v>312</v>
      </c>
      <c r="R12" s="1042">
        <f>I12+L12+O12+F12+C12</f>
        <v>58</v>
      </c>
      <c r="S12" s="1043">
        <f>R12+Q12</f>
        <v>370</v>
      </c>
      <c r="T12" s="647"/>
    </row>
    <row r="13" spans="1:124" s="395" customFormat="1" x14ac:dyDescent="0.2">
      <c r="A13" s="652"/>
      <c r="B13" s="1621"/>
      <c r="C13" s="1621"/>
      <c r="D13" s="1621"/>
      <c r="E13" s="1621"/>
      <c r="F13" s="1622"/>
      <c r="G13" s="1622"/>
      <c r="H13" s="1622"/>
      <c r="I13" s="1622"/>
      <c r="J13" s="1622"/>
      <c r="K13" s="1622"/>
      <c r="L13" s="1622"/>
      <c r="M13" s="1622"/>
      <c r="N13" s="1622"/>
      <c r="O13" s="1622"/>
      <c r="P13" s="1622"/>
      <c r="Q13" s="1623"/>
      <c r="R13" s="1623"/>
      <c r="S13" s="1624"/>
      <c r="T13" s="1625"/>
    </row>
    <row r="14" spans="1:124" ht="15.6" customHeight="1" x14ac:dyDescent="0.2">
      <c r="A14" s="3231" t="s">
        <v>322</v>
      </c>
      <c r="B14" s="3231"/>
      <c r="C14" s="3231"/>
      <c r="D14" s="3231"/>
      <c r="E14" s="3231"/>
      <c r="F14" s="3231"/>
      <c r="G14" s="3231"/>
      <c r="H14" s="3231"/>
      <c r="I14" s="3231"/>
      <c r="J14" s="3231"/>
      <c r="K14" s="3231"/>
      <c r="L14" s="3231"/>
      <c r="M14" s="3231"/>
      <c r="N14" s="3231"/>
      <c r="O14" s="3231"/>
      <c r="P14" s="3231"/>
      <c r="Q14" s="3231"/>
      <c r="R14" s="3231"/>
      <c r="S14" s="918"/>
      <c r="T14" s="918"/>
      <c r="U14" s="918"/>
      <c r="V14" s="918"/>
      <c r="W14" s="918"/>
    </row>
    <row r="15" spans="1:124" x14ac:dyDescent="0.2">
      <c r="Q15" s="260"/>
      <c r="R15" s="260"/>
      <c r="S15" s="260"/>
    </row>
    <row r="16" spans="1:124" x14ac:dyDescent="0.2">
      <c r="A16" s="244" t="s">
        <v>299</v>
      </c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topLeftCell="A7" workbookViewId="0">
      <selection activeCell="AB32" sqref="AB30:AC32"/>
    </sheetView>
  </sheetViews>
  <sheetFormatPr defaultRowHeight="12.75" x14ac:dyDescent="0.2"/>
  <cols>
    <col min="1" max="1" width="37.5703125" style="244" customWidth="1"/>
    <col min="2" max="2" width="8.140625" style="244" customWidth="1"/>
    <col min="3" max="3" width="6.7109375" style="244" customWidth="1"/>
    <col min="4" max="4" width="5.7109375" style="244" customWidth="1"/>
    <col min="5" max="5" width="7.140625" style="244" customWidth="1"/>
    <col min="6" max="6" width="6.5703125" style="244" customWidth="1"/>
    <col min="7" max="7" width="6.42578125" style="244" customWidth="1"/>
    <col min="8" max="8" width="7.5703125" style="244" customWidth="1"/>
    <col min="9" max="9" width="6.42578125" style="244" customWidth="1"/>
    <col min="10" max="10" width="5.5703125" style="244" customWidth="1"/>
    <col min="11" max="11" width="7.42578125" style="244" customWidth="1"/>
    <col min="12" max="12" width="6.42578125" style="244" customWidth="1"/>
    <col min="13" max="13" width="4.7109375" style="244" customWidth="1"/>
    <col min="14" max="14" width="0.28515625" style="244" customWidth="1"/>
    <col min="15" max="15" width="7.28515625" style="244" hidden="1" customWidth="1"/>
    <col min="16" max="16" width="4.5703125" style="244" hidden="1" customWidth="1"/>
    <col min="17" max="17" width="0.28515625" style="244" hidden="1" customWidth="1"/>
    <col min="18" max="18" width="6.5703125" style="244" hidden="1" customWidth="1"/>
    <col min="19" max="19" width="4.7109375" style="244" hidden="1" customWidth="1"/>
    <col min="20" max="20" width="7.7109375" style="244" customWidth="1"/>
    <col min="21" max="21" width="7.140625" style="244" customWidth="1"/>
    <col min="22" max="22" width="4.5703125" style="244" customWidth="1"/>
    <col min="23" max="127" width="9.140625" style="243"/>
    <col min="128" max="256" width="9.140625" style="244"/>
    <col min="257" max="257" width="37.5703125" style="244" customWidth="1"/>
    <col min="258" max="258" width="8.140625" style="244" customWidth="1"/>
    <col min="259" max="259" width="6.7109375" style="244" customWidth="1"/>
    <col min="260" max="260" width="5.7109375" style="244" customWidth="1"/>
    <col min="261" max="261" width="7.140625" style="244" customWidth="1"/>
    <col min="262" max="262" width="6.5703125" style="244" customWidth="1"/>
    <col min="263" max="263" width="5" style="244" customWidth="1"/>
    <col min="264" max="264" width="7.5703125" style="244" customWidth="1"/>
    <col min="265" max="265" width="6.42578125" style="244" customWidth="1"/>
    <col min="266" max="266" width="5" style="244" customWidth="1"/>
    <col min="267" max="267" width="7.42578125" style="244" customWidth="1"/>
    <col min="268" max="268" width="6.42578125" style="244" customWidth="1"/>
    <col min="269" max="269" width="4.7109375" style="244" customWidth="1"/>
    <col min="270" max="270" width="0.28515625" style="244" customWidth="1"/>
    <col min="271" max="275" width="0" style="244" hidden="1" customWidth="1"/>
    <col min="276" max="276" width="7.7109375" style="244" customWidth="1"/>
    <col min="277" max="277" width="7.140625" style="244" customWidth="1"/>
    <col min="278" max="278" width="4.5703125" style="244" customWidth="1"/>
    <col min="279" max="512" width="9.140625" style="244"/>
    <col min="513" max="513" width="37.5703125" style="244" customWidth="1"/>
    <col min="514" max="514" width="8.140625" style="244" customWidth="1"/>
    <col min="515" max="515" width="6.7109375" style="244" customWidth="1"/>
    <col min="516" max="516" width="5.7109375" style="244" customWidth="1"/>
    <col min="517" max="517" width="7.140625" style="244" customWidth="1"/>
    <col min="518" max="518" width="6.5703125" style="244" customWidth="1"/>
    <col min="519" max="519" width="5" style="244" customWidth="1"/>
    <col min="520" max="520" width="7.5703125" style="244" customWidth="1"/>
    <col min="521" max="521" width="6.42578125" style="244" customWidth="1"/>
    <col min="522" max="522" width="5" style="244" customWidth="1"/>
    <col min="523" max="523" width="7.42578125" style="244" customWidth="1"/>
    <col min="524" max="524" width="6.42578125" style="244" customWidth="1"/>
    <col min="525" max="525" width="4.7109375" style="244" customWidth="1"/>
    <col min="526" max="526" width="0.28515625" style="244" customWidth="1"/>
    <col min="527" max="531" width="0" style="244" hidden="1" customWidth="1"/>
    <col min="532" max="532" width="7.7109375" style="244" customWidth="1"/>
    <col min="533" max="533" width="7.140625" style="244" customWidth="1"/>
    <col min="534" max="534" width="4.5703125" style="244" customWidth="1"/>
    <col min="535" max="768" width="9.140625" style="244"/>
    <col min="769" max="769" width="37.5703125" style="244" customWidth="1"/>
    <col min="770" max="770" width="8.140625" style="244" customWidth="1"/>
    <col min="771" max="771" width="6.7109375" style="244" customWidth="1"/>
    <col min="772" max="772" width="5.7109375" style="244" customWidth="1"/>
    <col min="773" max="773" width="7.140625" style="244" customWidth="1"/>
    <col min="774" max="774" width="6.5703125" style="244" customWidth="1"/>
    <col min="775" max="775" width="5" style="244" customWidth="1"/>
    <col min="776" max="776" width="7.5703125" style="244" customWidth="1"/>
    <col min="777" max="777" width="6.42578125" style="244" customWidth="1"/>
    <col min="778" max="778" width="5" style="244" customWidth="1"/>
    <col min="779" max="779" width="7.42578125" style="244" customWidth="1"/>
    <col min="780" max="780" width="6.42578125" style="244" customWidth="1"/>
    <col min="781" max="781" width="4.7109375" style="244" customWidth="1"/>
    <col min="782" max="782" width="0.28515625" style="244" customWidth="1"/>
    <col min="783" max="787" width="0" style="244" hidden="1" customWidth="1"/>
    <col min="788" max="788" width="7.7109375" style="244" customWidth="1"/>
    <col min="789" max="789" width="7.140625" style="244" customWidth="1"/>
    <col min="790" max="790" width="4.5703125" style="244" customWidth="1"/>
    <col min="791" max="1024" width="9.140625" style="244"/>
    <col min="1025" max="1025" width="37.5703125" style="244" customWidth="1"/>
    <col min="1026" max="1026" width="8.140625" style="244" customWidth="1"/>
    <col min="1027" max="1027" width="6.7109375" style="244" customWidth="1"/>
    <col min="1028" max="1028" width="5.7109375" style="244" customWidth="1"/>
    <col min="1029" max="1029" width="7.140625" style="244" customWidth="1"/>
    <col min="1030" max="1030" width="6.5703125" style="244" customWidth="1"/>
    <col min="1031" max="1031" width="5" style="244" customWidth="1"/>
    <col min="1032" max="1032" width="7.5703125" style="244" customWidth="1"/>
    <col min="1033" max="1033" width="6.42578125" style="244" customWidth="1"/>
    <col min="1034" max="1034" width="5" style="244" customWidth="1"/>
    <col min="1035" max="1035" width="7.42578125" style="244" customWidth="1"/>
    <col min="1036" max="1036" width="6.42578125" style="244" customWidth="1"/>
    <col min="1037" max="1037" width="4.7109375" style="244" customWidth="1"/>
    <col min="1038" max="1038" width="0.28515625" style="244" customWidth="1"/>
    <col min="1039" max="1043" width="0" style="244" hidden="1" customWidth="1"/>
    <col min="1044" max="1044" width="7.7109375" style="244" customWidth="1"/>
    <col min="1045" max="1045" width="7.140625" style="244" customWidth="1"/>
    <col min="1046" max="1046" width="4.5703125" style="244" customWidth="1"/>
    <col min="1047" max="1280" width="9.140625" style="244"/>
    <col min="1281" max="1281" width="37.5703125" style="244" customWidth="1"/>
    <col min="1282" max="1282" width="8.140625" style="244" customWidth="1"/>
    <col min="1283" max="1283" width="6.7109375" style="244" customWidth="1"/>
    <col min="1284" max="1284" width="5.7109375" style="244" customWidth="1"/>
    <col min="1285" max="1285" width="7.140625" style="244" customWidth="1"/>
    <col min="1286" max="1286" width="6.5703125" style="244" customWidth="1"/>
    <col min="1287" max="1287" width="5" style="244" customWidth="1"/>
    <col min="1288" max="1288" width="7.5703125" style="244" customWidth="1"/>
    <col min="1289" max="1289" width="6.42578125" style="244" customWidth="1"/>
    <col min="1290" max="1290" width="5" style="244" customWidth="1"/>
    <col min="1291" max="1291" width="7.42578125" style="244" customWidth="1"/>
    <col min="1292" max="1292" width="6.42578125" style="244" customWidth="1"/>
    <col min="1293" max="1293" width="4.7109375" style="244" customWidth="1"/>
    <col min="1294" max="1294" width="0.28515625" style="244" customWidth="1"/>
    <col min="1295" max="1299" width="0" style="244" hidden="1" customWidth="1"/>
    <col min="1300" max="1300" width="7.7109375" style="244" customWidth="1"/>
    <col min="1301" max="1301" width="7.140625" style="244" customWidth="1"/>
    <col min="1302" max="1302" width="4.5703125" style="244" customWidth="1"/>
    <col min="1303" max="1536" width="9.140625" style="244"/>
    <col min="1537" max="1537" width="37.5703125" style="244" customWidth="1"/>
    <col min="1538" max="1538" width="8.140625" style="244" customWidth="1"/>
    <col min="1539" max="1539" width="6.7109375" style="244" customWidth="1"/>
    <col min="1540" max="1540" width="5.7109375" style="244" customWidth="1"/>
    <col min="1541" max="1541" width="7.140625" style="244" customWidth="1"/>
    <col min="1542" max="1542" width="6.5703125" style="244" customWidth="1"/>
    <col min="1543" max="1543" width="5" style="244" customWidth="1"/>
    <col min="1544" max="1544" width="7.5703125" style="244" customWidth="1"/>
    <col min="1545" max="1545" width="6.42578125" style="244" customWidth="1"/>
    <col min="1546" max="1546" width="5" style="244" customWidth="1"/>
    <col min="1547" max="1547" width="7.42578125" style="244" customWidth="1"/>
    <col min="1548" max="1548" width="6.42578125" style="244" customWidth="1"/>
    <col min="1549" max="1549" width="4.7109375" style="244" customWidth="1"/>
    <col min="1550" max="1550" width="0.28515625" style="244" customWidth="1"/>
    <col min="1551" max="1555" width="0" style="244" hidden="1" customWidth="1"/>
    <col min="1556" max="1556" width="7.7109375" style="244" customWidth="1"/>
    <col min="1557" max="1557" width="7.140625" style="244" customWidth="1"/>
    <col min="1558" max="1558" width="4.5703125" style="244" customWidth="1"/>
    <col min="1559" max="1792" width="9.140625" style="244"/>
    <col min="1793" max="1793" width="37.5703125" style="244" customWidth="1"/>
    <col min="1794" max="1794" width="8.140625" style="244" customWidth="1"/>
    <col min="1795" max="1795" width="6.7109375" style="244" customWidth="1"/>
    <col min="1796" max="1796" width="5.7109375" style="244" customWidth="1"/>
    <col min="1797" max="1797" width="7.140625" style="244" customWidth="1"/>
    <col min="1798" max="1798" width="6.5703125" style="244" customWidth="1"/>
    <col min="1799" max="1799" width="5" style="244" customWidth="1"/>
    <col min="1800" max="1800" width="7.5703125" style="244" customWidth="1"/>
    <col min="1801" max="1801" width="6.42578125" style="244" customWidth="1"/>
    <col min="1802" max="1802" width="5" style="244" customWidth="1"/>
    <col min="1803" max="1803" width="7.42578125" style="244" customWidth="1"/>
    <col min="1804" max="1804" width="6.42578125" style="244" customWidth="1"/>
    <col min="1805" max="1805" width="4.7109375" style="244" customWidth="1"/>
    <col min="1806" max="1806" width="0.28515625" style="244" customWidth="1"/>
    <col min="1807" max="1811" width="0" style="244" hidden="1" customWidth="1"/>
    <col min="1812" max="1812" width="7.7109375" style="244" customWidth="1"/>
    <col min="1813" max="1813" width="7.140625" style="244" customWidth="1"/>
    <col min="1814" max="1814" width="4.5703125" style="244" customWidth="1"/>
    <col min="1815" max="2048" width="9.140625" style="244"/>
    <col min="2049" max="2049" width="37.5703125" style="244" customWidth="1"/>
    <col min="2050" max="2050" width="8.140625" style="244" customWidth="1"/>
    <col min="2051" max="2051" width="6.7109375" style="244" customWidth="1"/>
    <col min="2052" max="2052" width="5.7109375" style="244" customWidth="1"/>
    <col min="2053" max="2053" width="7.140625" style="244" customWidth="1"/>
    <col min="2054" max="2054" width="6.5703125" style="244" customWidth="1"/>
    <col min="2055" max="2055" width="5" style="244" customWidth="1"/>
    <col min="2056" max="2056" width="7.5703125" style="244" customWidth="1"/>
    <col min="2057" max="2057" width="6.42578125" style="244" customWidth="1"/>
    <col min="2058" max="2058" width="5" style="244" customWidth="1"/>
    <col min="2059" max="2059" width="7.42578125" style="244" customWidth="1"/>
    <col min="2060" max="2060" width="6.42578125" style="244" customWidth="1"/>
    <col min="2061" max="2061" width="4.7109375" style="244" customWidth="1"/>
    <col min="2062" max="2062" width="0.28515625" style="244" customWidth="1"/>
    <col min="2063" max="2067" width="0" style="244" hidden="1" customWidth="1"/>
    <col min="2068" max="2068" width="7.7109375" style="244" customWidth="1"/>
    <col min="2069" max="2069" width="7.140625" style="244" customWidth="1"/>
    <col min="2070" max="2070" width="4.5703125" style="244" customWidth="1"/>
    <col min="2071" max="2304" width="9.140625" style="244"/>
    <col min="2305" max="2305" width="37.5703125" style="244" customWidth="1"/>
    <col min="2306" max="2306" width="8.140625" style="244" customWidth="1"/>
    <col min="2307" max="2307" width="6.7109375" style="244" customWidth="1"/>
    <col min="2308" max="2308" width="5.7109375" style="244" customWidth="1"/>
    <col min="2309" max="2309" width="7.140625" style="244" customWidth="1"/>
    <col min="2310" max="2310" width="6.5703125" style="244" customWidth="1"/>
    <col min="2311" max="2311" width="5" style="244" customWidth="1"/>
    <col min="2312" max="2312" width="7.5703125" style="244" customWidth="1"/>
    <col min="2313" max="2313" width="6.42578125" style="244" customWidth="1"/>
    <col min="2314" max="2314" width="5" style="244" customWidth="1"/>
    <col min="2315" max="2315" width="7.42578125" style="244" customWidth="1"/>
    <col min="2316" max="2316" width="6.42578125" style="244" customWidth="1"/>
    <col min="2317" max="2317" width="4.7109375" style="244" customWidth="1"/>
    <col min="2318" max="2318" width="0.28515625" style="244" customWidth="1"/>
    <col min="2319" max="2323" width="0" style="244" hidden="1" customWidth="1"/>
    <col min="2324" max="2324" width="7.7109375" style="244" customWidth="1"/>
    <col min="2325" max="2325" width="7.140625" style="244" customWidth="1"/>
    <col min="2326" max="2326" width="4.5703125" style="244" customWidth="1"/>
    <col min="2327" max="2560" width="9.140625" style="244"/>
    <col min="2561" max="2561" width="37.5703125" style="244" customWidth="1"/>
    <col min="2562" max="2562" width="8.140625" style="244" customWidth="1"/>
    <col min="2563" max="2563" width="6.7109375" style="244" customWidth="1"/>
    <col min="2564" max="2564" width="5.7109375" style="244" customWidth="1"/>
    <col min="2565" max="2565" width="7.140625" style="244" customWidth="1"/>
    <col min="2566" max="2566" width="6.5703125" style="244" customWidth="1"/>
    <col min="2567" max="2567" width="5" style="244" customWidth="1"/>
    <col min="2568" max="2568" width="7.5703125" style="244" customWidth="1"/>
    <col min="2569" max="2569" width="6.42578125" style="244" customWidth="1"/>
    <col min="2570" max="2570" width="5" style="244" customWidth="1"/>
    <col min="2571" max="2571" width="7.42578125" style="244" customWidth="1"/>
    <col min="2572" max="2572" width="6.42578125" style="244" customWidth="1"/>
    <col min="2573" max="2573" width="4.7109375" style="244" customWidth="1"/>
    <col min="2574" max="2574" width="0.28515625" style="244" customWidth="1"/>
    <col min="2575" max="2579" width="0" style="244" hidden="1" customWidth="1"/>
    <col min="2580" max="2580" width="7.7109375" style="244" customWidth="1"/>
    <col min="2581" max="2581" width="7.140625" style="244" customWidth="1"/>
    <col min="2582" max="2582" width="4.5703125" style="244" customWidth="1"/>
    <col min="2583" max="2816" width="9.140625" style="244"/>
    <col min="2817" max="2817" width="37.5703125" style="244" customWidth="1"/>
    <col min="2818" max="2818" width="8.140625" style="244" customWidth="1"/>
    <col min="2819" max="2819" width="6.7109375" style="244" customWidth="1"/>
    <col min="2820" max="2820" width="5.7109375" style="244" customWidth="1"/>
    <col min="2821" max="2821" width="7.140625" style="244" customWidth="1"/>
    <col min="2822" max="2822" width="6.5703125" style="244" customWidth="1"/>
    <col min="2823" max="2823" width="5" style="244" customWidth="1"/>
    <col min="2824" max="2824" width="7.5703125" style="244" customWidth="1"/>
    <col min="2825" max="2825" width="6.42578125" style="244" customWidth="1"/>
    <col min="2826" max="2826" width="5" style="244" customWidth="1"/>
    <col min="2827" max="2827" width="7.42578125" style="244" customWidth="1"/>
    <col min="2828" max="2828" width="6.42578125" style="244" customWidth="1"/>
    <col min="2829" max="2829" width="4.7109375" style="244" customWidth="1"/>
    <col min="2830" max="2830" width="0.28515625" style="244" customWidth="1"/>
    <col min="2831" max="2835" width="0" style="244" hidden="1" customWidth="1"/>
    <col min="2836" max="2836" width="7.7109375" style="244" customWidth="1"/>
    <col min="2837" max="2837" width="7.140625" style="244" customWidth="1"/>
    <col min="2838" max="2838" width="4.5703125" style="244" customWidth="1"/>
    <col min="2839" max="3072" width="9.140625" style="244"/>
    <col min="3073" max="3073" width="37.5703125" style="244" customWidth="1"/>
    <col min="3074" max="3074" width="8.140625" style="244" customWidth="1"/>
    <col min="3075" max="3075" width="6.7109375" style="244" customWidth="1"/>
    <col min="3076" max="3076" width="5.7109375" style="244" customWidth="1"/>
    <col min="3077" max="3077" width="7.140625" style="244" customWidth="1"/>
    <col min="3078" max="3078" width="6.5703125" style="244" customWidth="1"/>
    <col min="3079" max="3079" width="5" style="244" customWidth="1"/>
    <col min="3080" max="3080" width="7.5703125" style="244" customWidth="1"/>
    <col min="3081" max="3081" width="6.42578125" style="244" customWidth="1"/>
    <col min="3082" max="3082" width="5" style="244" customWidth="1"/>
    <col min="3083" max="3083" width="7.42578125" style="244" customWidth="1"/>
    <col min="3084" max="3084" width="6.42578125" style="244" customWidth="1"/>
    <col min="3085" max="3085" width="4.7109375" style="244" customWidth="1"/>
    <col min="3086" max="3086" width="0.28515625" style="244" customWidth="1"/>
    <col min="3087" max="3091" width="0" style="244" hidden="1" customWidth="1"/>
    <col min="3092" max="3092" width="7.7109375" style="244" customWidth="1"/>
    <col min="3093" max="3093" width="7.140625" style="244" customWidth="1"/>
    <col min="3094" max="3094" width="4.5703125" style="244" customWidth="1"/>
    <col min="3095" max="3328" width="9.140625" style="244"/>
    <col min="3329" max="3329" width="37.5703125" style="244" customWidth="1"/>
    <col min="3330" max="3330" width="8.140625" style="244" customWidth="1"/>
    <col min="3331" max="3331" width="6.7109375" style="244" customWidth="1"/>
    <col min="3332" max="3332" width="5.7109375" style="244" customWidth="1"/>
    <col min="3333" max="3333" width="7.140625" style="244" customWidth="1"/>
    <col min="3334" max="3334" width="6.5703125" style="244" customWidth="1"/>
    <col min="3335" max="3335" width="5" style="244" customWidth="1"/>
    <col min="3336" max="3336" width="7.5703125" style="244" customWidth="1"/>
    <col min="3337" max="3337" width="6.42578125" style="244" customWidth="1"/>
    <col min="3338" max="3338" width="5" style="244" customWidth="1"/>
    <col min="3339" max="3339" width="7.42578125" style="244" customWidth="1"/>
    <col min="3340" max="3340" width="6.42578125" style="244" customWidth="1"/>
    <col min="3341" max="3341" width="4.7109375" style="244" customWidth="1"/>
    <col min="3342" max="3342" width="0.28515625" style="244" customWidth="1"/>
    <col min="3343" max="3347" width="0" style="244" hidden="1" customWidth="1"/>
    <col min="3348" max="3348" width="7.7109375" style="244" customWidth="1"/>
    <col min="3349" max="3349" width="7.140625" style="244" customWidth="1"/>
    <col min="3350" max="3350" width="4.5703125" style="244" customWidth="1"/>
    <col min="3351" max="3584" width="9.140625" style="244"/>
    <col min="3585" max="3585" width="37.5703125" style="244" customWidth="1"/>
    <col min="3586" max="3586" width="8.140625" style="244" customWidth="1"/>
    <col min="3587" max="3587" width="6.7109375" style="244" customWidth="1"/>
    <col min="3588" max="3588" width="5.7109375" style="244" customWidth="1"/>
    <col min="3589" max="3589" width="7.140625" style="244" customWidth="1"/>
    <col min="3590" max="3590" width="6.5703125" style="244" customWidth="1"/>
    <col min="3591" max="3591" width="5" style="244" customWidth="1"/>
    <col min="3592" max="3592" width="7.5703125" style="244" customWidth="1"/>
    <col min="3593" max="3593" width="6.42578125" style="244" customWidth="1"/>
    <col min="3594" max="3594" width="5" style="244" customWidth="1"/>
    <col min="3595" max="3595" width="7.42578125" style="244" customWidth="1"/>
    <col min="3596" max="3596" width="6.42578125" style="244" customWidth="1"/>
    <col min="3597" max="3597" width="4.7109375" style="244" customWidth="1"/>
    <col min="3598" max="3598" width="0.28515625" style="244" customWidth="1"/>
    <col min="3599" max="3603" width="0" style="244" hidden="1" customWidth="1"/>
    <col min="3604" max="3604" width="7.7109375" style="244" customWidth="1"/>
    <col min="3605" max="3605" width="7.140625" style="244" customWidth="1"/>
    <col min="3606" max="3606" width="4.5703125" style="244" customWidth="1"/>
    <col min="3607" max="3840" width="9.140625" style="244"/>
    <col min="3841" max="3841" width="37.5703125" style="244" customWidth="1"/>
    <col min="3842" max="3842" width="8.140625" style="244" customWidth="1"/>
    <col min="3843" max="3843" width="6.7109375" style="244" customWidth="1"/>
    <col min="3844" max="3844" width="5.7109375" style="244" customWidth="1"/>
    <col min="3845" max="3845" width="7.140625" style="244" customWidth="1"/>
    <col min="3846" max="3846" width="6.5703125" style="244" customWidth="1"/>
    <col min="3847" max="3847" width="5" style="244" customWidth="1"/>
    <col min="3848" max="3848" width="7.5703125" style="244" customWidth="1"/>
    <col min="3849" max="3849" width="6.42578125" style="244" customWidth="1"/>
    <col min="3850" max="3850" width="5" style="244" customWidth="1"/>
    <col min="3851" max="3851" width="7.42578125" style="244" customWidth="1"/>
    <col min="3852" max="3852" width="6.42578125" style="244" customWidth="1"/>
    <col min="3853" max="3853" width="4.7109375" style="244" customWidth="1"/>
    <col min="3854" max="3854" width="0.28515625" style="244" customWidth="1"/>
    <col min="3855" max="3859" width="0" style="244" hidden="1" customWidth="1"/>
    <col min="3860" max="3860" width="7.7109375" style="244" customWidth="1"/>
    <col min="3861" max="3861" width="7.140625" style="244" customWidth="1"/>
    <col min="3862" max="3862" width="4.5703125" style="244" customWidth="1"/>
    <col min="3863" max="4096" width="9.140625" style="244"/>
    <col min="4097" max="4097" width="37.5703125" style="244" customWidth="1"/>
    <col min="4098" max="4098" width="8.140625" style="244" customWidth="1"/>
    <col min="4099" max="4099" width="6.7109375" style="244" customWidth="1"/>
    <col min="4100" max="4100" width="5.7109375" style="244" customWidth="1"/>
    <col min="4101" max="4101" width="7.140625" style="244" customWidth="1"/>
    <col min="4102" max="4102" width="6.5703125" style="244" customWidth="1"/>
    <col min="4103" max="4103" width="5" style="244" customWidth="1"/>
    <col min="4104" max="4104" width="7.5703125" style="244" customWidth="1"/>
    <col min="4105" max="4105" width="6.42578125" style="244" customWidth="1"/>
    <col min="4106" max="4106" width="5" style="244" customWidth="1"/>
    <col min="4107" max="4107" width="7.42578125" style="244" customWidth="1"/>
    <col min="4108" max="4108" width="6.42578125" style="244" customWidth="1"/>
    <col min="4109" max="4109" width="4.7109375" style="244" customWidth="1"/>
    <col min="4110" max="4110" width="0.28515625" style="244" customWidth="1"/>
    <col min="4111" max="4115" width="0" style="244" hidden="1" customWidth="1"/>
    <col min="4116" max="4116" width="7.7109375" style="244" customWidth="1"/>
    <col min="4117" max="4117" width="7.140625" style="244" customWidth="1"/>
    <col min="4118" max="4118" width="4.5703125" style="244" customWidth="1"/>
    <col min="4119" max="4352" width="9.140625" style="244"/>
    <col min="4353" max="4353" width="37.5703125" style="244" customWidth="1"/>
    <col min="4354" max="4354" width="8.140625" style="244" customWidth="1"/>
    <col min="4355" max="4355" width="6.7109375" style="244" customWidth="1"/>
    <col min="4356" max="4356" width="5.7109375" style="244" customWidth="1"/>
    <col min="4357" max="4357" width="7.140625" style="244" customWidth="1"/>
    <col min="4358" max="4358" width="6.5703125" style="244" customWidth="1"/>
    <col min="4359" max="4359" width="5" style="244" customWidth="1"/>
    <col min="4360" max="4360" width="7.5703125" style="244" customWidth="1"/>
    <col min="4361" max="4361" width="6.42578125" style="244" customWidth="1"/>
    <col min="4362" max="4362" width="5" style="244" customWidth="1"/>
    <col min="4363" max="4363" width="7.42578125" style="244" customWidth="1"/>
    <col min="4364" max="4364" width="6.42578125" style="244" customWidth="1"/>
    <col min="4365" max="4365" width="4.7109375" style="244" customWidth="1"/>
    <col min="4366" max="4366" width="0.28515625" style="244" customWidth="1"/>
    <col min="4367" max="4371" width="0" style="244" hidden="1" customWidth="1"/>
    <col min="4372" max="4372" width="7.7109375" style="244" customWidth="1"/>
    <col min="4373" max="4373" width="7.140625" style="244" customWidth="1"/>
    <col min="4374" max="4374" width="4.5703125" style="244" customWidth="1"/>
    <col min="4375" max="4608" width="9.140625" style="244"/>
    <col min="4609" max="4609" width="37.5703125" style="244" customWidth="1"/>
    <col min="4610" max="4610" width="8.140625" style="244" customWidth="1"/>
    <col min="4611" max="4611" width="6.7109375" style="244" customWidth="1"/>
    <col min="4612" max="4612" width="5.7109375" style="244" customWidth="1"/>
    <col min="4613" max="4613" width="7.140625" style="244" customWidth="1"/>
    <col min="4614" max="4614" width="6.5703125" style="244" customWidth="1"/>
    <col min="4615" max="4615" width="5" style="244" customWidth="1"/>
    <col min="4616" max="4616" width="7.5703125" style="244" customWidth="1"/>
    <col min="4617" max="4617" width="6.42578125" style="244" customWidth="1"/>
    <col min="4618" max="4618" width="5" style="244" customWidth="1"/>
    <col min="4619" max="4619" width="7.42578125" style="244" customWidth="1"/>
    <col min="4620" max="4620" width="6.42578125" style="244" customWidth="1"/>
    <col min="4621" max="4621" width="4.7109375" style="244" customWidth="1"/>
    <col min="4622" max="4622" width="0.28515625" style="244" customWidth="1"/>
    <col min="4623" max="4627" width="0" style="244" hidden="1" customWidth="1"/>
    <col min="4628" max="4628" width="7.7109375" style="244" customWidth="1"/>
    <col min="4629" max="4629" width="7.140625" style="244" customWidth="1"/>
    <col min="4630" max="4630" width="4.5703125" style="244" customWidth="1"/>
    <col min="4631" max="4864" width="9.140625" style="244"/>
    <col min="4865" max="4865" width="37.5703125" style="244" customWidth="1"/>
    <col min="4866" max="4866" width="8.140625" style="244" customWidth="1"/>
    <col min="4867" max="4867" width="6.7109375" style="244" customWidth="1"/>
    <col min="4868" max="4868" width="5.7109375" style="244" customWidth="1"/>
    <col min="4869" max="4869" width="7.140625" style="244" customWidth="1"/>
    <col min="4870" max="4870" width="6.5703125" style="244" customWidth="1"/>
    <col min="4871" max="4871" width="5" style="244" customWidth="1"/>
    <col min="4872" max="4872" width="7.5703125" style="244" customWidth="1"/>
    <col min="4873" max="4873" width="6.42578125" style="244" customWidth="1"/>
    <col min="4874" max="4874" width="5" style="244" customWidth="1"/>
    <col min="4875" max="4875" width="7.42578125" style="244" customWidth="1"/>
    <col min="4876" max="4876" width="6.42578125" style="244" customWidth="1"/>
    <col min="4877" max="4877" width="4.7109375" style="244" customWidth="1"/>
    <col min="4878" max="4878" width="0.28515625" style="244" customWidth="1"/>
    <col min="4879" max="4883" width="0" style="244" hidden="1" customWidth="1"/>
    <col min="4884" max="4884" width="7.7109375" style="244" customWidth="1"/>
    <col min="4885" max="4885" width="7.140625" style="244" customWidth="1"/>
    <col min="4886" max="4886" width="4.5703125" style="244" customWidth="1"/>
    <col min="4887" max="5120" width="9.140625" style="244"/>
    <col min="5121" max="5121" width="37.5703125" style="244" customWidth="1"/>
    <col min="5122" max="5122" width="8.140625" style="244" customWidth="1"/>
    <col min="5123" max="5123" width="6.7109375" style="244" customWidth="1"/>
    <col min="5124" max="5124" width="5.7109375" style="244" customWidth="1"/>
    <col min="5125" max="5125" width="7.140625" style="244" customWidth="1"/>
    <col min="5126" max="5126" width="6.5703125" style="244" customWidth="1"/>
    <col min="5127" max="5127" width="5" style="244" customWidth="1"/>
    <col min="5128" max="5128" width="7.5703125" style="244" customWidth="1"/>
    <col min="5129" max="5129" width="6.42578125" style="244" customWidth="1"/>
    <col min="5130" max="5130" width="5" style="244" customWidth="1"/>
    <col min="5131" max="5131" width="7.42578125" style="244" customWidth="1"/>
    <col min="5132" max="5132" width="6.42578125" style="244" customWidth="1"/>
    <col min="5133" max="5133" width="4.7109375" style="244" customWidth="1"/>
    <col min="5134" max="5134" width="0.28515625" style="244" customWidth="1"/>
    <col min="5135" max="5139" width="0" style="244" hidden="1" customWidth="1"/>
    <col min="5140" max="5140" width="7.7109375" style="244" customWidth="1"/>
    <col min="5141" max="5141" width="7.140625" style="244" customWidth="1"/>
    <col min="5142" max="5142" width="4.5703125" style="244" customWidth="1"/>
    <col min="5143" max="5376" width="9.140625" style="244"/>
    <col min="5377" max="5377" width="37.5703125" style="244" customWidth="1"/>
    <col min="5378" max="5378" width="8.140625" style="244" customWidth="1"/>
    <col min="5379" max="5379" width="6.7109375" style="244" customWidth="1"/>
    <col min="5380" max="5380" width="5.7109375" style="244" customWidth="1"/>
    <col min="5381" max="5381" width="7.140625" style="244" customWidth="1"/>
    <col min="5382" max="5382" width="6.5703125" style="244" customWidth="1"/>
    <col min="5383" max="5383" width="5" style="244" customWidth="1"/>
    <col min="5384" max="5384" width="7.5703125" style="244" customWidth="1"/>
    <col min="5385" max="5385" width="6.42578125" style="244" customWidth="1"/>
    <col min="5386" max="5386" width="5" style="244" customWidth="1"/>
    <col min="5387" max="5387" width="7.42578125" style="244" customWidth="1"/>
    <col min="5388" max="5388" width="6.42578125" style="244" customWidth="1"/>
    <col min="5389" max="5389" width="4.7109375" style="244" customWidth="1"/>
    <col min="5390" max="5390" width="0.28515625" style="244" customWidth="1"/>
    <col min="5391" max="5395" width="0" style="244" hidden="1" customWidth="1"/>
    <col min="5396" max="5396" width="7.7109375" style="244" customWidth="1"/>
    <col min="5397" max="5397" width="7.140625" style="244" customWidth="1"/>
    <col min="5398" max="5398" width="4.5703125" style="244" customWidth="1"/>
    <col min="5399" max="5632" width="9.140625" style="244"/>
    <col min="5633" max="5633" width="37.5703125" style="244" customWidth="1"/>
    <col min="5634" max="5634" width="8.140625" style="244" customWidth="1"/>
    <col min="5635" max="5635" width="6.7109375" style="244" customWidth="1"/>
    <col min="5636" max="5636" width="5.7109375" style="244" customWidth="1"/>
    <col min="5637" max="5637" width="7.140625" style="244" customWidth="1"/>
    <col min="5638" max="5638" width="6.5703125" style="244" customWidth="1"/>
    <col min="5639" max="5639" width="5" style="244" customWidth="1"/>
    <col min="5640" max="5640" width="7.5703125" style="244" customWidth="1"/>
    <col min="5641" max="5641" width="6.42578125" style="244" customWidth="1"/>
    <col min="5642" max="5642" width="5" style="244" customWidth="1"/>
    <col min="5643" max="5643" width="7.42578125" style="244" customWidth="1"/>
    <col min="5644" max="5644" width="6.42578125" style="244" customWidth="1"/>
    <col min="5645" max="5645" width="4.7109375" style="244" customWidth="1"/>
    <col min="5646" max="5646" width="0.28515625" style="244" customWidth="1"/>
    <col min="5647" max="5651" width="0" style="244" hidden="1" customWidth="1"/>
    <col min="5652" max="5652" width="7.7109375" style="244" customWidth="1"/>
    <col min="5653" max="5653" width="7.140625" style="244" customWidth="1"/>
    <col min="5654" max="5654" width="4.5703125" style="244" customWidth="1"/>
    <col min="5655" max="5888" width="9.140625" style="244"/>
    <col min="5889" max="5889" width="37.5703125" style="244" customWidth="1"/>
    <col min="5890" max="5890" width="8.140625" style="244" customWidth="1"/>
    <col min="5891" max="5891" width="6.7109375" style="244" customWidth="1"/>
    <col min="5892" max="5892" width="5.7109375" style="244" customWidth="1"/>
    <col min="5893" max="5893" width="7.140625" style="244" customWidth="1"/>
    <col min="5894" max="5894" width="6.5703125" style="244" customWidth="1"/>
    <col min="5895" max="5895" width="5" style="244" customWidth="1"/>
    <col min="5896" max="5896" width="7.5703125" style="244" customWidth="1"/>
    <col min="5897" max="5897" width="6.42578125" style="244" customWidth="1"/>
    <col min="5898" max="5898" width="5" style="244" customWidth="1"/>
    <col min="5899" max="5899" width="7.42578125" style="244" customWidth="1"/>
    <col min="5900" max="5900" width="6.42578125" style="244" customWidth="1"/>
    <col min="5901" max="5901" width="4.7109375" style="244" customWidth="1"/>
    <col min="5902" max="5902" width="0.28515625" style="244" customWidth="1"/>
    <col min="5903" max="5907" width="0" style="244" hidden="1" customWidth="1"/>
    <col min="5908" max="5908" width="7.7109375" style="244" customWidth="1"/>
    <col min="5909" max="5909" width="7.140625" style="244" customWidth="1"/>
    <col min="5910" max="5910" width="4.5703125" style="244" customWidth="1"/>
    <col min="5911" max="6144" width="9.140625" style="244"/>
    <col min="6145" max="6145" width="37.5703125" style="244" customWidth="1"/>
    <col min="6146" max="6146" width="8.140625" style="244" customWidth="1"/>
    <col min="6147" max="6147" width="6.7109375" style="244" customWidth="1"/>
    <col min="6148" max="6148" width="5.7109375" style="244" customWidth="1"/>
    <col min="6149" max="6149" width="7.140625" style="244" customWidth="1"/>
    <col min="6150" max="6150" width="6.5703125" style="244" customWidth="1"/>
    <col min="6151" max="6151" width="5" style="244" customWidth="1"/>
    <col min="6152" max="6152" width="7.5703125" style="244" customWidth="1"/>
    <col min="6153" max="6153" width="6.42578125" style="244" customWidth="1"/>
    <col min="6154" max="6154" width="5" style="244" customWidth="1"/>
    <col min="6155" max="6155" width="7.42578125" style="244" customWidth="1"/>
    <col min="6156" max="6156" width="6.42578125" style="244" customWidth="1"/>
    <col min="6157" max="6157" width="4.7109375" style="244" customWidth="1"/>
    <col min="6158" max="6158" width="0.28515625" style="244" customWidth="1"/>
    <col min="6159" max="6163" width="0" style="244" hidden="1" customWidth="1"/>
    <col min="6164" max="6164" width="7.7109375" style="244" customWidth="1"/>
    <col min="6165" max="6165" width="7.140625" style="244" customWidth="1"/>
    <col min="6166" max="6166" width="4.5703125" style="244" customWidth="1"/>
    <col min="6167" max="6400" width="9.140625" style="244"/>
    <col min="6401" max="6401" width="37.5703125" style="244" customWidth="1"/>
    <col min="6402" max="6402" width="8.140625" style="244" customWidth="1"/>
    <col min="6403" max="6403" width="6.7109375" style="244" customWidth="1"/>
    <col min="6404" max="6404" width="5.7109375" style="244" customWidth="1"/>
    <col min="6405" max="6405" width="7.140625" style="244" customWidth="1"/>
    <col min="6406" max="6406" width="6.5703125" style="244" customWidth="1"/>
    <col min="6407" max="6407" width="5" style="244" customWidth="1"/>
    <col min="6408" max="6408" width="7.5703125" style="244" customWidth="1"/>
    <col min="6409" max="6409" width="6.42578125" style="244" customWidth="1"/>
    <col min="6410" max="6410" width="5" style="244" customWidth="1"/>
    <col min="6411" max="6411" width="7.42578125" style="244" customWidth="1"/>
    <col min="6412" max="6412" width="6.42578125" style="244" customWidth="1"/>
    <col min="6413" max="6413" width="4.7109375" style="244" customWidth="1"/>
    <col min="6414" max="6414" width="0.28515625" style="244" customWidth="1"/>
    <col min="6415" max="6419" width="0" style="244" hidden="1" customWidth="1"/>
    <col min="6420" max="6420" width="7.7109375" style="244" customWidth="1"/>
    <col min="6421" max="6421" width="7.140625" style="244" customWidth="1"/>
    <col min="6422" max="6422" width="4.5703125" style="244" customWidth="1"/>
    <col min="6423" max="6656" width="9.140625" style="244"/>
    <col min="6657" max="6657" width="37.5703125" style="244" customWidth="1"/>
    <col min="6658" max="6658" width="8.140625" style="244" customWidth="1"/>
    <col min="6659" max="6659" width="6.7109375" style="244" customWidth="1"/>
    <col min="6660" max="6660" width="5.7109375" style="244" customWidth="1"/>
    <col min="6661" max="6661" width="7.140625" style="244" customWidth="1"/>
    <col min="6662" max="6662" width="6.5703125" style="244" customWidth="1"/>
    <col min="6663" max="6663" width="5" style="244" customWidth="1"/>
    <col min="6664" max="6664" width="7.5703125" style="244" customWidth="1"/>
    <col min="6665" max="6665" width="6.42578125" style="244" customWidth="1"/>
    <col min="6666" max="6666" width="5" style="244" customWidth="1"/>
    <col min="6667" max="6667" width="7.42578125" style="244" customWidth="1"/>
    <col min="6668" max="6668" width="6.42578125" style="244" customWidth="1"/>
    <col min="6669" max="6669" width="4.7109375" style="244" customWidth="1"/>
    <col min="6670" max="6670" width="0.28515625" style="244" customWidth="1"/>
    <col min="6671" max="6675" width="0" style="244" hidden="1" customWidth="1"/>
    <col min="6676" max="6676" width="7.7109375" style="244" customWidth="1"/>
    <col min="6677" max="6677" width="7.140625" style="244" customWidth="1"/>
    <col min="6678" max="6678" width="4.5703125" style="244" customWidth="1"/>
    <col min="6679" max="6912" width="9.140625" style="244"/>
    <col min="6913" max="6913" width="37.5703125" style="244" customWidth="1"/>
    <col min="6914" max="6914" width="8.140625" style="244" customWidth="1"/>
    <col min="6915" max="6915" width="6.7109375" style="244" customWidth="1"/>
    <col min="6916" max="6916" width="5.7109375" style="244" customWidth="1"/>
    <col min="6917" max="6917" width="7.140625" style="244" customWidth="1"/>
    <col min="6918" max="6918" width="6.5703125" style="244" customWidth="1"/>
    <col min="6919" max="6919" width="5" style="244" customWidth="1"/>
    <col min="6920" max="6920" width="7.5703125" style="244" customWidth="1"/>
    <col min="6921" max="6921" width="6.42578125" style="244" customWidth="1"/>
    <col min="6922" max="6922" width="5" style="244" customWidth="1"/>
    <col min="6923" max="6923" width="7.42578125" style="244" customWidth="1"/>
    <col min="6924" max="6924" width="6.42578125" style="244" customWidth="1"/>
    <col min="6925" max="6925" width="4.7109375" style="244" customWidth="1"/>
    <col min="6926" max="6926" width="0.28515625" style="244" customWidth="1"/>
    <col min="6927" max="6931" width="0" style="244" hidden="1" customWidth="1"/>
    <col min="6932" max="6932" width="7.7109375" style="244" customWidth="1"/>
    <col min="6933" max="6933" width="7.140625" style="244" customWidth="1"/>
    <col min="6934" max="6934" width="4.5703125" style="244" customWidth="1"/>
    <col min="6935" max="7168" width="9.140625" style="244"/>
    <col min="7169" max="7169" width="37.5703125" style="244" customWidth="1"/>
    <col min="7170" max="7170" width="8.140625" style="244" customWidth="1"/>
    <col min="7171" max="7171" width="6.7109375" style="244" customWidth="1"/>
    <col min="7172" max="7172" width="5.7109375" style="244" customWidth="1"/>
    <col min="7173" max="7173" width="7.140625" style="244" customWidth="1"/>
    <col min="7174" max="7174" width="6.5703125" style="244" customWidth="1"/>
    <col min="7175" max="7175" width="5" style="244" customWidth="1"/>
    <col min="7176" max="7176" width="7.5703125" style="244" customWidth="1"/>
    <col min="7177" max="7177" width="6.42578125" style="244" customWidth="1"/>
    <col min="7178" max="7178" width="5" style="244" customWidth="1"/>
    <col min="7179" max="7179" width="7.42578125" style="244" customWidth="1"/>
    <col min="7180" max="7180" width="6.42578125" style="244" customWidth="1"/>
    <col min="7181" max="7181" width="4.7109375" style="244" customWidth="1"/>
    <col min="7182" max="7182" width="0.28515625" style="244" customWidth="1"/>
    <col min="7183" max="7187" width="0" style="244" hidden="1" customWidth="1"/>
    <col min="7188" max="7188" width="7.7109375" style="244" customWidth="1"/>
    <col min="7189" max="7189" width="7.140625" style="244" customWidth="1"/>
    <col min="7190" max="7190" width="4.5703125" style="244" customWidth="1"/>
    <col min="7191" max="7424" width="9.140625" style="244"/>
    <col min="7425" max="7425" width="37.5703125" style="244" customWidth="1"/>
    <col min="7426" max="7426" width="8.140625" style="244" customWidth="1"/>
    <col min="7427" max="7427" width="6.7109375" style="244" customWidth="1"/>
    <col min="7428" max="7428" width="5.7109375" style="244" customWidth="1"/>
    <col min="7429" max="7429" width="7.140625" style="244" customWidth="1"/>
    <col min="7430" max="7430" width="6.5703125" style="244" customWidth="1"/>
    <col min="7431" max="7431" width="5" style="244" customWidth="1"/>
    <col min="7432" max="7432" width="7.5703125" style="244" customWidth="1"/>
    <col min="7433" max="7433" width="6.42578125" style="244" customWidth="1"/>
    <col min="7434" max="7434" width="5" style="244" customWidth="1"/>
    <col min="7435" max="7435" width="7.42578125" style="244" customWidth="1"/>
    <col min="7436" max="7436" width="6.42578125" style="244" customWidth="1"/>
    <col min="7437" max="7437" width="4.7109375" style="244" customWidth="1"/>
    <col min="7438" max="7438" width="0.28515625" style="244" customWidth="1"/>
    <col min="7439" max="7443" width="0" style="244" hidden="1" customWidth="1"/>
    <col min="7444" max="7444" width="7.7109375" style="244" customWidth="1"/>
    <col min="7445" max="7445" width="7.140625" style="244" customWidth="1"/>
    <col min="7446" max="7446" width="4.5703125" style="244" customWidth="1"/>
    <col min="7447" max="7680" width="9.140625" style="244"/>
    <col min="7681" max="7681" width="37.5703125" style="244" customWidth="1"/>
    <col min="7682" max="7682" width="8.140625" style="244" customWidth="1"/>
    <col min="7683" max="7683" width="6.7109375" style="244" customWidth="1"/>
    <col min="7684" max="7684" width="5.7109375" style="244" customWidth="1"/>
    <col min="7685" max="7685" width="7.140625" style="244" customWidth="1"/>
    <col min="7686" max="7686" width="6.5703125" style="244" customWidth="1"/>
    <col min="7687" max="7687" width="5" style="244" customWidth="1"/>
    <col min="7688" max="7688" width="7.5703125" style="244" customWidth="1"/>
    <col min="7689" max="7689" width="6.42578125" style="244" customWidth="1"/>
    <col min="7690" max="7690" width="5" style="244" customWidth="1"/>
    <col min="7691" max="7691" width="7.42578125" style="244" customWidth="1"/>
    <col min="7692" max="7692" width="6.42578125" style="244" customWidth="1"/>
    <col min="7693" max="7693" width="4.7109375" style="244" customWidth="1"/>
    <col min="7694" max="7694" width="0.28515625" style="244" customWidth="1"/>
    <col min="7695" max="7699" width="0" style="244" hidden="1" customWidth="1"/>
    <col min="7700" max="7700" width="7.7109375" style="244" customWidth="1"/>
    <col min="7701" max="7701" width="7.140625" style="244" customWidth="1"/>
    <col min="7702" max="7702" width="4.5703125" style="244" customWidth="1"/>
    <col min="7703" max="7936" width="9.140625" style="244"/>
    <col min="7937" max="7937" width="37.5703125" style="244" customWidth="1"/>
    <col min="7938" max="7938" width="8.140625" style="244" customWidth="1"/>
    <col min="7939" max="7939" width="6.7109375" style="244" customWidth="1"/>
    <col min="7940" max="7940" width="5.7109375" style="244" customWidth="1"/>
    <col min="7941" max="7941" width="7.140625" style="244" customWidth="1"/>
    <col min="7942" max="7942" width="6.5703125" style="244" customWidth="1"/>
    <col min="7943" max="7943" width="5" style="244" customWidth="1"/>
    <col min="7944" max="7944" width="7.5703125" style="244" customWidth="1"/>
    <col min="7945" max="7945" width="6.42578125" style="244" customWidth="1"/>
    <col min="7946" max="7946" width="5" style="244" customWidth="1"/>
    <col min="7947" max="7947" width="7.42578125" style="244" customWidth="1"/>
    <col min="7948" max="7948" width="6.42578125" style="244" customWidth="1"/>
    <col min="7949" max="7949" width="4.7109375" style="244" customWidth="1"/>
    <col min="7950" max="7950" width="0.28515625" style="244" customWidth="1"/>
    <col min="7951" max="7955" width="0" style="244" hidden="1" customWidth="1"/>
    <col min="7956" max="7956" width="7.7109375" style="244" customWidth="1"/>
    <col min="7957" max="7957" width="7.140625" style="244" customWidth="1"/>
    <col min="7958" max="7958" width="4.5703125" style="244" customWidth="1"/>
    <col min="7959" max="8192" width="9.140625" style="244"/>
    <col min="8193" max="8193" width="37.5703125" style="244" customWidth="1"/>
    <col min="8194" max="8194" width="8.140625" style="244" customWidth="1"/>
    <col min="8195" max="8195" width="6.7109375" style="244" customWidth="1"/>
    <col min="8196" max="8196" width="5.7109375" style="244" customWidth="1"/>
    <col min="8197" max="8197" width="7.140625" style="244" customWidth="1"/>
    <col min="8198" max="8198" width="6.5703125" style="244" customWidth="1"/>
    <col min="8199" max="8199" width="5" style="244" customWidth="1"/>
    <col min="8200" max="8200" width="7.5703125" style="244" customWidth="1"/>
    <col min="8201" max="8201" width="6.42578125" style="244" customWidth="1"/>
    <col min="8202" max="8202" width="5" style="244" customWidth="1"/>
    <col min="8203" max="8203" width="7.42578125" style="244" customWidth="1"/>
    <col min="8204" max="8204" width="6.42578125" style="244" customWidth="1"/>
    <col min="8205" max="8205" width="4.7109375" style="244" customWidth="1"/>
    <col min="8206" max="8206" width="0.28515625" style="244" customWidth="1"/>
    <col min="8207" max="8211" width="0" style="244" hidden="1" customWidth="1"/>
    <col min="8212" max="8212" width="7.7109375" style="244" customWidth="1"/>
    <col min="8213" max="8213" width="7.140625" style="244" customWidth="1"/>
    <col min="8214" max="8214" width="4.5703125" style="244" customWidth="1"/>
    <col min="8215" max="8448" width="9.140625" style="244"/>
    <col min="8449" max="8449" width="37.5703125" style="244" customWidth="1"/>
    <col min="8450" max="8450" width="8.140625" style="244" customWidth="1"/>
    <col min="8451" max="8451" width="6.7109375" style="244" customWidth="1"/>
    <col min="8452" max="8452" width="5.7109375" style="244" customWidth="1"/>
    <col min="8453" max="8453" width="7.140625" style="244" customWidth="1"/>
    <col min="8454" max="8454" width="6.5703125" style="244" customWidth="1"/>
    <col min="8455" max="8455" width="5" style="244" customWidth="1"/>
    <col min="8456" max="8456" width="7.5703125" style="244" customWidth="1"/>
    <col min="8457" max="8457" width="6.42578125" style="244" customWidth="1"/>
    <col min="8458" max="8458" width="5" style="244" customWidth="1"/>
    <col min="8459" max="8459" width="7.42578125" style="244" customWidth="1"/>
    <col min="8460" max="8460" width="6.42578125" style="244" customWidth="1"/>
    <col min="8461" max="8461" width="4.7109375" style="244" customWidth="1"/>
    <col min="8462" max="8462" width="0.28515625" style="244" customWidth="1"/>
    <col min="8463" max="8467" width="0" style="244" hidden="1" customWidth="1"/>
    <col min="8468" max="8468" width="7.7109375" style="244" customWidth="1"/>
    <col min="8469" max="8469" width="7.140625" style="244" customWidth="1"/>
    <col min="8470" max="8470" width="4.5703125" style="244" customWidth="1"/>
    <col min="8471" max="8704" width="9.140625" style="244"/>
    <col min="8705" max="8705" width="37.5703125" style="244" customWidth="1"/>
    <col min="8706" max="8706" width="8.140625" style="244" customWidth="1"/>
    <col min="8707" max="8707" width="6.7109375" style="244" customWidth="1"/>
    <col min="8708" max="8708" width="5.7109375" style="244" customWidth="1"/>
    <col min="8709" max="8709" width="7.140625" style="244" customWidth="1"/>
    <col min="8710" max="8710" width="6.5703125" style="244" customWidth="1"/>
    <col min="8711" max="8711" width="5" style="244" customWidth="1"/>
    <col min="8712" max="8712" width="7.5703125" style="244" customWidth="1"/>
    <col min="8713" max="8713" width="6.42578125" style="244" customWidth="1"/>
    <col min="8714" max="8714" width="5" style="244" customWidth="1"/>
    <col min="8715" max="8715" width="7.42578125" style="244" customWidth="1"/>
    <col min="8716" max="8716" width="6.42578125" style="244" customWidth="1"/>
    <col min="8717" max="8717" width="4.7109375" style="244" customWidth="1"/>
    <col min="8718" max="8718" width="0.28515625" style="244" customWidth="1"/>
    <col min="8719" max="8723" width="0" style="244" hidden="1" customWidth="1"/>
    <col min="8724" max="8724" width="7.7109375" style="244" customWidth="1"/>
    <col min="8725" max="8725" width="7.140625" style="244" customWidth="1"/>
    <col min="8726" max="8726" width="4.5703125" style="244" customWidth="1"/>
    <col min="8727" max="8960" width="9.140625" style="244"/>
    <col min="8961" max="8961" width="37.5703125" style="244" customWidth="1"/>
    <col min="8962" max="8962" width="8.140625" style="244" customWidth="1"/>
    <col min="8963" max="8963" width="6.7109375" style="244" customWidth="1"/>
    <col min="8964" max="8964" width="5.7109375" style="244" customWidth="1"/>
    <col min="8965" max="8965" width="7.140625" style="244" customWidth="1"/>
    <col min="8966" max="8966" width="6.5703125" style="244" customWidth="1"/>
    <col min="8967" max="8967" width="5" style="244" customWidth="1"/>
    <col min="8968" max="8968" width="7.5703125" style="244" customWidth="1"/>
    <col min="8969" max="8969" width="6.42578125" style="244" customWidth="1"/>
    <col min="8970" max="8970" width="5" style="244" customWidth="1"/>
    <col min="8971" max="8971" width="7.42578125" style="244" customWidth="1"/>
    <col min="8972" max="8972" width="6.42578125" style="244" customWidth="1"/>
    <col min="8973" max="8973" width="4.7109375" style="244" customWidth="1"/>
    <col min="8974" max="8974" width="0.28515625" style="244" customWidth="1"/>
    <col min="8975" max="8979" width="0" style="244" hidden="1" customWidth="1"/>
    <col min="8980" max="8980" width="7.7109375" style="244" customWidth="1"/>
    <col min="8981" max="8981" width="7.140625" style="244" customWidth="1"/>
    <col min="8982" max="8982" width="4.5703125" style="244" customWidth="1"/>
    <col min="8983" max="9216" width="9.140625" style="244"/>
    <col min="9217" max="9217" width="37.5703125" style="244" customWidth="1"/>
    <col min="9218" max="9218" width="8.140625" style="244" customWidth="1"/>
    <col min="9219" max="9219" width="6.7109375" style="244" customWidth="1"/>
    <col min="9220" max="9220" width="5.7109375" style="244" customWidth="1"/>
    <col min="9221" max="9221" width="7.140625" style="244" customWidth="1"/>
    <col min="9222" max="9222" width="6.5703125" style="244" customWidth="1"/>
    <col min="9223" max="9223" width="5" style="244" customWidth="1"/>
    <col min="9224" max="9224" width="7.5703125" style="244" customWidth="1"/>
    <col min="9225" max="9225" width="6.42578125" style="244" customWidth="1"/>
    <col min="9226" max="9226" width="5" style="244" customWidth="1"/>
    <col min="9227" max="9227" width="7.42578125" style="244" customWidth="1"/>
    <col min="9228" max="9228" width="6.42578125" style="244" customWidth="1"/>
    <col min="9229" max="9229" width="4.7109375" style="244" customWidth="1"/>
    <col min="9230" max="9230" width="0.28515625" style="244" customWidth="1"/>
    <col min="9231" max="9235" width="0" style="244" hidden="1" customWidth="1"/>
    <col min="9236" max="9236" width="7.7109375" style="244" customWidth="1"/>
    <col min="9237" max="9237" width="7.140625" style="244" customWidth="1"/>
    <col min="9238" max="9238" width="4.5703125" style="244" customWidth="1"/>
    <col min="9239" max="9472" width="9.140625" style="244"/>
    <col min="9473" max="9473" width="37.5703125" style="244" customWidth="1"/>
    <col min="9474" max="9474" width="8.140625" style="244" customWidth="1"/>
    <col min="9475" max="9475" width="6.7109375" style="244" customWidth="1"/>
    <col min="9476" max="9476" width="5.7109375" style="244" customWidth="1"/>
    <col min="9477" max="9477" width="7.140625" style="244" customWidth="1"/>
    <col min="9478" max="9478" width="6.5703125" style="244" customWidth="1"/>
    <col min="9479" max="9479" width="5" style="244" customWidth="1"/>
    <col min="9480" max="9480" width="7.5703125" style="244" customWidth="1"/>
    <col min="9481" max="9481" width="6.42578125" style="244" customWidth="1"/>
    <col min="9482" max="9482" width="5" style="244" customWidth="1"/>
    <col min="9483" max="9483" width="7.42578125" style="244" customWidth="1"/>
    <col min="9484" max="9484" width="6.42578125" style="244" customWidth="1"/>
    <col min="9485" max="9485" width="4.7109375" style="244" customWidth="1"/>
    <col min="9486" max="9486" width="0.28515625" style="244" customWidth="1"/>
    <col min="9487" max="9491" width="0" style="244" hidden="1" customWidth="1"/>
    <col min="9492" max="9492" width="7.7109375" style="244" customWidth="1"/>
    <col min="9493" max="9493" width="7.140625" style="244" customWidth="1"/>
    <col min="9494" max="9494" width="4.5703125" style="244" customWidth="1"/>
    <col min="9495" max="9728" width="9.140625" style="244"/>
    <col min="9729" max="9729" width="37.5703125" style="244" customWidth="1"/>
    <col min="9730" max="9730" width="8.140625" style="244" customWidth="1"/>
    <col min="9731" max="9731" width="6.7109375" style="244" customWidth="1"/>
    <col min="9732" max="9732" width="5.7109375" style="244" customWidth="1"/>
    <col min="9733" max="9733" width="7.140625" style="244" customWidth="1"/>
    <col min="9734" max="9734" width="6.5703125" style="244" customWidth="1"/>
    <col min="9735" max="9735" width="5" style="244" customWidth="1"/>
    <col min="9736" max="9736" width="7.5703125" style="244" customWidth="1"/>
    <col min="9737" max="9737" width="6.42578125" style="244" customWidth="1"/>
    <col min="9738" max="9738" width="5" style="244" customWidth="1"/>
    <col min="9739" max="9739" width="7.42578125" style="244" customWidth="1"/>
    <col min="9740" max="9740" width="6.42578125" style="244" customWidth="1"/>
    <col min="9741" max="9741" width="4.7109375" style="244" customWidth="1"/>
    <col min="9742" max="9742" width="0.28515625" style="244" customWidth="1"/>
    <col min="9743" max="9747" width="0" style="244" hidden="1" customWidth="1"/>
    <col min="9748" max="9748" width="7.7109375" style="244" customWidth="1"/>
    <col min="9749" max="9749" width="7.140625" style="244" customWidth="1"/>
    <col min="9750" max="9750" width="4.5703125" style="244" customWidth="1"/>
    <col min="9751" max="9984" width="9.140625" style="244"/>
    <col min="9985" max="9985" width="37.5703125" style="244" customWidth="1"/>
    <col min="9986" max="9986" width="8.140625" style="244" customWidth="1"/>
    <col min="9987" max="9987" width="6.7109375" style="244" customWidth="1"/>
    <col min="9988" max="9988" width="5.7109375" style="244" customWidth="1"/>
    <col min="9989" max="9989" width="7.140625" style="244" customWidth="1"/>
    <col min="9990" max="9990" width="6.5703125" style="244" customWidth="1"/>
    <col min="9991" max="9991" width="5" style="244" customWidth="1"/>
    <col min="9992" max="9992" width="7.5703125" style="244" customWidth="1"/>
    <col min="9993" max="9993" width="6.42578125" style="244" customWidth="1"/>
    <col min="9994" max="9994" width="5" style="244" customWidth="1"/>
    <col min="9995" max="9995" width="7.42578125" style="244" customWidth="1"/>
    <col min="9996" max="9996" width="6.42578125" style="244" customWidth="1"/>
    <col min="9997" max="9997" width="4.7109375" style="244" customWidth="1"/>
    <col min="9998" max="9998" width="0.28515625" style="244" customWidth="1"/>
    <col min="9999" max="10003" width="0" style="244" hidden="1" customWidth="1"/>
    <col min="10004" max="10004" width="7.7109375" style="244" customWidth="1"/>
    <col min="10005" max="10005" width="7.140625" style="244" customWidth="1"/>
    <col min="10006" max="10006" width="4.5703125" style="244" customWidth="1"/>
    <col min="10007" max="10240" width="9.140625" style="244"/>
    <col min="10241" max="10241" width="37.5703125" style="244" customWidth="1"/>
    <col min="10242" max="10242" width="8.140625" style="244" customWidth="1"/>
    <col min="10243" max="10243" width="6.7109375" style="244" customWidth="1"/>
    <col min="10244" max="10244" width="5.7109375" style="244" customWidth="1"/>
    <col min="10245" max="10245" width="7.140625" style="244" customWidth="1"/>
    <col min="10246" max="10246" width="6.5703125" style="244" customWidth="1"/>
    <col min="10247" max="10247" width="5" style="244" customWidth="1"/>
    <col min="10248" max="10248" width="7.5703125" style="244" customWidth="1"/>
    <col min="10249" max="10249" width="6.42578125" style="244" customWidth="1"/>
    <col min="10250" max="10250" width="5" style="244" customWidth="1"/>
    <col min="10251" max="10251" width="7.42578125" style="244" customWidth="1"/>
    <col min="10252" max="10252" width="6.42578125" style="244" customWidth="1"/>
    <col min="10253" max="10253" width="4.7109375" style="244" customWidth="1"/>
    <col min="10254" max="10254" width="0.28515625" style="244" customWidth="1"/>
    <col min="10255" max="10259" width="0" style="244" hidden="1" customWidth="1"/>
    <col min="10260" max="10260" width="7.7109375" style="244" customWidth="1"/>
    <col min="10261" max="10261" width="7.140625" style="244" customWidth="1"/>
    <col min="10262" max="10262" width="4.5703125" style="244" customWidth="1"/>
    <col min="10263" max="10496" width="9.140625" style="244"/>
    <col min="10497" max="10497" width="37.5703125" style="244" customWidth="1"/>
    <col min="10498" max="10498" width="8.140625" style="244" customWidth="1"/>
    <col min="10499" max="10499" width="6.7109375" style="244" customWidth="1"/>
    <col min="10500" max="10500" width="5.7109375" style="244" customWidth="1"/>
    <col min="10501" max="10501" width="7.140625" style="244" customWidth="1"/>
    <col min="10502" max="10502" width="6.5703125" style="244" customWidth="1"/>
    <col min="10503" max="10503" width="5" style="244" customWidth="1"/>
    <col min="10504" max="10504" width="7.5703125" style="244" customWidth="1"/>
    <col min="10505" max="10505" width="6.42578125" style="244" customWidth="1"/>
    <col min="10506" max="10506" width="5" style="244" customWidth="1"/>
    <col min="10507" max="10507" width="7.42578125" style="244" customWidth="1"/>
    <col min="10508" max="10508" width="6.42578125" style="244" customWidth="1"/>
    <col min="10509" max="10509" width="4.7109375" style="244" customWidth="1"/>
    <col min="10510" max="10510" width="0.28515625" style="244" customWidth="1"/>
    <col min="10511" max="10515" width="0" style="244" hidden="1" customWidth="1"/>
    <col min="10516" max="10516" width="7.7109375" style="244" customWidth="1"/>
    <col min="10517" max="10517" width="7.140625" style="244" customWidth="1"/>
    <col min="10518" max="10518" width="4.5703125" style="244" customWidth="1"/>
    <col min="10519" max="10752" width="9.140625" style="244"/>
    <col min="10753" max="10753" width="37.5703125" style="244" customWidth="1"/>
    <col min="10754" max="10754" width="8.140625" style="244" customWidth="1"/>
    <col min="10755" max="10755" width="6.7109375" style="244" customWidth="1"/>
    <col min="10756" max="10756" width="5.7109375" style="244" customWidth="1"/>
    <col min="10757" max="10757" width="7.140625" style="244" customWidth="1"/>
    <col min="10758" max="10758" width="6.5703125" style="244" customWidth="1"/>
    <col min="10759" max="10759" width="5" style="244" customWidth="1"/>
    <col min="10760" max="10760" width="7.5703125" style="244" customWidth="1"/>
    <col min="10761" max="10761" width="6.42578125" style="244" customWidth="1"/>
    <col min="10762" max="10762" width="5" style="244" customWidth="1"/>
    <col min="10763" max="10763" width="7.42578125" style="244" customWidth="1"/>
    <col min="10764" max="10764" width="6.42578125" style="244" customWidth="1"/>
    <col min="10765" max="10765" width="4.7109375" style="244" customWidth="1"/>
    <col min="10766" max="10766" width="0.28515625" style="244" customWidth="1"/>
    <col min="10767" max="10771" width="0" style="244" hidden="1" customWidth="1"/>
    <col min="10772" max="10772" width="7.7109375" style="244" customWidth="1"/>
    <col min="10773" max="10773" width="7.140625" style="244" customWidth="1"/>
    <col min="10774" max="10774" width="4.5703125" style="244" customWidth="1"/>
    <col min="10775" max="11008" width="9.140625" style="244"/>
    <col min="11009" max="11009" width="37.5703125" style="244" customWidth="1"/>
    <col min="11010" max="11010" width="8.140625" style="244" customWidth="1"/>
    <col min="11011" max="11011" width="6.7109375" style="244" customWidth="1"/>
    <col min="11012" max="11012" width="5.7109375" style="244" customWidth="1"/>
    <col min="11013" max="11013" width="7.140625" style="244" customWidth="1"/>
    <col min="11014" max="11014" width="6.5703125" style="244" customWidth="1"/>
    <col min="11015" max="11015" width="5" style="244" customWidth="1"/>
    <col min="11016" max="11016" width="7.5703125" style="244" customWidth="1"/>
    <col min="11017" max="11017" width="6.42578125" style="244" customWidth="1"/>
    <col min="11018" max="11018" width="5" style="244" customWidth="1"/>
    <col min="11019" max="11019" width="7.42578125" style="244" customWidth="1"/>
    <col min="11020" max="11020" width="6.42578125" style="244" customWidth="1"/>
    <col min="11021" max="11021" width="4.7109375" style="244" customWidth="1"/>
    <col min="11022" max="11022" width="0.28515625" style="244" customWidth="1"/>
    <col min="11023" max="11027" width="0" style="244" hidden="1" customWidth="1"/>
    <col min="11028" max="11028" width="7.7109375" style="244" customWidth="1"/>
    <col min="11029" max="11029" width="7.140625" style="244" customWidth="1"/>
    <col min="11030" max="11030" width="4.5703125" style="244" customWidth="1"/>
    <col min="11031" max="11264" width="9.140625" style="244"/>
    <col min="11265" max="11265" width="37.5703125" style="244" customWidth="1"/>
    <col min="11266" max="11266" width="8.140625" style="244" customWidth="1"/>
    <col min="11267" max="11267" width="6.7109375" style="244" customWidth="1"/>
    <col min="11268" max="11268" width="5.7109375" style="244" customWidth="1"/>
    <col min="11269" max="11269" width="7.140625" style="244" customWidth="1"/>
    <col min="11270" max="11270" width="6.5703125" style="244" customWidth="1"/>
    <col min="11271" max="11271" width="5" style="244" customWidth="1"/>
    <col min="11272" max="11272" width="7.5703125" style="244" customWidth="1"/>
    <col min="11273" max="11273" width="6.42578125" style="244" customWidth="1"/>
    <col min="11274" max="11274" width="5" style="244" customWidth="1"/>
    <col min="11275" max="11275" width="7.42578125" style="244" customWidth="1"/>
    <col min="11276" max="11276" width="6.42578125" style="244" customWidth="1"/>
    <col min="11277" max="11277" width="4.7109375" style="244" customWidth="1"/>
    <col min="11278" max="11278" width="0.28515625" style="244" customWidth="1"/>
    <col min="11279" max="11283" width="0" style="244" hidden="1" customWidth="1"/>
    <col min="11284" max="11284" width="7.7109375" style="244" customWidth="1"/>
    <col min="11285" max="11285" width="7.140625" style="244" customWidth="1"/>
    <col min="11286" max="11286" width="4.5703125" style="244" customWidth="1"/>
    <col min="11287" max="11520" width="9.140625" style="244"/>
    <col min="11521" max="11521" width="37.5703125" style="244" customWidth="1"/>
    <col min="11522" max="11522" width="8.140625" style="244" customWidth="1"/>
    <col min="11523" max="11523" width="6.7109375" style="244" customWidth="1"/>
    <col min="11524" max="11524" width="5.7109375" style="244" customWidth="1"/>
    <col min="11525" max="11525" width="7.140625" style="244" customWidth="1"/>
    <col min="11526" max="11526" width="6.5703125" style="244" customWidth="1"/>
    <col min="11527" max="11527" width="5" style="244" customWidth="1"/>
    <col min="11528" max="11528" width="7.5703125" style="244" customWidth="1"/>
    <col min="11529" max="11529" width="6.42578125" style="244" customWidth="1"/>
    <col min="11530" max="11530" width="5" style="244" customWidth="1"/>
    <col min="11531" max="11531" width="7.42578125" style="244" customWidth="1"/>
    <col min="11532" max="11532" width="6.42578125" style="244" customWidth="1"/>
    <col min="11533" max="11533" width="4.7109375" style="244" customWidth="1"/>
    <col min="11534" max="11534" width="0.28515625" style="244" customWidth="1"/>
    <col min="11535" max="11539" width="0" style="244" hidden="1" customWidth="1"/>
    <col min="11540" max="11540" width="7.7109375" style="244" customWidth="1"/>
    <col min="11541" max="11541" width="7.140625" style="244" customWidth="1"/>
    <col min="11542" max="11542" width="4.5703125" style="244" customWidth="1"/>
    <col min="11543" max="11776" width="9.140625" style="244"/>
    <col min="11777" max="11777" width="37.5703125" style="244" customWidth="1"/>
    <col min="11778" max="11778" width="8.140625" style="244" customWidth="1"/>
    <col min="11779" max="11779" width="6.7109375" style="244" customWidth="1"/>
    <col min="11780" max="11780" width="5.7109375" style="244" customWidth="1"/>
    <col min="11781" max="11781" width="7.140625" style="244" customWidth="1"/>
    <col min="11782" max="11782" width="6.5703125" style="244" customWidth="1"/>
    <col min="11783" max="11783" width="5" style="244" customWidth="1"/>
    <col min="11784" max="11784" width="7.5703125" style="244" customWidth="1"/>
    <col min="11785" max="11785" width="6.42578125" style="244" customWidth="1"/>
    <col min="11786" max="11786" width="5" style="244" customWidth="1"/>
    <col min="11787" max="11787" width="7.42578125" style="244" customWidth="1"/>
    <col min="11788" max="11788" width="6.42578125" style="244" customWidth="1"/>
    <col min="11789" max="11789" width="4.7109375" style="244" customWidth="1"/>
    <col min="11790" max="11790" width="0.28515625" style="244" customWidth="1"/>
    <col min="11791" max="11795" width="0" style="244" hidden="1" customWidth="1"/>
    <col min="11796" max="11796" width="7.7109375" style="244" customWidth="1"/>
    <col min="11797" max="11797" width="7.140625" style="244" customWidth="1"/>
    <col min="11798" max="11798" width="4.5703125" style="244" customWidth="1"/>
    <col min="11799" max="12032" width="9.140625" style="244"/>
    <col min="12033" max="12033" width="37.5703125" style="244" customWidth="1"/>
    <col min="12034" max="12034" width="8.140625" style="244" customWidth="1"/>
    <col min="12035" max="12035" width="6.7109375" style="244" customWidth="1"/>
    <col min="12036" max="12036" width="5.7109375" style="244" customWidth="1"/>
    <col min="12037" max="12037" width="7.140625" style="244" customWidth="1"/>
    <col min="12038" max="12038" width="6.5703125" style="244" customWidth="1"/>
    <col min="12039" max="12039" width="5" style="244" customWidth="1"/>
    <col min="12040" max="12040" width="7.5703125" style="244" customWidth="1"/>
    <col min="12041" max="12041" width="6.42578125" style="244" customWidth="1"/>
    <col min="12042" max="12042" width="5" style="244" customWidth="1"/>
    <col min="12043" max="12043" width="7.42578125" style="244" customWidth="1"/>
    <col min="12044" max="12044" width="6.42578125" style="244" customWidth="1"/>
    <col min="12045" max="12045" width="4.7109375" style="244" customWidth="1"/>
    <col min="12046" max="12046" width="0.28515625" style="244" customWidth="1"/>
    <col min="12047" max="12051" width="0" style="244" hidden="1" customWidth="1"/>
    <col min="12052" max="12052" width="7.7109375" style="244" customWidth="1"/>
    <col min="12053" max="12053" width="7.140625" style="244" customWidth="1"/>
    <col min="12054" max="12054" width="4.5703125" style="244" customWidth="1"/>
    <col min="12055" max="12288" width="9.140625" style="244"/>
    <col min="12289" max="12289" width="37.5703125" style="244" customWidth="1"/>
    <col min="12290" max="12290" width="8.140625" style="244" customWidth="1"/>
    <col min="12291" max="12291" width="6.7109375" style="244" customWidth="1"/>
    <col min="12292" max="12292" width="5.7109375" style="244" customWidth="1"/>
    <col min="12293" max="12293" width="7.140625" style="244" customWidth="1"/>
    <col min="12294" max="12294" width="6.5703125" style="244" customWidth="1"/>
    <col min="12295" max="12295" width="5" style="244" customWidth="1"/>
    <col min="12296" max="12296" width="7.5703125" style="244" customWidth="1"/>
    <col min="12297" max="12297" width="6.42578125" style="244" customWidth="1"/>
    <col min="12298" max="12298" width="5" style="244" customWidth="1"/>
    <col min="12299" max="12299" width="7.42578125" style="244" customWidth="1"/>
    <col min="12300" max="12300" width="6.42578125" style="244" customWidth="1"/>
    <col min="12301" max="12301" width="4.7109375" style="244" customWidth="1"/>
    <col min="12302" max="12302" width="0.28515625" style="244" customWidth="1"/>
    <col min="12303" max="12307" width="0" style="244" hidden="1" customWidth="1"/>
    <col min="12308" max="12308" width="7.7109375" style="244" customWidth="1"/>
    <col min="12309" max="12309" width="7.140625" style="244" customWidth="1"/>
    <col min="12310" max="12310" width="4.5703125" style="244" customWidth="1"/>
    <col min="12311" max="12544" width="9.140625" style="244"/>
    <col min="12545" max="12545" width="37.5703125" style="244" customWidth="1"/>
    <col min="12546" max="12546" width="8.140625" style="244" customWidth="1"/>
    <col min="12547" max="12547" width="6.7109375" style="244" customWidth="1"/>
    <col min="12548" max="12548" width="5.7109375" style="244" customWidth="1"/>
    <col min="12549" max="12549" width="7.140625" style="244" customWidth="1"/>
    <col min="12550" max="12550" width="6.5703125" style="244" customWidth="1"/>
    <col min="12551" max="12551" width="5" style="244" customWidth="1"/>
    <col min="12552" max="12552" width="7.5703125" style="244" customWidth="1"/>
    <col min="12553" max="12553" width="6.42578125" style="244" customWidth="1"/>
    <col min="12554" max="12554" width="5" style="244" customWidth="1"/>
    <col min="12555" max="12555" width="7.42578125" style="244" customWidth="1"/>
    <col min="12556" max="12556" width="6.42578125" style="244" customWidth="1"/>
    <col min="12557" max="12557" width="4.7109375" style="244" customWidth="1"/>
    <col min="12558" max="12558" width="0.28515625" style="244" customWidth="1"/>
    <col min="12559" max="12563" width="0" style="244" hidden="1" customWidth="1"/>
    <col min="12564" max="12564" width="7.7109375" style="244" customWidth="1"/>
    <col min="12565" max="12565" width="7.140625" style="244" customWidth="1"/>
    <col min="12566" max="12566" width="4.5703125" style="244" customWidth="1"/>
    <col min="12567" max="12800" width="9.140625" style="244"/>
    <col min="12801" max="12801" width="37.5703125" style="244" customWidth="1"/>
    <col min="12802" max="12802" width="8.140625" style="244" customWidth="1"/>
    <col min="12803" max="12803" width="6.7109375" style="244" customWidth="1"/>
    <col min="12804" max="12804" width="5.7109375" style="244" customWidth="1"/>
    <col min="12805" max="12805" width="7.140625" style="244" customWidth="1"/>
    <col min="12806" max="12806" width="6.5703125" style="244" customWidth="1"/>
    <col min="12807" max="12807" width="5" style="244" customWidth="1"/>
    <col min="12808" max="12808" width="7.5703125" style="244" customWidth="1"/>
    <col min="12809" max="12809" width="6.42578125" style="244" customWidth="1"/>
    <col min="12810" max="12810" width="5" style="244" customWidth="1"/>
    <col min="12811" max="12811" width="7.42578125" style="244" customWidth="1"/>
    <col min="12812" max="12812" width="6.42578125" style="244" customWidth="1"/>
    <col min="12813" max="12813" width="4.7109375" style="244" customWidth="1"/>
    <col min="12814" max="12814" width="0.28515625" style="244" customWidth="1"/>
    <col min="12815" max="12819" width="0" style="244" hidden="1" customWidth="1"/>
    <col min="12820" max="12820" width="7.7109375" style="244" customWidth="1"/>
    <col min="12821" max="12821" width="7.140625" style="244" customWidth="1"/>
    <col min="12822" max="12822" width="4.5703125" style="244" customWidth="1"/>
    <col min="12823" max="13056" width="9.140625" style="244"/>
    <col min="13057" max="13057" width="37.5703125" style="244" customWidth="1"/>
    <col min="13058" max="13058" width="8.140625" style="244" customWidth="1"/>
    <col min="13059" max="13059" width="6.7109375" style="244" customWidth="1"/>
    <col min="13060" max="13060" width="5.7109375" style="244" customWidth="1"/>
    <col min="13061" max="13061" width="7.140625" style="244" customWidth="1"/>
    <col min="13062" max="13062" width="6.5703125" style="244" customWidth="1"/>
    <col min="13063" max="13063" width="5" style="244" customWidth="1"/>
    <col min="13064" max="13064" width="7.5703125" style="244" customWidth="1"/>
    <col min="13065" max="13065" width="6.42578125" style="244" customWidth="1"/>
    <col min="13066" max="13066" width="5" style="244" customWidth="1"/>
    <col min="13067" max="13067" width="7.42578125" style="244" customWidth="1"/>
    <col min="13068" max="13068" width="6.42578125" style="244" customWidth="1"/>
    <col min="13069" max="13069" width="4.7109375" style="244" customWidth="1"/>
    <col min="13070" max="13070" width="0.28515625" style="244" customWidth="1"/>
    <col min="13071" max="13075" width="0" style="244" hidden="1" customWidth="1"/>
    <col min="13076" max="13076" width="7.7109375" style="244" customWidth="1"/>
    <col min="13077" max="13077" width="7.140625" style="244" customWidth="1"/>
    <col min="13078" max="13078" width="4.5703125" style="244" customWidth="1"/>
    <col min="13079" max="13312" width="9.140625" style="244"/>
    <col min="13313" max="13313" width="37.5703125" style="244" customWidth="1"/>
    <col min="13314" max="13314" width="8.140625" style="244" customWidth="1"/>
    <col min="13315" max="13315" width="6.7109375" style="244" customWidth="1"/>
    <col min="13316" max="13316" width="5.7109375" style="244" customWidth="1"/>
    <col min="13317" max="13317" width="7.140625" style="244" customWidth="1"/>
    <col min="13318" max="13318" width="6.5703125" style="244" customWidth="1"/>
    <col min="13319" max="13319" width="5" style="244" customWidth="1"/>
    <col min="13320" max="13320" width="7.5703125" style="244" customWidth="1"/>
    <col min="13321" max="13321" width="6.42578125" style="244" customWidth="1"/>
    <col min="13322" max="13322" width="5" style="244" customWidth="1"/>
    <col min="13323" max="13323" width="7.42578125" style="244" customWidth="1"/>
    <col min="13324" max="13324" width="6.42578125" style="244" customWidth="1"/>
    <col min="13325" max="13325" width="4.7109375" style="244" customWidth="1"/>
    <col min="13326" max="13326" width="0.28515625" style="244" customWidth="1"/>
    <col min="13327" max="13331" width="0" style="244" hidden="1" customWidth="1"/>
    <col min="13332" max="13332" width="7.7109375" style="244" customWidth="1"/>
    <col min="13333" max="13333" width="7.140625" style="244" customWidth="1"/>
    <col min="13334" max="13334" width="4.5703125" style="244" customWidth="1"/>
    <col min="13335" max="13568" width="9.140625" style="244"/>
    <col min="13569" max="13569" width="37.5703125" style="244" customWidth="1"/>
    <col min="13570" max="13570" width="8.140625" style="244" customWidth="1"/>
    <col min="13571" max="13571" width="6.7109375" style="244" customWidth="1"/>
    <col min="13572" max="13572" width="5.7109375" style="244" customWidth="1"/>
    <col min="13573" max="13573" width="7.140625" style="244" customWidth="1"/>
    <col min="13574" max="13574" width="6.5703125" style="244" customWidth="1"/>
    <col min="13575" max="13575" width="5" style="244" customWidth="1"/>
    <col min="13576" max="13576" width="7.5703125" style="244" customWidth="1"/>
    <col min="13577" max="13577" width="6.42578125" style="244" customWidth="1"/>
    <col min="13578" max="13578" width="5" style="244" customWidth="1"/>
    <col min="13579" max="13579" width="7.42578125" style="244" customWidth="1"/>
    <col min="13580" max="13580" width="6.42578125" style="244" customWidth="1"/>
    <col min="13581" max="13581" width="4.7109375" style="244" customWidth="1"/>
    <col min="13582" max="13582" width="0.28515625" style="244" customWidth="1"/>
    <col min="13583" max="13587" width="0" style="244" hidden="1" customWidth="1"/>
    <col min="13588" max="13588" width="7.7109375" style="244" customWidth="1"/>
    <col min="13589" max="13589" width="7.140625" style="244" customWidth="1"/>
    <col min="13590" max="13590" width="4.5703125" style="244" customWidth="1"/>
    <col min="13591" max="13824" width="9.140625" style="244"/>
    <col min="13825" max="13825" width="37.5703125" style="244" customWidth="1"/>
    <col min="13826" max="13826" width="8.140625" style="244" customWidth="1"/>
    <col min="13827" max="13827" width="6.7109375" style="244" customWidth="1"/>
    <col min="13828" max="13828" width="5.7109375" style="244" customWidth="1"/>
    <col min="13829" max="13829" width="7.140625" style="244" customWidth="1"/>
    <col min="13830" max="13830" width="6.5703125" style="244" customWidth="1"/>
    <col min="13831" max="13831" width="5" style="244" customWidth="1"/>
    <col min="13832" max="13832" width="7.5703125" style="244" customWidth="1"/>
    <col min="13833" max="13833" width="6.42578125" style="244" customWidth="1"/>
    <col min="13834" max="13834" width="5" style="244" customWidth="1"/>
    <col min="13835" max="13835" width="7.42578125" style="244" customWidth="1"/>
    <col min="13836" max="13836" width="6.42578125" style="244" customWidth="1"/>
    <col min="13837" max="13837" width="4.7109375" style="244" customWidth="1"/>
    <col min="13838" max="13838" width="0.28515625" style="244" customWidth="1"/>
    <col min="13839" max="13843" width="0" style="244" hidden="1" customWidth="1"/>
    <col min="13844" max="13844" width="7.7109375" style="244" customWidth="1"/>
    <col min="13845" max="13845" width="7.140625" style="244" customWidth="1"/>
    <col min="13846" max="13846" width="4.5703125" style="244" customWidth="1"/>
    <col min="13847" max="14080" width="9.140625" style="244"/>
    <col min="14081" max="14081" width="37.5703125" style="244" customWidth="1"/>
    <col min="14082" max="14082" width="8.140625" style="244" customWidth="1"/>
    <col min="14083" max="14083" width="6.7109375" style="244" customWidth="1"/>
    <col min="14084" max="14084" width="5.7109375" style="244" customWidth="1"/>
    <col min="14085" max="14085" width="7.140625" style="244" customWidth="1"/>
    <col min="14086" max="14086" width="6.5703125" style="244" customWidth="1"/>
    <col min="14087" max="14087" width="5" style="244" customWidth="1"/>
    <col min="14088" max="14088" width="7.5703125" style="244" customWidth="1"/>
    <col min="14089" max="14089" width="6.42578125" style="244" customWidth="1"/>
    <col min="14090" max="14090" width="5" style="244" customWidth="1"/>
    <col min="14091" max="14091" width="7.42578125" style="244" customWidth="1"/>
    <col min="14092" max="14092" width="6.42578125" style="244" customWidth="1"/>
    <col min="14093" max="14093" width="4.7109375" style="244" customWidth="1"/>
    <col min="14094" max="14094" width="0.28515625" style="244" customWidth="1"/>
    <col min="14095" max="14099" width="0" style="244" hidden="1" customWidth="1"/>
    <col min="14100" max="14100" width="7.7109375" style="244" customWidth="1"/>
    <col min="14101" max="14101" width="7.140625" style="244" customWidth="1"/>
    <col min="14102" max="14102" width="4.5703125" style="244" customWidth="1"/>
    <col min="14103" max="14336" width="9.140625" style="244"/>
    <col min="14337" max="14337" width="37.5703125" style="244" customWidth="1"/>
    <col min="14338" max="14338" width="8.140625" style="244" customWidth="1"/>
    <col min="14339" max="14339" width="6.7109375" style="244" customWidth="1"/>
    <col min="14340" max="14340" width="5.7109375" style="244" customWidth="1"/>
    <col min="14341" max="14341" width="7.140625" style="244" customWidth="1"/>
    <col min="14342" max="14342" width="6.5703125" style="244" customWidth="1"/>
    <col min="14343" max="14343" width="5" style="244" customWidth="1"/>
    <col min="14344" max="14344" width="7.5703125" style="244" customWidth="1"/>
    <col min="14345" max="14345" width="6.42578125" style="244" customWidth="1"/>
    <col min="14346" max="14346" width="5" style="244" customWidth="1"/>
    <col min="14347" max="14347" width="7.42578125" style="244" customWidth="1"/>
    <col min="14348" max="14348" width="6.42578125" style="244" customWidth="1"/>
    <col min="14349" max="14349" width="4.7109375" style="244" customWidth="1"/>
    <col min="14350" max="14350" width="0.28515625" style="244" customWidth="1"/>
    <col min="14351" max="14355" width="0" style="244" hidden="1" customWidth="1"/>
    <col min="14356" max="14356" width="7.7109375" style="244" customWidth="1"/>
    <col min="14357" max="14357" width="7.140625" style="244" customWidth="1"/>
    <col min="14358" max="14358" width="4.5703125" style="244" customWidth="1"/>
    <col min="14359" max="14592" width="9.140625" style="244"/>
    <col min="14593" max="14593" width="37.5703125" style="244" customWidth="1"/>
    <col min="14594" max="14594" width="8.140625" style="244" customWidth="1"/>
    <col min="14595" max="14595" width="6.7109375" style="244" customWidth="1"/>
    <col min="14596" max="14596" width="5.7109375" style="244" customWidth="1"/>
    <col min="14597" max="14597" width="7.140625" style="244" customWidth="1"/>
    <col min="14598" max="14598" width="6.5703125" style="244" customWidth="1"/>
    <col min="14599" max="14599" width="5" style="244" customWidth="1"/>
    <col min="14600" max="14600" width="7.5703125" style="244" customWidth="1"/>
    <col min="14601" max="14601" width="6.42578125" style="244" customWidth="1"/>
    <col min="14602" max="14602" width="5" style="244" customWidth="1"/>
    <col min="14603" max="14603" width="7.42578125" style="244" customWidth="1"/>
    <col min="14604" max="14604" width="6.42578125" style="244" customWidth="1"/>
    <col min="14605" max="14605" width="4.7109375" style="244" customWidth="1"/>
    <col min="14606" max="14606" width="0.28515625" style="244" customWidth="1"/>
    <col min="14607" max="14611" width="0" style="244" hidden="1" customWidth="1"/>
    <col min="14612" max="14612" width="7.7109375" style="244" customWidth="1"/>
    <col min="14613" max="14613" width="7.140625" style="244" customWidth="1"/>
    <col min="14614" max="14614" width="4.5703125" style="244" customWidth="1"/>
    <col min="14615" max="14848" width="9.140625" style="244"/>
    <col min="14849" max="14849" width="37.5703125" style="244" customWidth="1"/>
    <col min="14850" max="14850" width="8.140625" style="244" customWidth="1"/>
    <col min="14851" max="14851" width="6.7109375" style="244" customWidth="1"/>
    <col min="14852" max="14852" width="5.7109375" style="244" customWidth="1"/>
    <col min="14853" max="14853" width="7.140625" style="244" customWidth="1"/>
    <col min="14854" max="14854" width="6.5703125" style="244" customWidth="1"/>
    <col min="14855" max="14855" width="5" style="244" customWidth="1"/>
    <col min="14856" max="14856" width="7.5703125" style="244" customWidth="1"/>
    <col min="14857" max="14857" width="6.42578125" style="244" customWidth="1"/>
    <col min="14858" max="14858" width="5" style="244" customWidth="1"/>
    <col min="14859" max="14859" width="7.42578125" style="244" customWidth="1"/>
    <col min="14860" max="14860" width="6.42578125" style="244" customWidth="1"/>
    <col min="14861" max="14861" width="4.7109375" style="244" customWidth="1"/>
    <col min="14862" max="14862" width="0.28515625" style="244" customWidth="1"/>
    <col min="14863" max="14867" width="0" style="244" hidden="1" customWidth="1"/>
    <col min="14868" max="14868" width="7.7109375" style="244" customWidth="1"/>
    <col min="14869" max="14869" width="7.140625" style="244" customWidth="1"/>
    <col min="14870" max="14870" width="4.5703125" style="244" customWidth="1"/>
    <col min="14871" max="15104" width="9.140625" style="244"/>
    <col min="15105" max="15105" width="37.5703125" style="244" customWidth="1"/>
    <col min="15106" max="15106" width="8.140625" style="244" customWidth="1"/>
    <col min="15107" max="15107" width="6.7109375" style="244" customWidth="1"/>
    <col min="15108" max="15108" width="5.7109375" style="244" customWidth="1"/>
    <col min="15109" max="15109" width="7.140625" style="244" customWidth="1"/>
    <col min="15110" max="15110" width="6.5703125" style="244" customWidth="1"/>
    <col min="15111" max="15111" width="5" style="244" customWidth="1"/>
    <col min="15112" max="15112" width="7.5703125" style="244" customWidth="1"/>
    <col min="15113" max="15113" width="6.42578125" style="244" customWidth="1"/>
    <col min="15114" max="15114" width="5" style="244" customWidth="1"/>
    <col min="15115" max="15115" width="7.42578125" style="244" customWidth="1"/>
    <col min="15116" max="15116" width="6.42578125" style="244" customWidth="1"/>
    <col min="15117" max="15117" width="4.7109375" style="244" customWidth="1"/>
    <col min="15118" max="15118" width="0.28515625" style="244" customWidth="1"/>
    <col min="15119" max="15123" width="0" style="244" hidden="1" customWidth="1"/>
    <col min="15124" max="15124" width="7.7109375" style="244" customWidth="1"/>
    <col min="15125" max="15125" width="7.140625" style="244" customWidth="1"/>
    <col min="15126" max="15126" width="4.5703125" style="244" customWidth="1"/>
    <col min="15127" max="15360" width="9.140625" style="244"/>
    <col min="15361" max="15361" width="37.5703125" style="244" customWidth="1"/>
    <col min="15362" max="15362" width="8.140625" style="244" customWidth="1"/>
    <col min="15363" max="15363" width="6.7109375" style="244" customWidth="1"/>
    <col min="15364" max="15364" width="5.7109375" style="244" customWidth="1"/>
    <col min="15365" max="15365" width="7.140625" style="244" customWidth="1"/>
    <col min="15366" max="15366" width="6.5703125" style="244" customWidth="1"/>
    <col min="15367" max="15367" width="5" style="244" customWidth="1"/>
    <col min="15368" max="15368" width="7.5703125" style="244" customWidth="1"/>
    <col min="15369" max="15369" width="6.42578125" style="244" customWidth="1"/>
    <col min="15370" max="15370" width="5" style="244" customWidth="1"/>
    <col min="15371" max="15371" width="7.42578125" style="244" customWidth="1"/>
    <col min="15372" max="15372" width="6.42578125" style="244" customWidth="1"/>
    <col min="15373" max="15373" width="4.7109375" style="244" customWidth="1"/>
    <col min="15374" max="15374" width="0.28515625" style="244" customWidth="1"/>
    <col min="15375" max="15379" width="0" style="244" hidden="1" customWidth="1"/>
    <col min="15380" max="15380" width="7.7109375" style="244" customWidth="1"/>
    <col min="15381" max="15381" width="7.140625" style="244" customWidth="1"/>
    <col min="15382" max="15382" width="4.5703125" style="244" customWidth="1"/>
    <col min="15383" max="15616" width="9.140625" style="244"/>
    <col min="15617" max="15617" width="37.5703125" style="244" customWidth="1"/>
    <col min="15618" max="15618" width="8.140625" style="244" customWidth="1"/>
    <col min="15619" max="15619" width="6.7109375" style="244" customWidth="1"/>
    <col min="15620" max="15620" width="5.7109375" style="244" customWidth="1"/>
    <col min="15621" max="15621" width="7.140625" style="244" customWidth="1"/>
    <col min="15622" max="15622" width="6.5703125" style="244" customWidth="1"/>
    <col min="15623" max="15623" width="5" style="244" customWidth="1"/>
    <col min="15624" max="15624" width="7.5703125" style="244" customWidth="1"/>
    <col min="15625" max="15625" width="6.42578125" style="244" customWidth="1"/>
    <col min="15626" max="15626" width="5" style="244" customWidth="1"/>
    <col min="15627" max="15627" width="7.42578125" style="244" customWidth="1"/>
    <col min="15628" max="15628" width="6.42578125" style="244" customWidth="1"/>
    <col min="15629" max="15629" width="4.7109375" style="244" customWidth="1"/>
    <col min="15630" max="15630" width="0.28515625" style="244" customWidth="1"/>
    <col min="15631" max="15635" width="0" style="244" hidden="1" customWidth="1"/>
    <col min="15636" max="15636" width="7.7109375" style="244" customWidth="1"/>
    <col min="15637" max="15637" width="7.140625" style="244" customWidth="1"/>
    <col min="15638" max="15638" width="4.5703125" style="244" customWidth="1"/>
    <col min="15639" max="15872" width="9.140625" style="244"/>
    <col min="15873" max="15873" width="37.5703125" style="244" customWidth="1"/>
    <col min="15874" max="15874" width="8.140625" style="244" customWidth="1"/>
    <col min="15875" max="15875" width="6.7109375" style="244" customWidth="1"/>
    <col min="15876" max="15876" width="5.7109375" style="244" customWidth="1"/>
    <col min="15877" max="15877" width="7.140625" style="244" customWidth="1"/>
    <col min="15878" max="15878" width="6.5703125" style="244" customWidth="1"/>
    <col min="15879" max="15879" width="5" style="244" customWidth="1"/>
    <col min="15880" max="15880" width="7.5703125" style="244" customWidth="1"/>
    <col min="15881" max="15881" width="6.42578125" style="244" customWidth="1"/>
    <col min="15882" max="15882" width="5" style="244" customWidth="1"/>
    <col min="15883" max="15883" width="7.42578125" style="244" customWidth="1"/>
    <col min="15884" max="15884" width="6.42578125" style="244" customWidth="1"/>
    <col min="15885" max="15885" width="4.7109375" style="244" customWidth="1"/>
    <col min="15886" max="15886" width="0.28515625" style="244" customWidth="1"/>
    <col min="15887" max="15891" width="0" style="244" hidden="1" customWidth="1"/>
    <col min="15892" max="15892" width="7.7109375" style="244" customWidth="1"/>
    <col min="15893" max="15893" width="7.140625" style="244" customWidth="1"/>
    <col min="15894" max="15894" width="4.5703125" style="244" customWidth="1"/>
    <col min="15895" max="16128" width="9.140625" style="244"/>
    <col min="16129" max="16129" width="37.5703125" style="244" customWidth="1"/>
    <col min="16130" max="16130" width="8.140625" style="244" customWidth="1"/>
    <col min="16131" max="16131" width="6.7109375" style="244" customWidth="1"/>
    <col min="16132" max="16132" width="5.7109375" style="244" customWidth="1"/>
    <col min="16133" max="16133" width="7.140625" style="244" customWidth="1"/>
    <col min="16134" max="16134" width="6.5703125" style="244" customWidth="1"/>
    <col min="16135" max="16135" width="5" style="244" customWidth="1"/>
    <col min="16136" max="16136" width="7.5703125" style="244" customWidth="1"/>
    <col min="16137" max="16137" width="6.42578125" style="244" customWidth="1"/>
    <col min="16138" max="16138" width="5" style="244" customWidth="1"/>
    <col min="16139" max="16139" width="7.42578125" style="244" customWidth="1"/>
    <col min="16140" max="16140" width="6.42578125" style="244" customWidth="1"/>
    <col min="16141" max="16141" width="4.7109375" style="244" customWidth="1"/>
    <col min="16142" max="16142" width="0.28515625" style="244" customWidth="1"/>
    <col min="16143" max="16147" width="0" style="244" hidden="1" customWidth="1"/>
    <col min="16148" max="16148" width="7.7109375" style="244" customWidth="1"/>
    <col min="16149" max="16149" width="7.140625" style="244" customWidth="1"/>
    <col min="16150" max="16150" width="4.5703125" style="244" customWidth="1"/>
    <col min="16151" max="16384" width="9.140625" style="244"/>
  </cols>
  <sheetData>
    <row r="1" spans="1:127" ht="19.149999999999999" customHeight="1" thickBot="1" x14ac:dyDescent="0.25">
      <c r="A1" s="3231" t="s">
        <v>46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  <c r="Q1" s="3231"/>
      <c r="R1" s="3231"/>
      <c r="S1" s="3231"/>
      <c r="T1" s="3231"/>
      <c r="U1" s="3231"/>
      <c r="V1" s="3231"/>
    </row>
    <row r="2" spans="1:127" ht="13.5" thickBot="1" x14ac:dyDescent="0.25">
      <c r="A2" s="3232" t="s">
        <v>384</v>
      </c>
      <c r="B2" s="3233"/>
      <c r="C2" s="3233"/>
      <c r="D2" s="3233"/>
      <c r="E2" s="3233"/>
      <c r="F2" s="3233"/>
      <c r="G2" s="3233"/>
      <c r="H2" s="3233"/>
      <c r="I2" s="3233"/>
      <c r="J2" s="3233"/>
      <c r="K2" s="3233"/>
      <c r="L2" s="3233"/>
      <c r="M2" s="3233"/>
      <c r="N2" s="3233"/>
      <c r="O2" s="3233"/>
      <c r="P2" s="3233"/>
      <c r="Q2" s="3233"/>
      <c r="R2" s="3233"/>
      <c r="S2" s="3233"/>
      <c r="T2" s="3234"/>
      <c r="U2" s="3234"/>
      <c r="V2" s="3235"/>
    </row>
    <row r="3" spans="1:127" ht="16.149999999999999" customHeight="1" thickBot="1" x14ac:dyDescent="0.25">
      <c r="A3" s="3236" t="s">
        <v>9</v>
      </c>
      <c r="B3" s="3233" t="s">
        <v>83</v>
      </c>
      <c r="C3" s="3233"/>
      <c r="D3" s="3253"/>
      <c r="E3" s="3233" t="s">
        <v>67</v>
      </c>
      <c r="F3" s="3233"/>
      <c r="G3" s="3253"/>
      <c r="H3" s="3233" t="s">
        <v>68</v>
      </c>
      <c r="I3" s="3233"/>
      <c r="J3" s="3253"/>
      <c r="K3" s="3233" t="s">
        <v>69</v>
      </c>
      <c r="L3" s="3233"/>
      <c r="M3" s="3253"/>
      <c r="N3" s="3233" t="s">
        <v>47</v>
      </c>
      <c r="O3" s="3233"/>
      <c r="P3" s="3253"/>
      <c r="Q3" s="3233" t="s">
        <v>47</v>
      </c>
      <c r="R3" s="3233"/>
      <c r="S3" s="3240"/>
      <c r="T3" s="3242" t="s">
        <v>84</v>
      </c>
      <c r="U3" s="3242"/>
      <c r="V3" s="3243"/>
    </row>
    <row r="4" spans="1:127" ht="12.75" customHeight="1" x14ac:dyDescent="0.2">
      <c r="A4" s="3237"/>
      <c r="B4" s="1044"/>
      <c r="C4" s="1974">
        <v>1</v>
      </c>
      <c r="D4" s="1045"/>
      <c r="E4" s="3296">
        <v>2</v>
      </c>
      <c r="F4" s="3296"/>
      <c r="G4" s="3297"/>
      <c r="H4" s="3296">
        <v>3</v>
      </c>
      <c r="I4" s="3296"/>
      <c r="J4" s="3297"/>
      <c r="K4" s="3296">
        <v>4</v>
      </c>
      <c r="L4" s="3296"/>
      <c r="M4" s="3297"/>
      <c r="N4" s="3296">
        <v>5</v>
      </c>
      <c r="O4" s="3296"/>
      <c r="P4" s="3297"/>
      <c r="Q4" s="3296">
        <v>6</v>
      </c>
      <c r="R4" s="3296"/>
      <c r="S4" s="3299"/>
      <c r="T4" s="3245"/>
      <c r="U4" s="3245"/>
      <c r="V4" s="3246"/>
    </row>
    <row r="5" spans="1:127" ht="15.6" customHeight="1" thickBot="1" x14ac:dyDescent="0.25">
      <c r="A5" s="3237"/>
      <c r="B5" s="3304" t="s">
        <v>85</v>
      </c>
      <c r="C5" s="3305"/>
      <c r="D5" s="3300"/>
      <c r="E5" s="3300" t="s">
        <v>85</v>
      </c>
      <c r="F5" s="3301"/>
      <c r="G5" s="3301"/>
      <c r="H5" s="3300" t="s">
        <v>85</v>
      </c>
      <c r="I5" s="3301"/>
      <c r="J5" s="3301"/>
      <c r="K5" s="3300" t="s">
        <v>85</v>
      </c>
      <c r="L5" s="3301"/>
      <c r="M5" s="3301"/>
      <c r="N5" s="3300" t="s">
        <v>85</v>
      </c>
      <c r="O5" s="3301"/>
      <c r="P5" s="3301"/>
      <c r="Q5" s="3300" t="s">
        <v>85</v>
      </c>
      <c r="R5" s="3301"/>
      <c r="S5" s="3302"/>
      <c r="T5" s="3245"/>
      <c r="U5" s="3245"/>
      <c r="V5" s="3246"/>
    </row>
    <row r="6" spans="1:127" ht="39.75" customHeight="1" thickBot="1" x14ac:dyDescent="0.25">
      <c r="A6" s="3238"/>
      <c r="B6" s="1276" t="s">
        <v>26</v>
      </c>
      <c r="C6" s="1277" t="s">
        <v>50</v>
      </c>
      <c r="D6" s="1293" t="s">
        <v>4</v>
      </c>
      <c r="E6" s="1279" t="s">
        <v>26</v>
      </c>
      <c r="F6" s="1277" t="s">
        <v>50</v>
      </c>
      <c r="G6" s="1293" t="s">
        <v>4</v>
      </c>
      <c r="H6" s="1278" t="s">
        <v>26</v>
      </c>
      <c r="I6" s="1277" t="s">
        <v>50</v>
      </c>
      <c r="J6" s="1293" t="s">
        <v>4</v>
      </c>
      <c r="K6" s="1278" t="s">
        <v>26</v>
      </c>
      <c r="L6" s="1277" t="s">
        <v>50</v>
      </c>
      <c r="M6" s="1293" t="s">
        <v>4</v>
      </c>
      <c r="N6" s="1278" t="s">
        <v>26</v>
      </c>
      <c r="O6" s="1277" t="s">
        <v>50</v>
      </c>
      <c r="P6" s="1293" t="s">
        <v>4</v>
      </c>
      <c r="Q6" s="1278" t="s">
        <v>26</v>
      </c>
      <c r="R6" s="1277" t="s">
        <v>50</v>
      </c>
      <c r="S6" s="1294" t="s">
        <v>4</v>
      </c>
      <c r="T6" s="1278" t="s">
        <v>26</v>
      </c>
      <c r="U6" s="1277" t="s">
        <v>50</v>
      </c>
      <c r="V6" s="1294" t="s">
        <v>4</v>
      </c>
    </row>
    <row r="7" spans="1:127" ht="25.5" x14ac:dyDescent="0.2">
      <c r="A7" s="293" t="s">
        <v>86</v>
      </c>
      <c r="B7" s="2427"/>
      <c r="C7" s="2428"/>
      <c r="D7" s="2429"/>
      <c r="E7" s="2430"/>
      <c r="F7" s="2428"/>
      <c r="G7" s="2429"/>
      <c r="H7" s="2431"/>
      <c r="I7" s="2432"/>
      <c r="J7" s="2433"/>
      <c r="K7" s="2431"/>
      <c r="L7" s="2432"/>
      <c r="M7" s="2433"/>
      <c r="N7" s="2431"/>
      <c r="O7" s="2432"/>
      <c r="P7" s="2433"/>
      <c r="Q7" s="2431"/>
      <c r="R7" s="2432"/>
      <c r="S7" s="2434"/>
      <c r="T7" s="2435"/>
      <c r="U7" s="2436"/>
      <c r="V7" s="2437"/>
    </row>
    <row r="8" spans="1:127" s="251" customFormat="1" ht="13.5" thickBot="1" x14ac:dyDescent="0.25">
      <c r="A8" s="1024" t="s">
        <v>87</v>
      </c>
      <c r="B8" s="1626">
        <v>0</v>
      </c>
      <c r="C8" s="1627">
        <v>0</v>
      </c>
      <c r="D8" s="1628">
        <f>B8+C8</f>
        <v>0</v>
      </c>
      <c r="E8" s="1629">
        <v>5</v>
      </c>
      <c r="F8" s="1627">
        <v>4</v>
      </c>
      <c r="G8" s="1628">
        <f>E8+F8</f>
        <v>9</v>
      </c>
      <c r="H8" s="1630">
        <v>0</v>
      </c>
      <c r="I8" s="1631">
        <v>0</v>
      </c>
      <c r="J8" s="1628">
        <f>H8+I8</f>
        <v>0</v>
      </c>
      <c r="K8" s="1630">
        <v>0</v>
      </c>
      <c r="L8" s="1631">
        <v>0</v>
      </c>
      <c r="M8" s="1628">
        <f>K8+L8</f>
        <v>0</v>
      </c>
      <c r="N8" s="1630">
        <v>0</v>
      </c>
      <c r="O8" s="1631">
        <v>0</v>
      </c>
      <c r="P8" s="1628">
        <f>N8+O8</f>
        <v>0</v>
      </c>
      <c r="Q8" s="1630">
        <v>0</v>
      </c>
      <c r="R8" s="1631">
        <v>0</v>
      </c>
      <c r="S8" s="1632">
        <f>Q8+R8</f>
        <v>0</v>
      </c>
      <c r="T8" s="1633">
        <f>H8+K8+Q8+E8+B8+N8</f>
        <v>5</v>
      </c>
      <c r="U8" s="1634">
        <f>I8+L8+R8+F8+C8</f>
        <v>4</v>
      </c>
      <c r="V8" s="1635">
        <f>U8+T8</f>
        <v>9</v>
      </c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</row>
    <row r="9" spans="1:127" s="250" customFormat="1" ht="13.5" thickBot="1" x14ac:dyDescent="0.25">
      <c r="A9" s="1031" t="s">
        <v>8</v>
      </c>
      <c r="B9" s="1046">
        <f>B8</f>
        <v>0</v>
      </c>
      <c r="C9" s="1046">
        <f t="shared" ref="C9:S9" si="0">C8</f>
        <v>0</v>
      </c>
      <c r="D9" s="1046">
        <f t="shared" si="0"/>
        <v>0</v>
      </c>
      <c r="E9" s="1046">
        <f t="shared" si="0"/>
        <v>5</v>
      </c>
      <c r="F9" s="1046">
        <f t="shared" si="0"/>
        <v>4</v>
      </c>
      <c r="G9" s="1046">
        <f t="shared" si="0"/>
        <v>9</v>
      </c>
      <c r="H9" s="1046">
        <f t="shared" si="0"/>
        <v>0</v>
      </c>
      <c r="I9" s="1046">
        <f t="shared" si="0"/>
        <v>0</v>
      </c>
      <c r="J9" s="1046">
        <f t="shared" si="0"/>
        <v>0</v>
      </c>
      <c r="K9" s="1046">
        <f t="shared" si="0"/>
        <v>0</v>
      </c>
      <c r="L9" s="1046">
        <f t="shared" si="0"/>
        <v>0</v>
      </c>
      <c r="M9" s="1046">
        <f t="shared" si="0"/>
        <v>0</v>
      </c>
      <c r="N9" s="1046">
        <f t="shared" si="0"/>
        <v>0</v>
      </c>
      <c r="O9" s="1046">
        <f t="shared" si="0"/>
        <v>0</v>
      </c>
      <c r="P9" s="1046">
        <f t="shared" si="0"/>
        <v>0</v>
      </c>
      <c r="Q9" s="1046">
        <f t="shared" si="0"/>
        <v>0</v>
      </c>
      <c r="R9" s="1046">
        <f t="shared" si="0"/>
        <v>0</v>
      </c>
      <c r="S9" s="1046">
        <f t="shared" si="0"/>
        <v>0</v>
      </c>
      <c r="T9" s="1046">
        <f>T8</f>
        <v>5</v>
      </c>
      <c r="U9" s="1046">
        <f>U8</f>
        <v>4</v>
      </c>
      <c r="V9" s="1047">
        <f>V8</f>
        <v>9</v>
      </c>
    </row>
    <row r="10" spans="1:127" s="250" customFormat="1" x14ac:dyDescent="0.2">
      <c r="A10" s="1036" t="s">
        <v>87</v>
      </c>
      <c r="B10" s="1636">
        <v>0</v>
      </c>
      <c r="C10" s="1637">
        <v>0</v>
      </c>
      <c r="D10" s="1638">
        <f>B10+C10</f>
        <v>0</v>
      </c>
      <c r="E10" s="1639">
        <v>2</v>
      </c>
      <c r="F10" s="1637">
        <v>0</v>
      </c>
      <c r="G10" s="1638">
        <f>E10+F10</f>
        <v>2</v>
      </c>
      <c r="H10" s="1640">
        <v>0</v>
      </c>
      <c r="I10" s="1641">
        <v>0</v>
      </c>
      <c r="J10" s="1638">
        <f>H10+I10</f>
        <v>0</v>
      </c>
      <c r="K10" s="1640">
        <v>0</v>
      </c>
      <c r="L10" s="1641">
        <v>0</v>
      </c>
      <c r="M10" s="1638">
        <f>K10+L10</f>
        <v>0</v>
      </c>
      <c r="N10" s="1640">
        <v>0</v>
      </c>
      <c r="O10" s="1641">
        <v>0</v>
      </c>
      <c r="P10" s="1638">
        <f>N10+O10</f>
        <v>0</v>
      </c>
      <c r="Q10" s="1640">
        <v>0</v>
      </c>
      <c r="R10" s="1641">
        <v>0</v>
      </c>
      <c r="S10" s="1642">
        <v>0</v>
      </c>
      <c r="T10" s="1643">
        <f>H10+K10+Q10+B10+E10</f>
        <v>2</v>
      </c>
      <c r="U10" s="1644">
        <f>I10+L10+R10+F10+C10</f>
        <v>0</v>
      </c>
      <c r="V10" s="1645">
        <f>U10+T10</f>
        <v>2</v>
      </c>
    </row>
    <row r="11" spans="1:127" s="250" customFormat="1" ht="13.5" thickBot="1" x14ac:dyDescent="0.25">
      <c r="A11" s="1646" t="s">
        <v>64</v>
      </c>
      <c r="B11" s="1647">
        <f>B10</f>
        <v>0</v>
      </c>
      <c r="C11" s="1647">
        <f t="shared" ref="C11:V11" si="1">C10</f>
        <v>0</v>
      </c>
      <c r="D11" s="1647">
        <f t="shared" si="1"/>
        <v>0</v>
      </c>
      <c r="E11" s="1647">
        <f t="shared" si="1"/>
        <v>2</v>
      </c>
      <c r="F11" s="1647">
        <f t="shared" si="1"/>
        <v>0</v>
      </c>
      <c r="G11" s="1647">
        <f t="shared" si="1"/>
        <v>2</v>
      </c>
      <c r="H11" s="1647">
        <f t="shared" si="1"/>
        <v>0</v>
      </c>
      <c r="I11" s="1647">
        <f t="shared" si="1"/>
        <v>0</v>
      </c>
      <c r="J11" s="1647">
        <f t="shared" si="1"/>
        <v>0</v>
      </c>
      <c r="K11" s="1647">
        <f t="shared" si="1"/>
        <v>0</v>
      </c>
      <c r="L11" s="1647">
        <f t="shared" si="1"/>
        <v>0</v>
      </c>
      <c r="M11" s="1647">
        <f t="shared" si="1"/>
        <v>0</v>
      </c>
      <c r="N11" s="1647">
        <f t="shared" si="1"/>
        <v>0</v>
      </c>
      <c r="O11" s="1647">
        <f t="shared" si="1"/>
        <v>0</v>
      </c>
      <c r="P11" s="1647">
        <f t="shared" si="1"/>
        <v>0</v>
      </c>
      <c r="Q11" s="1647">
        <f t="shared" si="1"/>
        <v>0</v>
      </c>
      <c r="R11" s="1647">
        <f t="shared" si="1"/>
        <v>0</v>
      </c>
      <c r="S11" s="1647">
        <f t="shared" si="1"/>
        <v>0</v>
      </c>
      <c r="T11" s="1647">
        <f t="shared" si="1"/>
        <v>2</v>
      </c>
      <c r="U11" s="1648">
        <f t="shared" si="1"/>
        <v>0</v>
      </c>
      <c r="V11" s="2438">
        <f t="shared" si="1"/>
        <v>2</v>
      </c>
    </row>
    <row r="12" spans="1:127" s="250" customFormat="1" ht="13.5" thickBot="1" x14ac:dyDescent="0.25">
      <c r="A12" s="1037" t="s">
        <v>88</v>
      </c>
      <c r="B12" s="1046">
        <f>B11+B9</f>
        <v>0</v>
      </c>
      <c r="C12" s="1048">
        <f>C9+C11</f>
        <v>0</v>
      </c>
      <c r="D12" s="1046">
        <f>D11+D9</f>
        <v>0</v>
      </c>
      <c r="E12" s="1048">
        <f>E9+E11</f>
        <v>7</v>
      </c>
      <c r="F12" s="1048">
        <f>F9+F11</f>
        <v>4</v>
      </c>
      <c r="G12" s="1048">
        <f>G9+G11</f>
        <v>11</v>
      </c>
      <c r="H12" s="1048">
        <f>H9+H11</f>
        <v>0</v>
      </c>
      <c r="I12" s="1048">
        <f>I9+I11</f>
        <v>0</v>
      </c>
      <c r="J12" s="1048">
        <f t="shared" ref="J12:S12" si="2">J9+J11</f>
        <v>0</v>
      </c>
      <c r="K12" s="1048">
        <f>K9+K11</f>
        <v>0</v>
      </c>
      <c r="L12" s="1048">
        <f>L9+L11</f>
        <v>0</v>
      </c>
      <c r="M12" s="1048">
        <f>M9+M11</f>
        <v>0</v>
      </c>
      <c r="N12" s="1048">
        <f t="shared" si="2"/>
        <v>0</v>
      </c>
      <c r="O12" s="1048">
        <f t="shared" si="2"/>
        <v>0</v>
      </c>
      <c r="P12" s="1048">
        <f t="shared" si="2"/>
        <v>0</v>
      </c>
      <c r="Q12" s="1048">
        <f t="shared" si="2"/>
        <v>0</v>
      </c>
      <c r="R12" s="1048">
        <f t="shared" si="2"/>
        <v>0</v>
      </c>
      <c r="S12" s="1048">
        <f t="shared" si="2"/>
        <v>0</v>
      </c>
      <c r="T12" s="1048">
        <f>T9+T11</f>
        <v>7</v>
      </c>
      <c r="U12" s="1048">
        <f>U9+U11</f>
        <v>4</v>
      </c>
      <c r="V12" s="1049">
        <f>V9+V11</f>
        <v>11</v>
      </c>
    </row>
    <row r="13" spans="1:127" ht="15.6" customHeight="1" x14ac:dyDescent="0.2">
      <c r="A13" s="1050"/>
      <c r="B13" s="1050"/>
      <c r="C13" s="1050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2439"/>
      <c r="V13" s="2439"/>
      <c r="W13" s="919"/>
      <c r="X13" s="919"/>
    </row>
    <row r="14" spans="1:127" ht="15.75" x14ac:dyDescent="0.25">
      <c r="A14" s="3303" t="s">
        <v>319</v>
      </c>
      <c r="B14" s="3303"/>
      <c r="C14" s="3303"/>
      <c r="D14" s="3303"/>
      <c r="E14" s="3303"/>
      <c r="F14" s="3303"/>
      <c r="G14" s="3303"/>
      <c r="H14" s="3303"/>
      <c r="I14" s="3303"/>
      <c r="J14" s="3303"/>
      <c r="K14" s="3303"/>
      <c r="L14" s="3303"/>
      <c r="M14" s="3303"/>
      <c r="N14" s="3303"/>
      <c r="O14" s="3303"/>
      <c r="P14" s="3303"/>
      <c r="Q14" s="3303"/>
      <c r="R14" s="3303"/>
      <c r="S14" s="3303"/>
      <c r="T14" s="3303"/>
      <c r="U14" s="3303"/>
      <c r="V14" s="802"/>
      <c r="W14" s="803"/>
      <c r="X14" s="803"/>
    </row>
    <row r="15" spans="1:127" x14ac:dyDescent="0.2">
      <c r="A15" s="244" t="s">
        <v>298</v>
      </c>
    </row>
    <row r="18" spans="6:9" x14ac:dyDescent="0.2">
      <c r="F18" s="762"/>
    </row>
    <row r="19" spans="6:9" x14ac:dyDescent="0.2">
      <c r="I19" s="1970"/>
    </row>
  </sheetData>
  <mergeCells count="22">
    <mergeCell ref="A14:U14"/>
    <mergeCell ref="Q3:S3"/>
    <mergeCell ref="K4:M4"/>
    <mergeCell ref="B5:D5"/>
    <mergeCell ref="E4:G4"/>
    <mergeCell ref="H4:J4"/>
    <mergeCell ref="N5:P5"/>
    <mergeCell ref="E5:G5"/>
    <mergeCell ref="A1:V1"/>
    <mergeCell ref="A2:V2"/>
    <mergeCell ref="A3:A6"/>
    <mergeCell ref="B3:D3"/>
    <mergeCell ref="E3:G3"/>
    <mergeCell ref="T3:V5"/>
    <mergeCell ref="K3:M3"/>
    <mergeCell ref="H3:J3"/>
    <mergeCell ref="Q4:S4"/>
    <mergeCell ref="Q5:S5"/>
    <mergeCell ref="K5:M5"/>
    <mergeCell ref="H5:J5"/>
    <mergeCell ref="N3:P3"/>
    <mergeCell ref="N4:P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I29" sqref="I29"/>
    </sheetView>
  </sheetViews>
  <sheetFormatPr defaultRowHeight="12.75" x14ac:dyDescent="0.2"/>
  <cols>
    <col min="1" max="1" width="61.140625" style="244" customWidth="1"/>
    <col min="2" max="2" width="15.5703125" style="244" customWidth="1"/>
    <col min="3" max="3" width="18.140625" style="244" customWidth="1"/>
    <col min="4" max="4" width="14.28515625" style="244" customWidth="1"/>
    <col min="5" max="5" width="16.140625" style="244" customWidth="1"/>
    <col min="6" max="6" width="18" style="244" customWidth="1"/>
    <col min="7" max="7" width="15.42578125" style="244" customWidth="1"/>
    <col min="8" max="8" width="13.85546875" style="244" customWidth="1"/>
    <col min="9" max="9" width="17.85546875" style="244" customWidth="1"/>
    <col min="10" max="10" width="15.85546875" style="244" customWidth="1"/>
    <col min="11" max="115" width="9.140625" style="243"/>
    <col min="116" max="256" width="9.140625" style="244"/>
    <col min="257" max="257" width="61.140625" style="244" customWidth="1"/>
    <col min="258" max="258" width="12.5703125" style="244" customWidth="1"/>
    <col min="259" max="259" width="10.28515625" style="244" customWidth="1"/>
    <col min="260" max="260" width="14.28515625" style="244" customWidth="1"/>
    <col min="261" max="261" width="14.85546875" style="244" customWidth="1"/>
    <col min="262" max="262" width="15.7109375" style="244" customWidth="1"/>
    <col min="263" max="263" width="15.42578125" style="244" customWidth="1"/>
    <col min="264" max="264" width="13.85546875" style="244" customWidth="1"/>
    <col min="265" max="265" width="13.7109375" style="244" customWidth="1"/>
    <col min="266" max="266" width="15.85546875" style="244" customWidth="1"/>
    <col min="267" max="512" width="9.140625" style="244"/>
    <col min="513" max="513" width="61.140625" style="244" customWidth="1"/>
    <col min="514" max="514" width="12.5703125" style="244" customWidth="1"/>
    <col min="515" max="515" width="10.28515625" style="244" customWidth="1"/>
    <col min="516" max="516" width="14.28515625" style="244" customWidth="1"/>
    <col min="517" max="517" width="14.85546875" style="244" customWidth="1"/>
    <col min="518" max="518" width="15.7109375" style="244" customWidth="1"/>
    <col min="519" max="519" width="15.42578125" style="244" customWidth="1"/>
    <col min="520" max="520" width="13.85546875" style="244" customWidth="1"/>
    <col min="521" max="521" width="13.7109375" style="244" customWidth="1"/>
    <col min="522" max="522" width="15.85546875" style="244" customWidth="1"/>
    <col min="523" max="768" width="9.140625" style="244"/>
    <col min="769" max="769" width="61.140625" style="244" customWidth="1"/>
    <col min="770" max="770" width="12.5703125" style="244" customWidth="1"/>
    <col min="771" max="771" width="10.28515625" style="244" customWidth="1"/>
    <col min="772" max="772" width="14.28515625" style="244" customWidth="1"/>
    <col min="773" max="773" width="14.85546875" style="244" customWidth="1"/>
    <col min="774" max="774" width="15.7109375" style="244" customWidth="1"/>
    <col min="775" max="775" width="15.42578125" style="244" customWidth="1"/>
    <col min="776" max="776" width="13.85546875" style="244" customWidth="1"/>
    <col min="777" max="777" width="13.7109375" style="244" customWidth="1"/>
    <col min="778" max="778" width="15.85546875" style="244" customWidth="1"/>
    <col min="779" max="1024" width="9.140625" style="244"/>
    <col min="1025" max="1025" width="61.140625" style="244" customWidth="1"/>
    <col min="1026" max="1026" width="12.5703125" style="244" customWidth="1"/>
    <col min="1027" max="1027" width="10.28515625" style="244" customWidth="1"/>
    <col min="1028" max="1028" width="14.28515625" style="244" customWidth="1"/>
    <col min="1029" max="1029" width="14.85546875" style="244" customWidth="1"/>
    <col min="1030" max="1030" width="15.7109375" style="244" customWidth="1"/>
    <col min="1031" max="1031" width="15.42578125" style="244" customWidth="1"/>
    <col min="1032" max="1032" width="13.85546875" style="244" customWidth="1"/>
    <col min="1033" max="1033" width="13.7109375" style="244" customWidth="1"/>
    <col min="1034" max="1034" width="15.85546875" style="244" customWidth="1"/>
    <col min="1035" max="1280" width="9.140625" style="244"/>
    <col min="1281" max="1281" width="61.140625" style="244" customWidth="1"/>
    <col min="1282" max="1282" width="12.5703125" style="244" customWidth="1"/>
    <col min="1283" max="1283" width="10.28515625" style="244" customWidth="1"/>
    <col min="1284" max="1284" width="14.28515625" style="244" customWidth="1"/>
    <col min="1285" max="1285" width="14.85546875" style="244" customWidth="1"/>
    <col min="1286" max="1286" width="15.7109375" style="244" customWidth="1"/>
    <col min="1287" max="1287" width="15.42578125" style="244" customWidth="1"/>
    <col min="1288" max="1288" width="13.85546875" style="244" customWidth="1"/>
    <col min="1289" max="1289" width="13.7109375" style="244" customWidth="1"/>
    <col min="1290" max="1290" width="15.85546875" style="244" customWidth="1"/>
    <col min="1291" max="1536" width="9.140625" style="244"/>
    <col min="1537" max="1537" width="61.140625" style="244" customWidth="1"/>
    <col min="1538" max="1538" width="12.5703125" style="244" customWidth="1"/>
    <col min="1539" max="1539" width="10.28515625" style="244" customWidth="1"/>
    <col min="1540" max="1540" width="14.28515625" style="244" customWidth="1"/>
    <col min="1541" max="1541" width="14.85546875" style="244" customWidth="1"/>
    <col min="1542" max="1542" width="15.7109375" style="244" customWidth="1"/>
    <col min="1543" max="1543" width="15.42578125" style="244" customWidth="1"/>
    <col min="1544" max="1544" width="13.85546875" style="244" customWidth="1"/>
    <col min="1545" max="1545" width="13.7109375" style="244" customWidth="1"/>
    <col min="1546" max="1546" width="15.85546875" style="244" customWidth="1"/>
    <col min="1547" max="1792" width="9.140625" style="244"/>
    <col min="1793" max="1793" width="61.140625" style="244" customWidth="1"/>
    <col min="1794" max="1794" width="12.5703125" style="244" customWidth="1"/>
    <col min="1795" max="1795" width="10.28515625" style="244" customWidth="1"/>
    <col min="1796" max="1796" width="14.28515625" style="244" customWidth="1"/>
    <col min="1797" max="1797" width="14.85546875" style="244" customWidth="1"/>
    <col min="1798" max="1798" width="15.7109375" style="244" customWidth="1"/>
    <col min="1799" max="1799" width="15.42578125" style="244" customWidth="1"/>
    <col min="1800" max="1800" width="13.85546875" style="244" customWidth="1"/>
    <col min="1801" max="1801" width="13.7109375" style="244" customWidth="1"/>
    <col min="1802" max="1802" width="15.85546875" style="244" customWidth="1"/>
    <col min="1803" max="2048" width="9.140625" style="244"/>
    <col min="2049" max="2049" width="61.140625" style="244" customWidth="1"/>
    <col min="2050" max="2050" width="12.5703125" style="244" customWidth="1"/>
    <col min="2051" max="2051" width="10.28515625" style="244" customWidth="1"/>
    <col min="2052" max="2052" width="14.28515625" style="244" customWidth="1"/>
    <col min="2053" max="2053" width="14.85546875" style="244" customWidth="1"/>
    <col min="2054" max="2054" width="15.7109375" style="244" customWidth="1"/>
    <col min="2055" max="2055" width="15.42578125" style="244" customWidth="1"/>
    <col min="2056" max="2056" width="13.85546875" style="244" customWidth="1"/>
    <col min="2057" max="2057" width="13.7109375" style="244" customWidth="1"/>
    <col min="2058" max="2058" width="15.85546875" style="244" customWidth="1"/>
    <col min="2059" max="2304" width="9.140625" style="244"/>
    <col min="2305" max="2305" width="61.140625" style="244" customWidth="1"/>
    <col min="2306" max="2306" width="12.5703125" style="244" customWidth="1"/>
    <col min="2307" max="2307" width="10.28515625" style="244" customWidth="1"/>
    <col min="2308" max="2308" width="14.28515625" style="244" customWidth="1"/>
    <col min="2309" max="2309" width="14.85546875" style="244" customWidth="1"/>
    <col min="2310" max="2310" width="15.7109375" style="244" customWidth="1"/>
    <col min="2311" max="2311" width="15.42578125" style="244" customWidth="1"/>
    <col min="2312" max="2312" width="13.85546875" style="244" customWidth="1"/>
    <col min="2313" max="2313" width="13.7109375" style="244" customWidth="1"/>
    <col min="2314" max="2314" width="15.85546875" style="244" customWidth="1"/>
    <col min="2315" max="2560" width="9.140625" style="244"/>
    <col min="2561" max="2561" width="61.140625" style="244" customWidth="1"/>
    <col min="2562" max="2562" width="12.5703125" style="244" customWidth="1"/>
    <col min="2563" max="2563" width="10.28515625" style="244" customWidth="1"/>
    <col min="2564" max="2564" width="14.28515625" style="244" customWidth="1"/>
    <col min="2565" max="2565" width="14.85546875" style="244" customWidth="1"/>
    <col min="2566" max="2566" width="15.7109375" style="244" customWidth="1"/>
    <col min="2567" max="2567" width="15.42578125" style="244" customWidth="1"/>
    <col min="2568" max="2568" width="13.85546875" style="244" customWidth="1"/>
    <col min="2569" max="2569" width="13.7109375" style="244" customWidth="1"/>
    <col min="2570" max="2570" width="15.85546875" style="244" customWidth="1"/>
    <col min="2571" max="2816" width="9.140625" style="244"/>
    <col min="2817" max="2817" width="61.140625" style="244" customWidth="1"/>
    <col min="2818" max="2818" width="12.5703125" style="244" customWidth="1"/>
    <col min="2819" max="2819" width="10.28515625" style="244" customWidth="1"/>
    <col min="2820" max="2820" width="14.28515625" style="244" customWidth="1"/>
    <col min="2821" max="2821" width="14.85546875" style="244" customWidth="1"/>
    <col min="2822" max="2822" width="15.7109375" style="244" customWidth="1"/>
    <col min="2823" max="2823" width="15.42578125" style="244" customWidth="1"/>
    <col min="2824" max="2824" width="13.85546875" style="244" customWidth="1"/>
    <col min="2825" max="2825" width="13.7109375" style="244" customWidth="1"/>
    <col min="2826" max="2826" width="15.85546875" style="244" customWidth="1"/>
    <col min="2827" max="3072" width="9.140625" style="244"/>
    <col min="3073" max="3073" width="61.140625" style="244" customWidth="1"/>
    <col min="3074" max="3074" width="12.5703125" style="244" customWidth="1"/>
    <col min="3075" max="3075" width="10.28515625" style="244" customWidth="1"/>
    <col min="3076" max="3076" width="14.28515625" style="244" customWidth="1"/>
    <col min="3077" max="3077" width="14.85546875" style="244" customWidth="1"/>
    <col min="3078" max="3078" width="15.7109375" style="244" customWidth="1"/>
    <col min="3079" max="3079" width="15.42578125" style="244" customWidth="1"/>
    <col min="3080" max="3080" width="13.85546875" style="244" customWidth="1"/>
    <col min="3081" max="3081" width="13.7109375" style="244" customWidth="1"/>
    <col min="3082" max="3082" width="15.85546875" style="244" customWidth="1"/>
    <col min="3083" max="3328" width="9.140625" style="244"/>
    <col min="3329" max="3329" width="61.140625" style="244" customWidth="1"/>
    <col min="3330" max="3330" width="12.5703125" style="244" customWidth="1"/>
    <col min="3331" max="3331" width="10.28515625" style="244" customWidth="1"/>
    <col min="3332" max="3332" width="14.28515625" style="244" customWidth="1"/>
    <col min="3333" max="3333" width="14.85546875" style="244" customWidth="1"/>
    <col min="3334" max="3334" width="15.7109375" style="244" customWidth="1"/>
    <col min="3335" max="3335" width="15.42578125" style="244" customWidth="1"/>
    <col min="3336" max="3336" width="13.85546875" style="244" customWidth="1"/>
    <col min="3337" max="3337" width="13.7109375" style="244" customWidth="1"/>
    <col min="3338" max="3338" width="15.85546875" style="244" customWidth="1"/>
    <col min="3339" max="3584" width="9.140625" style="244"/>
    <col min="3585" max="3585" width="61.140625" style="244" customWidth="1"/>
    <col min="3586" max="3586" width="12.5703125" style="244" customWidth="1"/>
    <col min="3587" max="3587" width="10.28515625" style="244" customWidth="1"/>
    <col min="3588" max="3588" width="14.28515625" style="244" customWidth="1"/>
    <col min="3589" max="3589" width="14.85546875" style="244" customWidth="1"/>
    <col min="3590" max="3590" width="15.7109375" style="244" customWidth="1"/>
    <col min="3591" max="3591" width="15.42578125" style="244" customWidth="1"/>
    <col min="3592" max="3592" width="13.85546875" style="244" customWidth="1"/>
    <col min="3593" max="3593" width="13.7109375" style="244" customWidth="1"/>
    <col min="3594" max="3594" width="15.85546875" style="244" customWidth="1"/>
    <col min="3595" max="3840" width="9.140625" style="244"/>
    <col min="3841" max="3841" width="61.140625" style="244" customWidth="1"/>
    <col min="3842" max="3842" width="12.5703125" style="244" customWidth="1"/>
    <col min="3843" max="3843" width="10.28515625" style="244" customWidth="1"/>
    <col min="3844" max="3844" width="14.28515625" style="244" customWidth="1"/>
    <col min="3845" max="3845" width="14.85546875" style="244" customWidth="1"/>
    <col min="3846" max="3846" width="15.7109375" style="244" customWidth="1"/>
    <col min="3847" max="3847" width="15.42578125" style="244" customWidth="1"/>
    <col min="3848" max="3848" width="13.85546875" style="244" customWidth="1"/>
    <col min="3849" max="3849" width="13.7109375" style="244" customWidth="1"/>
    <col min="3850" max="3850" width="15.85546875" style="244" customWidth="1"/>
    <col min="3851" max="4096" width="9.140625" style="244"/>
    <col min="4097" max="4097" width="61.140625" style="244" customWidth="1"/>
    <col min="4098" max="4098" width="12.5703125" style="244" customWidth="1"/>
    <col min="4099" max="4099" width="10.28515625" style="244" customWidth="1"/>
    <col min="4100" max="4100" width="14.28515625" style="244" customWidth="1"/>
    <col min="4101" max="4101" width="14.85546875" style="244" customWidth="1"/>
    <col min="4102" max="4102" width="15.7109375" style="244" customWidth="1"/>
    <col min="4103" max="4103" width="15.42578125" style="244" customWidth="1"/>
    <col min="4104" max="4104" width="13.85546875" style="244" customWidth="1"/>
    <col min="4105" max="4105" width="13.7109375" style="244" customWidth="1"/>
    <col min="4106" max="4106" width="15.85546875" style="244" customWidth="1"/>
    <col min="4107" max="4352" width="9.140625" style="244"/>
    <col min="4353" max="4353" width="61.140625" style="244" customWidth="1"/>
    <col min="4354" max="4354" width="12.5703125" style="244" customWidth="1"/>
    <col min="4355" max="4355" width="10.28515625" style="244" customWidth="1"/>
    <col min="4356" max="4356" width="14.28515625" style="244" customWidth="1"/>
    <col min="4357" max="4357" width="14.85546875" style="244" customWidth="1"/>
    <col min="4358" max="4358" width="15.7109375" style="244" customWidth="1"/>
    <col min="4359" max="4359" width="15.42578125" style="244" customWidth="1"/>
    <col min="4360" max="4360" width="13.85546875" style="244" customWidth="1"/>
    <col min="4361" max="4361" width="13.7109375" style="244" customWidth="1"/>
    <col min="4362" max="4362" width="15.85546875" style="244" customWidth="1"/>
    <col min="4363" max="4608" width="9.140625" style="244"/>
    <col min="4609" max="4609" width="61.140625" style="244" customWidth="1"/>
    <col min="4610" max="4610" width="12.5703125" style="244" customWidth="1"/>
    <col min="4611" max="4611" width="10.28515625" style="244" customWidth="1"/>
    <col min="4612" max="4612" width="14.28515625" style="244" customWidth="1"/>
    <col min="4613" max="4613" width="14.85546875" style="244" customWidth="1"/>
    <col min="4614" max="4614" width="15.7109375" style="244" customWidth="1"/>
    <col min="4615" max="4615" width="15.42578125" style="244" customWidth="1"/>
    <col min="4616" max="4616" width="13.85546875" style="244" customWidth="1"/>
    <col min="4617" max="4617" width="13.7109375" style="244" customWidth="1"/>
    <col min="4618" max="4618" width="15.85546875" style="244" customWidth="1"/>
    <col min="4619" max="4864" width="9.140625" style="244"/>
    <col min="4865" max="4865" width="61.140625" style="244" customWidth="1"/>
    <col min="4866" max="4866" width="12.5703125" style="244" customWidth="1"/>
    <col min="4867" max="4867" width="10.28515625" style="244" customWidth="1"/>
    <col min="4868" max="4868" width="14.28515625" style="244" customWidth="1"/>
    <col min="4869" max="4869" width="14.85546875" style="244" customWidth="1"/>
    <col min="4870" max="4870" width="15.7109375" style="244" customWidth="1"/>
    <col min="4871" max="4871" width="15.42578125" style="244" customWidth="1"/>
    <col min="4872" max="4872" width="13.85546875" style="244" customWidth="1"/>
    <col min="4873" max="4873" width="13.7109375" style="244" customWidth="1"/>
    <col min="4874" max="4874" width="15.85546875" style="244" customWidth="1"/>
    <col min="4875" max="5120" width="9.140625" style="244"/>
    <col min="5121" max="5121" width="61.140625" style="244" customWidth="1"/>
    <col min="5122" max="5122" width="12.5703125" style="244" customWidth="1"/>
    <col min="5123" max="5123" width="10.28515625" style="244" customWidth="1"/>
    <col min="5124" max="5124" width="14.28515625" style="244" customWidth="1"/>
    <col min="5125" max="5125" width="14.85546875" style="244" customWidth="1"/>
    <col min="5126" max="5126" width="15.7109375" style="244" customWidth="1"/>
    <col min="5127" max="5127" width="15.42578125" style="244" customWidth="1"/>
    <col min="5128" max="5128" width="13.85546875" style="244" customWidth="1"/>
    <col min="5129" max="5129" width="13.7109375" style="244" customWidth="1"/>
    <col min="5130" max="5130" width="15.85546875" style="244" customWidth="1"/>
    <col min="5131" max="5376" width="9.140625" style="244"/>
    <col min="5377" max="5377" width="61.140625" style="244" customWidth="1"/>
    <col min="5378" max="5378" width="12.5703125" style="244" customWidth="1"/>
    <col min="5379" max="5379" width="10.28515625" style="244" customWidth="1"/>
    <col min="5380" max="5380" width="14.28515625" style="244" customWidth="1"/>
    <col min="5381" max="5381" width="14.85546875" style="244" customWidth="1"/>
    <col min="5382" max="5382" width="15.7109375" style="244" customWidth="1"/>
    <col min="5383" max="5383" width="15.42578125" style="244" customWidth="1"/>
    <col min="5384" max="5384" width="13.85546875" style="244" customWidth="1"/>
    <col min="5385" max="5385" width="13.7109375" style="244" customWidth="1"/>
    <col min="5386" max="5386" width="15.85546875" style="244" customWidth="1"/>
    <col min="5387" max="5632" width="9.140625" style="244"/>
    <col min="5633" max="5633" width="61.140625" style="244" customWidth="1"/>
    <col min="5634" max="5634" width="12.5703125" style="244" customWidth="1"/>
    <col min="5635" max="5635" width="10.28515625" style="244" customWidth="1"/>
    <col min="5636" max="5636" width="14.28515625" style="244" customWidth="1"/>
    <col min="5637" max="5637" width="14.85546875" style="244" customWidth="1"/>
    <col min="5638" max="5638" width="15.7109375" style="244" customWidth="1"/>
    <col min="5639" max="5639" width="15.42578125" style="244" customWidth="1"/>
    <col min="5640" max="5640" width="13.85546875" style="244" customWidth="1"/>
    <col min="5641" max="5641" width="13.7109375" style="244" customWidth="1"/>
    <col min="5642" max="5642" width="15.85546875" style="244" customWidth="1"/>
    <col min="5643" max="5888" width="9.140625" style="244"/>
    <col min="5889" max="5889" width="61.140625" style="244" customWidth="1"/>
    <col min="5890" max="5890" width="12.5703125" style="244" customWidth="1"/>
    <col min="5891" max="5891" width="10.28515625" style="244" customWidth="1"/>
    <col min="5892" max="5892" width="14.28515625" style="244" customWidth="1"/>
    <col min="5893" max="5893" width="14.85546875" style="244" customWidth="1"/>
    <col min="5894" max="5894" width="15.7109375" style="244" customWidth="1"/>
    <col min="5895" max="5895" width="15.42578125" style="244" customWidth="1"/>
    <col min="5896" max="5896" width="13.85546875" style="244" customWidth="1"/>
    <col min="5897" max="5897" width="13.7109375" style="244" customWidth="1"/>
    <col min="5898" max="5898" width="15.85546875" style="244" customWidth="1"/>
    <col min="5899" max="6144" width="9.140625" style="244"/>
    <col min="6145" max="6145" width="61.140625" style="244" customWidth="1"/>
    <col min="6146" max="6146" width="12.5703125" style="244" customWidth="1"/>
    <col min="6147" max="6147" width="10.28515625" style="244" customWidth="1"/>
    <col min="6148" max="6148" width="14.28515625" style="244" customWidth="1"/>
    <col min="6149" max="6149" width="14.85546875" style="244" customWidth="1"/>
    <col min="6150" max="6150" width="15.7109375" style="244" customWidth="1"/>
    <col min="6151" max="6151" width="15.42578125" style="244" customWidth="1"/>
    <col min="6152" max="6152" width="13.85546875" style="244" customWidth="1"/>
    <col min="6153" max="6153" width="13.7109375" style="244" customWidth="1"/>
    <col min="6154" max="6154" width="15.85546875" style="244" customWidth="1"/>
    <col min="6155" max="6400" width="9.140625" style="244"/>
    <col min="6401" max="6401" width="61.140625" style="244" customWidth="1"/>
    <col min="6402" max="6402" width="12.5703125" style="244" customWidth="1"/>
    <col min="6403" max="6403" width="10.28515625" style="244" customWidth="1"/>
    <col min="6404" max="6404" width="14.28515625" style="244" customWidth="1"/>
    <col min="6405" max="6405" width="14.85546875" style="244" customWidth="1"/>
    <col min="6406" max="6406" width="15.7109375" style="244" customWidth="1"/>
    <col min="6407" max="6407" width="15.42578125" style="244" customWidth="1"/>
    <col min="6408" max="6408" width="13.85546875" style="244" customWidth="1"/>
    <col min="6409" max="6409" width="13.7109375" style="244" customWidth="1"/>
    <col min="6410" max="6410" width="15.85546875" style="244" customWidth="1"/>
    <col min="6411" max="6656" width="9.140625" style="244"/>
    <col min="6657" max="6657" width="61.140625" style="244" customWidth="1"/>
    <col min="6658" max="6658" width="12.5703125" style="244" customWidth="1"/>
    <col min="6659" max="6659" width="10.28515625" style="244" customWidth="1"/>
    <col min="6660" max="6660" width="14.28515625" style="244" customWidth="1"/>
    <col min="6661" max="6661" width="14.85546875" style="244" customWidth="1"/>
    <col min="6662" max="6662" width="15.7109375" style="244" customWidth="1"/>
    <col min="6663" max="6663" width="15.42578125" style="244" customWidth="1"/>
    <col min="6664" max="6664" width="13.85546875" style="244" customWidth="1"/>
    <col min="6665" max="6665" width="13.7109375" style="244" customWidth="1"/>
    <col min="6666" max="6666" width="15.85546875" style="244" customWidth="1"/>
    <col min="6667" max="6912" width="9.140625" style="244"/>
    <col min="6913" max="6913" width="61.140625" style="244" customWidth="1"/>
    <col min="6914" max="6914" width="12.5703125" style="244" customWidth="1"/>
    <col min="6915" max="6915" width="10.28515625" style="244" customWidth="1"/>
    <col min="6916" max="6916" width="14.28515625" style="244" customWidth="1"/>
    <col min="6917" max="6917" width="14.85546875" style="244" customWidth="1"/>
    <col min="6918" max="6918" width="15.7109375" style="244" customWidth="1"/>
    <col min="6919" max="6919" width="15.42578125" style="244" customWidth="1"/>
    <col min="6920" max="6920" width="13.85546875" style="244" customWidth="1"/>
    <col min="6921" max="6921" width="13.7109375" style="244" customWidth="1"/>
    <col min="6922" max="6922" width="15.85546875" style="244" customWidth="1"/>
    <col min="6923" max="7168" width="9.140625" style="244"/>
    <col min="7169" max="7169" width="61.140625" style="244" customWidth="1"/>
    <col min="7170" max="7170" width="12.5703125" style="244" customWidth="1"/>
    <col min="7171" max="7171" width="10.28515625" style="244" customWidth="1"/>
    <col min="7172" max="7172" width="14.28515625" style="244" customWidth="1"/>
    <col min="7173" max="7173" width="14.85546875" style="244" customWidth="1"/>
    <col min="7174" max="7174" width="15.7109375" style="244" customWidth="1"/>
    <col min="7175" max="7175" width="15.42578125" style="244" customWidth="1"/>
    <col min="7176" max="7176" width="13.85546875" style="244" customWidth="1"/>
    <col min="7177" max="7177" width="13.7109375" style="244" customWidth="1"/>
    <col min="7178" max="7178" width="15.85546875" style="244" customWidth="1"/>
    <col min="7179" max="7424" width="9.140625" style="244"/>
    <col min="7425" max="7425" width="61.140625" style="244" customWidth="1"/>
    <col min="7426" max="7426" width="12.5703125" style="244" customWidth="1"/>
    <col min="7427" max="7427" width="10.28515625" style="244" customWidth="1"/>
    <col min="7428" max="7428" width="14.28515625" style="244" customWidth="1"/>
    <col min="7429" max="7429" width="14.85546875" style="244" customWidth="1"/>
    <col min="7430" max="7430" width="15.7109375" style="244" customWidth="1"/>
    <col min="7431" max="7431" width="15.42578125" style="244" customWidth="1"/>
    <col min="7432" max="7432" width="13.85546875" style="244" customWidth="1"/>
    <col min="7433" max="7433" width="13.7109375" style="244" customWidth="1"/>
    <col min="7434" max="7434" width="15.85546875" style="244" customWidth="1"/>
    <col min="7435" max="7680" width="9.140625" style="244"/>
    <col min="7681" max="7681" width="61.140625" style="244" customWidth="1"/>
    <col min="7682" max="7682" width="12.5703125" style="244" customWidth="1"/>
    <col min="7683" max="7683" width="10.28515625" style="244" customWidth="1"/>
    <col min="7684" max="7684" width="14.28515625" style="244" customWidth="1"/>
    <col min="7685" max="7685" width="14.85546875" style="244" customWidth="1"/>
    <col min="7686" max="7686" width="15.7109375" style="244" customWidth="1"/>
    <col min="7687" max="7687" width="15.42578125" style="244" customWidth="1"/>
    <col min="7688" max="7688" width="13.85546875" style="244" customWidth="1"/>
    <col min="7689" max="7689" width="13.7109375" style="244" customWidth="1"/>
    <col min="7690" max="7690" width="15.85546875" style="244" customWidth="1"/>
    <col min="7691" max="7936" width="9.140625" style="244"/>
    <col min="7937" max="7937" width="61.140625" style="244" customWidth="1"/>
    <col min="7938" max="7938" width="12.5703125" style="244" customWidth="1"/>
    <col min="7939" max="7939" width="10.28515625" style="244" customWidth="1"/>
    <col min="7940" max="7940" width="14.28515625" style="244" customWidth="1"/>
    <col min="7941" max="7941" width="14.85546875" style="244" customWidth="1"/>
    <col min="7942" max="7942" width="15.7109375" style="244" customWidth="1"/>
    <col min="7943" max="7943" width="15.42578125" style="244" customWidth="1"/>
    <col min="7944" max="7944" width="13.85546875" style="244" customWidth="1"/>
    <col min="7945" max="7945" width="13.7109375" style="244" customWidth="1"/>
    <col min="7946" max="7946" width="15.85546875" style="244" customWidth="1"/>
    <col min="7947" max="8192" width="9.140625" style="244"/>
    <col min="8193" max="8193" width="61.140625" style="244" customWidth="1"/>
    <col min="8194" max="8194" width="12.5703125" style="244" customWidth="1"/>
    <col min="8195" max="8195" width="10.28515625" style="244" customWidth="1"/>
    <col min="8196" max="8196" width="14.28515625" style="244" customWidth="1"/>
    <col min="8197" max="8197" width="14.85546875" style="244" customWidth="1"/>
    <col min="8198" max="8198" width="15.7109375" style="244" customWidth="1"/>
    <col min="8199" max="8199" width="15.42578125" style="244" customWidth="1"/>
    <col min="8200" max="8200" width="13.85546875" style="244" customWidth="1"/>
    <col min="8201" max="8201" width="13.7109375" style="244" customWidth="1"/>
    <col min="8202" max="8202" width="15.85546875" style="244" customWidth="1"/>
    <col min="8203" max="8448" width="9.140625" style="244"/>
    <col min="8449" max="8449" width="61.140625" style="244" customWidth="1"/>
    <col min="8450" max="8450" width="12.5703125" style="244" customWidth="1"/>
    <col min="8451" max="8451" width="10.28515625" style="244" customWidth="1"/>
    <col min="8452" max="8452" width="14.28515625" style="244" customWidth="1"/>
    <col min="8453" max="8453" width="14.85546875" style="244" customWidth="1"/>
    <col min="8454" max="8454" width="15.7109375" style="244" customWidth="1"/>
    <col min="8455" max="8455" width="15.42578125" style="244" customWidth="1"/>
    <col min="8456" max="8456" width="13.85546875" style="244" customWidth="1"/>
    <col min="8457" max="8457" width="13.7109375" style="244" customWidth="1"/>
    <col min="8458" max="8458" width="15.85546875" style="244" customWidth="1"/>
    <col min="8459" max="8704" width="9.140625" style="244"/>
    <col min="8705" max="8705" width="61.140625" style="244" customWidth="1"/>
    <col min="8706" max="8706" width="12.5703125" style="244" customWidth="1"/>
    <col min="8707" max="8707" width="10.28515625" style="244" customWidth="1"/>
    <col min="8708" max="8708" width="14.28515625" style="244" customWidth="1"/>
    <col min="8709" max="8709" width="14.85546875" style="244" customWidth="1"/>
    <col min="8710" max="8710" width="15.7109375" style="244" customWidth="1"/>
    <col min="8711" max="8711" width="15.42578125" style="244" customWidth="1"/>
    <col min="8712" max="8712" width="13.85546875" style="244" customWidth="1"/>
    <col min="8713" max="8713" width="13.7109375" style="244" customWidth="1"/>
    <col min="8714" max="8714" width="15.85546875" style="244" customWidth="1"/>
    <col min="8715" max="8960" width="9.140625" style="244"/>
    <col min="8961" max="8961" width="61.140625" style="244" customWidth="1"/>
    <col min="8962" max="8962" width="12.5703125" style="244" customWidth="1"/>
    <col min="8963" max="8963" width="10.28515625" style="244" customWidth="1"/>
    <col min="8964" max="8964" width="14.28515625" style="244" customWidth="1"/>
    <col min="8965" max="8965" width="14.85546875" style="244" customWidth="1"/>
    <col min="8966" max="8966" width="15.7109375" style="244" customWidth="1"/>
    <col min="8967" max="8967" width="15.42578125" style="244" customWidth="1"/>
    <col min="8968" max="8968" width="13.85546875" style="244" customWidth="1"/>
    <col min="8969" max="8969" width="13.7109375" style="244" customWidth="1"/>
    <col min="8970" max="8970" width="15.85546875" style="244" customWidth="1"/>
    <col min="8971" max="9216" width="9.140625" style="244"/>
    <col min="9217" max="9217" width="61.140625" style="244" customWidth="1"/>
    <col min="9218" max="9218" width="12.5703125" style="244" customWidth="1"/>
    <col min="9219" max="9219" width="10.28515625" style="244" customWidth="1"/>
    <col min="9220" max="9220" width="14.28515625" style="244" customWidth="1"/>
    <col min="9221" max="9221" width="14.85546875" style="244" customWidth="1"/>
    <col min="9222" max="9222" width="15.7109375" style="244" customWidth="1"/>
    <col min="9223" max="9223" width="15.42578125" style="244" customWidth="1"/>
    <col min="9224" max="9224" width="13.85546875" style="244" customWidth="1"/>
    <col min="9225" max="9225" width="13.7109375" style="244" customWidth="1"/>
    <col min="9226" max="9226" width="15.85546875" style="244" customWidth="1"/>
    <col min="9227" max="9472" width="9.140625" style="244"/>
    <col min="9473" max="9473" width="61.140625" style="244" customWidth="1"/>
    <col min="9474" max="9474" width="12.5703125" style="244" customWidth="1"/>
    <col min="9475" max="9475" width="10.28515625" style="244" customWidth="1"/>
    <col min="9476" max="9476" width="14.28515625" style="244" customWidth="1"/>
    <col min="9477" max="9477" width="14.85546875" style="244" customWidth="1"/>
    <col min="9478" max="9478" width="15.7109375" style="244" customWidth="1"/>
    <col min="9479" max="9479" width="15.42578125" style="244" customWidth="1"/>
    <col min="9480" max="9480" width="13.85546875" style="244" customWidth="1"/>
    <col min="9481" max="9481" width="13.7109375" style="244" customWidth="1"/>
    <col min="9482" max="9482" width="15.85546875" style="244" customWidth="1"/>
    <col min="9483" max="9728" width="9.140625" style="244"/>
    <col min="9729" max="9729" width="61.140625" style="244" customWidth="1"/>
    <col min="9730" max="9730" width="12.5703125" style="244" customWidth="1"/>
    <col min="9731" max="9731" width="10.28515625" style="244" customWidth="1"/>
    <col min="9732" max="9732" width="14.28515625" style="244" customWidth="1"/>
    <col min="9733" max="9733" width="14.85546875" style="244" customWidth="1"/>
    <col min="9734" max="9734" width="15.7109375" style="244" customWidth="1"/>
    <col min="9735" max="9735" width="15.42578125" style="244" customWidth="1"/>
    <col min="9736" max="9736" width="13.85546875" style="244" customWidth="1"/>
    <col min="9737" max="9737" width="13.7109375" style="244" customWidth="1"/>
    <col min="9738" max="9738" width="15.85546875" style="244" customWidth="1"/>
    <col min="9739" max="9984" width="9.140625" style="244"/>
    <col min="9985" max="9985" width="61.140625" style="244" customWidth="1"/>
    <col min="9986" max="9986" width="12.5703125" style="244" customWidth="1"/>
    <col min="9987" max="9987" width="10.28515625" style="244" customWidth="1"/>
    <col min="9988" max="9988" width="14.28515625" style="244" customWidth="1"/>
    <col min="9989" max="9989" width="14.85546875" style="244" customWidth="1"/>
    <col min="9990" max="9990" width="15.7109375" style="244" customWidth="1"/>
    <col min="9991" max="9991" width="15.42578125" style="244" customWidth="1"/>
    <col min="9992" max="9992" width="13.85546875" style="244" customWidth="1"/>
    <col min="9993" max="9993" width="13.7109375" style="244" customWidth="1"/>
    <col min="9994" max="9994" width="15.85546875" style="244" customWidth="1"/>
    <col min="9995" max="10240" width="9.140625" style="244"/>
    <col min="10241" max="10241" width="61.140625" style="244" customWidth="1"/>
    <col min="10242" max="10242" width="12.5703125" style="244" customWidth="1"/>
    <col min="10243" max="10243" width="10.28515625" style="244" customWidth="1"/>
    <col min="10244" max="10244" width="14.28515625" style="244" customWidth="1"/>
    <col min="10245" max="10245" width="14.85546875" style="244" customWidth="1"/>
    <col min="10246" max="10246" width="15.7109375" style="244" customWidth="1"/>
    <col min="10247" max="10247" width="15.42578125" style="244" customWidth="1"/>
    <col min="10248" max="10248" width="13.85546875" style="244" customWidth="1"/>
    <col min="10249" max="10249" width="13.7109375" style="244" customWidth="1"/>
    <col min="10250" max="10250" width="15.85546875" style="244" customWidth="1"/>
    <col min="10251" max="10496" width="9.140625" style="244"/>
    <col min="10497" max="10497" width="61.140625" style="244" customWidth="1"/>
    <col min="10498" max="10498" width="12.5703125" style="244" customWidth="1"/>
    <col min="10499" max="10499" width="10.28515625" style="244" customWidth="1"/>
    <col min="10500" max="10500" width="14.28515625" style="244" customWidth="1"/>
    <col min="10501" max="10501" width="14.85546875" style="244" customWidth="1"/>
    <col min="10502" max="10502" width="15.7109375" style="244" customWidth="1"/>
    <col min="10503" max="10503" width="15.42578125" style="244" customWidth="1"/>
    <col min="10504" max="10504" width="13.85546875" style="244" customWidth="1"/>
    <col min="10505" max="10505" width="13.7109375" style="244" customWidth="1"/>
    <col min="10506" max="10506" width="15.85546875" style="244" customWidth="1"/>
    <col min="10507" max="10752" width="9.140625" style="244"/>
    <col min="10753" max="10753" width="61.140625" style="244" customWidth="1"/>
    <col min="10754" max="10754" width="12.5703125" style="244" customWidth="1"/>
    <col min="10755" max="10755" width="10.28515625" style="244" customWidth="1"/>
    <col min="10756" max="10756" width="14.28515625" style="244" customWidth="1"/>
    <col min="10757" max="10757" width="14.85546875" style="244" customWidth="1"/>
    <col min="10758" max="10758" width="15.7109375" style="244" customWidth="1"/>
    <col min="10759" max="10759" width="15.42578125" style="244" customWidth="1"/>
    <col min="10760" max="10760" width="13.85546875" style="244" customWidth="1"/>
    <col min="10761" max="10761" width="13.7109375" style="244" customWidth="1"/>
    <col min="10762" max="10762" width="15.85546875" style="244" customWidth="1"/>
    <col min="10763" max="11008" width="9.140625" style="244"/>
    <col min="11009" max="11009" width="61.140625" style="244" customWidth="1"/>
    <col min="11010" max="11010" width="12.5703125" style="244" customWidth="1"/>
    <col min="11011" max="11011" width="10.28515625" style="244" customWidth="1"/>
    <col min="11012" max="11012" width="14.28515625" style="244" customWidth="1"/>
    <col min="11013" max="11013" width="14.85546875" style="244" customWidth="1"/>
    <col min="11014" max="11014" width="15.7109375" style="244" customWidth="1"/>
    <col min="11015" max="11015" width="15.42578125" style="244" customWidth="1"/>
    <col min="11016" max="11016" width="13.85546875" style="244" customWidth="1"/>
    <col min="11017" max="11017" width="13.7109375" style="244" customWidth="1"/>
    <col min="11018" max="11018" width="15.85546875" style="244" customWidth="1"/>
    <col min="11019" max="11264" width="9.140625" style="244"/>
    <col min="11265" max="11265" width="61.140625" style="244" customWidth="1"/>
    <col min="11266" max="11266" width="12.5703125" style="244" customWidth="1"/>
    <col min="11267" max="11267" width="10.28515625" style="244" customWidth="1"/>
    <col min="11268" max="11268" width="14.28515625" style="244" customWidth="1"/>
    <col min="11269" max="11269" width="14.85546875" style="244" customWidth="1"/>
    <col min="11270" max="11270" width="15.7109375" style="244" customWidth="1"/>
    <col min="11271" max="11271" width="15.42578125" style="244" customWidth="1"/>
    <col min="11272" max="11272" width="13.85546875" style="244" customWidth="1"/>
    <col min="11273" max="11273" width="13.7109375" style="244" customWidth="1"/>
    <col min="11274" max="11274" width="15.85546875" style="244" customWidth="1"/>
    <col min="11275" max="11520" width="9.140625" style="244"/>
    <col min="11521" max="11521" width="61.140625" style="244" customWidth="1"/>
    <col min="11522" max="11522" width="12.5703125" style="244" customWidth="1"/>
    <col min="11523" max="11523" width="10.28515625" style="244" customWidth="1"/>
    <col min="11524" max="11524" width="14.28515625" style="244" customWidth="1"/>
    <col min="11525" max="11525" width="14.85546875" style="244" customWidth="1"/>
    <col min="11526" max="11526" width="15.7109375" style="244" customWidth="1"/>
    <col min="11527" max="11527" width="15.42578125" style="244" customWidth="1"/>
    <col min="11528" max="11528" width="13.85546875" style="244" customWidth="1"/>
    <col min="11529" max="11529" width="13.7109375" style="244" customWidth="1"/>
    <col min="11530" max="11530" width="15.85546875" style="244" customWidth="1"/>
    <col min="11531" max="11776" width="9.140625" style="244"/>
    <col min="11777" max="11777" width="61.140625" style="244" customWidth="1"/>
    <col min="11778" max="11778" width="12.5703125" style="244" customWidth="1"/>
    <col min="11779" max="11779" width="10.28515625" style="244" customWidth="1"/>
    <col min="11780" max="11780" width="14.28515625" style="244" customWidth="1"/>
    <col min="11781" max="11781" width="14.85546875" style="244" customWidth="1"/>
    <col min="11782" max="11782" width="15.7109375" style="244" customWidth="1"/>
    <col min="11783" max="11783" width="15.42578125" style="244" customWidth="1"/>
    <col min="11784" max="11784" width="13.85546875" style="244" customWidth="1"/>
    <col min="11785" max="11785" width="13.7109375" style="244" customWidth="1"/>
    <col min="11786" max="11786" width="15.85546875" style="244" customWidth="1"/>
    <col min="11787" max="12032" width="9.140625" style="244"/>
    <col min="12033" max="12033" width="61.140625" style="244" customWidth="1"/>
    <col min="12034" max="12034" width="12.5703125" style="244" customWidth="1"/>
    <col min="12035" max="12035" width="10.28515625" style="244" customWidth="1"/>
    <col min="12036" max="12036" width="14.28515625" style="244" customWidth="1"/>
    <col min="12037" max="12037" width="14.85546875" style="244" customWidth="1"/>
    <col min="12038" max="12038" width="15.7109375" style="244" customWidth="1"/>
    <col min="12039" max="12039" width="15.42578125" style="244" customWidth="1"/>
    <col min="12040" max="12040" width="13.85546875" style="244" customWidth="1"/>
    <col min="12041" max="12041" width="13.7109375" style="244" customWidth="1"/>
    <col min="12042" max="12042" width="15.85546875" style="244" customWidth="1"/>
    <col min="12043" max="12288" width="9.140625" style="244"/>
    <col min="12289" max="12289" width="61.140625" style="244" customWidth="1"/>
    <col min="12290" max="12290" width="12.5703125" style="244" customWidth="1"/>
    <col min="12291" max="12291" width="10.28515625" style="244" customWidth="1"/>
    <col min="12292" max="12292" width="14.28515625" style="244" customWidth="1"/>
    <col min="12293" max="12293" width="14.85546875" style="244" customWidth="1"/>
    <col min="12294" max="12294" width="15.7109375" style="244" customWidth="1"/>
    <col min="12295" max="12295" width="15.42578125" style="244" customWidth="1"/>
    <col min="12296" max="12296" width="13.85546875" style="244" customWidth="1"/>
    <col min="12297" max="12297" width="13.7109375" style="244" customWidth="1"/>
    <col min="12298" max="12298" width="15.85546875" style="244" customWidth="1"/>
    <col min="12299" max="12544" width="9.140625" style="244"/>
    <col min="12545" max="12545" width="61.140625" style="244" customWidth="1"/>
    <col min="12546" max="12546" width="12.5703125" style="244" customWidth="1"/>
    <col min="12547" max="12547" width="10.28515625" style="244" customWidth="1"/>
    <col min="12548" max="12548" width="14.28515625" style="244" customWidth="1"/>
    <col min="12549" max="12549" width="14.85546875" style="244" customWidth="1"/>
    <col min="12550" max="12550" width="15.7109375" style="244" customWidth="1"/>
    <col min="12551" max="12551" width="15.42578125" style="244" customWidth="1"/>
    <col min="12552" max="12552" width="13.85546875" style="244" customWidth="1"/>
    <col min="12553" max="12553" width="13.7109375" style="244" customWidth="1"/>
    <col min="12554" max="12554" width="15.85546875" style="244" customWidth="1"/>
    <col min="12555" max="12800" width="9.140625" style="244"/>
    <col min="12801" max="12801" width="61.140625" style="244" customWidth="1"/>
    <col min="12802" max="12802" width="12.5703125" style="244" customWidth="1"/>
    <col min="12803" max="12803" width="10.28515625" style="244" customWidth="1"/>
    <col min="12804" max="12804" width="14.28515625" style="244" customWidth="1"/>
    <col min="12805" max="12805" width="14.85546875" style="244" customWidth="1"/>
    <col min="12806" max="12806" width="15.7109375" style="244" customWidth="1"/>
    <col min="12807" max="12807" width="15.42578125" style="244" customWidth="1"/>
    <col min="12808" max="12808" width="13.85546875" style="244" customWidth="1"/>
    <col min="12809" max="12809" width="13.7109375" style="244" customWidth="1"/>
    <col min="12810" max="12810" width="15.85546875" style="244" customWidth="1"/>
    <col min="12811" max="13056" width="9.140625" style="244"/>
    <col min="13057" max="13057" width="61.140625" style="244" customWidth="1"/>
    <col min="13058" max="13058" width="12.5703125" style="244" customWidth="1"/>
    <col min="13059" max="13059" width="10.28515625" style="244" customWidth="1"/>
    <col min="13060" max="13060" width="14.28515625" style="244" customWidth="1"/>
    <col min="13061" max="13061" width="14.85546875" style="244" customWidth="1"/>
    <col min="13062" max="13062" width="15.7109375" style="244" customWidth="1"/>
    <col min="13063" max="13063" width="15.42578125" style="244" customWidth="1"/>
    <col min="13064" max="13064" width="13.85546875" style="244" customWidth="1"/>
    <col min="13065" max="13065" width="13.7109375" style="244" customWidth="1"/>
    <col min="13066" max="13066" width="15.85546875" style="244" customWidth="1"/>
    <col min="13067" max="13312" width="9.140625" style="244"/>
    <col min="13313" max="13313" width="61.140625" style="244" customWidth="1"/>
    <col min="13314" max="13314" width="12.5703125" style="244" customWidth="1"/>
    <col min="13315" max="13315" width="10.28515625" style="244" customWidth="1"/>
    <col min="13316" max="13316" width="14.28515625" style="244" customWidth="1"/>
    <col min="13317" max="13317" width="14.85546875" style="244" customWidth="1"/>
    <col min="13318" max="13318" width="15.7109375" style="244" customWidth="1"/>
    <col min="13319" max="13319" width="15.42578125" style="244" customWidth="1"/>
    <col min="13320" max="13320" width="13.85546875" style="244" customWidth="1"/>
    <col min="13321" max="13321" width="13.7109375" style="244" customWidth="1"/>
    <col min="13322" max="13322" width="15.85546875" style="244" customWidth="1"/>
    <col min="13323" max="13568" width="9.140625" style="244"/>
    <col min="13569" max="13569" width="61.140625" style="244" customWidth="1"/>
    <col min="13570" max="13570" width="12.5703125" style="244" customWidth="1"/>
    <col min="13571" max="13571" width="10.28515625" style="244" customWidth="1"/>
    <col min="13572" max="13572" width="14.28515625" style="244" customWidth="1"/>
    <col min="13573" max="13573" width="14.85546875" style="244" customWidth="1"/>
    <col min="13574" max="13574" width="15.7109375" style="244" customWidth="1"/>
    <col min="13575" max="13575" width="15.42578125" style="244" customWidth="1"/>
    <col min="13576" max="13576" width="13.85546875" style="244" customWidth="1"/>
    <col min="13577" max="13577" width="13.7109375" style="244" customWidth="1"/>
    <col min="13578" max="13578" width="15.85546875" style="244" customWidth="1"/>
    <col min="13579" max="13824" width="9.140625" style="244"/>
    <col min="13825" max="13825" width="61.140625" style="244" customWidth="1"/>
    <col min="13826" max="13826" width="12.5703125" style="244" customWidth="1"/>
    <col min="13827" max="13827" width="10.28515625" style="244" customWidth="1"/>
    <col min="13828" max="13828" width="14.28515625" style="244" customWidth="1"/>
    <col min="13829" max="13829" width="14.85546875" style="244" customWidth="1"/>
    <col min="13830" max="13830" width="15.7109375" style="244" customWidth="1"/>
    <col min="13831" max="13831" width="15.42578125" style="244" customWidth="1"/>
    <col min="13832" max="13832" width="13.85546875" style="244" customWidth="1"/>
    <col min="13833" max="13833" width="13.7109375" style="244" customWidth="1"/>
    <col min="13834" max="13834" width="15.85546875" style="244" customWidth="1"/>
    <col min="13835" max="14080" width="9.140625" style="244"/>
    <col min="14081" max="14081" width="61.140625" style="244" customWidth="1"/>
    <col min="14082" max="14082" width="12.5703125" style="244" customWidth="1"/>
    <col min="14083" max="14083" width="10.28515625" style="244" customWidth="1"/>
    <col min="14084" max="14084" width="14.28515625" style="244" customWidth="1"/>
    <col min="14085" max="14085" width="14.85546875" style="244" customWidth="1"/>
    <col min="14086" max="14086" width="15.7109375" style="244" customWidth="1"/>
    <col min="14087" max="14087" width="15.42578125" style="244" customWidth="1"/>
    <col min="14088" max="14088" width="13.85546875" style="244" customWidth="1"/>
    <col min="14089" max="14089" width="13.7109375" style="244" customWidth="1"/>
    <col min="14090" max="14090" width="15.85546875" style="244" customWidth="1"/>
    <col min="14091" max="14336" width="9.140625" style="244"/>
    <col min="14337" max="14337" width="61.140625" style="244" customWidth="1"/>
    <col min="14338" max="14338" width="12.5703125" style="244" customWidth="1"/>
    <col min="14339" max="14339" width="10.28515625" style="244" customWidth="1"/>
    <col min="14340" max="14340" width="14.28515625" style="244" customWidth="1"/>
    <col min="14341" max="14341" width="14.85546875" style="244" customWidth="1"/>
    <col min="14342" max="14342" width="15.7109375" style="244" customWidth="1"/>
    <col min="14343" max="14343" width="15.42578125" style="244" customWidth="1"/>
    <col min="14344" max="14344" width="13.85546875" style="244" customWidth="1"/>
    <col min="14345" max="14345" width="13.7109375" style="244" customWidth="1"/>
    <col min="14346" max="14346" width="15.85546875" style="244" customWidth="1"/>
    <col min="14347" max="14592" width="9.140625" style="244"/>
    <col min="14593" max="14593" width="61.140625" style="244" customWidth="1"/>
    <col min="14594" max="14594" width="12.5703125" style="244" customWidth="1"/>
    <col min="14595" max="14595" width="10.28515625" style="244" customWidth="1"/>
    <col min="14596" max="14596" width="14.28515625" style="244" customWidth="1"/>
    <col min="14597" max="14597" width="14.85546875" style="244" customWidth="1"/>
    <col min="14598" max="14598" width="15.7109375" style="244" customWidth="1"/>
    <col min="14599" max="14599" width="15.42578125" style="244" customWidth="1"/>
    <col min="14600" max="14600" width="13.85546875" style="244" customWidth="1"/>
    <col min="14601" max="14601" width="13.7109375" style="244" customWidth="1"/>
    <col min="14602" max="14602" width="15.85546875" style="244" customWidth="1"/>
    <col min="14603" max="14848" width="9.140625" style="244"/>
    <col min="14849" max="14849" width="61.140625" style="244" customWidth="1"/>
    <col min="14850" max="14850" width="12.5703125" style="244" customWidth="1"/>
    <col min="14851" max="14851" width="10.28515625" style="244" customWidth="1"/>
    <col min="14852" max="14852" width="14.28515625" style="244" customWidth="1"/>
    <col min="14853" max="14853" width="14.85546875" style="244" customWidth="1"/>
    <col min="14854" max="14854" width="15.7109375" style="244" customWidth="1"/>
    <col min="14855" max="14855" width="15.42578125" style="244" customWidth="1"/>
    <col min="14856" max="14856" width="13.85546875" style="244" customWidth="1"/>
    <col min="14857" max="14857" width="13.7109375" style="244" customWidth="1"/>
    <col min="14858" max="14858" width="15.85546875" style="244" customWidth="1"/>
    <col min="14859" max="15104" width="9.140625" style="244"/>
    <col min="15105" max="15105" width="61.140625" style="244" customWidth="1"/>
    <col min="15106" max="15106" width="12.5703125" style="244" customWidth="1"/>
    <col min="15107" max="15107" width="10.28515625" style="244" customWidth="1"/>
    <col min="15108" max="15108" width="14.28515625" style="244" customWidth="1"/>
    <col min="15109" max="15109" width="14.85546875" style="244" customWidth="1"/>
    <col min="15110" max="15110" width="15.7109375" style="244" customWidth="1"/>
    <col min="15111" max="15111" width="15.42578125" style="244" customWidth="1"/>
    <col min="15112" max="15112" width="13.85546875" style="244" customWidth="1"/>
    <col min="15113" max="15113" width="13.7109375" style="244" customWidth="1"/>
    <col min="15114" max="15114" width="15.85546875" style="244" customWidth="1"/>
    <col min="15115" max="15360" width="9.140625" style="244"/>
    <col min="15361" max="15361" width="61.140625" style="244" customWidth="1"/>
    <col min="15362" max="15362" width="12.5703125" style="244" customWidth="1"/>
    <col min="15363" max="15363" width="10.28515625" style="244" customWidth="1"/>
    <col min="15364" max="15364" width="14.28515625" style="244" customWidth="1"/>
    <col min="15365" max="15365" width="14.85546875" style="244" customWidth="1"/>
    <col min="15366" max="15366" width="15.7109375" style="244" customWidth="1"/>
    <col min="15367" max="15367" width="15.42578125" style="244" customWidth="1"/>
    <col min="15368" max="15368" width="13.85546875" style="244" customWidth="1"/>
    <col min="15369" max="15369" width="13.7109375" style="244" customWidth="1"/>
    <col min="15370" max="15370" width="15.85546875" style="244" customWidth="1"/>
    <col min="15371" max="15616" width="9.140625" style="244"/>
    <col min="15617" max="15617" width="61.140625" style="244" customWidth="1"/>
    <col min="15618" max="15618" width="12.5703125" style="244" customWidth="1"/>
    <col min="15619" max="15619" width="10.28515625" style="244" customWidth="1"/>
    <col min="15620" max="15620" width="14.28515625" style="244" customWidth="1"/>
    <col min="15621" max="15621" width="14.85546875" style="244" customWidth="1"/>
    <col min="15622" max="15622" width="15.7109375" style="244" customWidth="1"/>
    <col min="15623" max="15623" width="15.42578125" style="244" customWidth="1"/>
    <col min="15624" max="15624" width="13.85546875" style="244" customWidth="1"/>
    <col min="15625" max="15625" width="13.7109375" style="244" customWidth="1"/>
    <col min="15626" max="15626" width="15.85546875" style="244" customWidth="1"/>
    <col min="15627" max="15872" width="9.140625" style="244"/>
    <col min="15873" max="15873" width="61.140625" style="244" customWidth="1"/>
    <col min="15874" max="15874" width="12.5703125" style="244" customWidth="1"/>
    <col min="15875" max="15875" width="10.28515625" style="244" customWidth="1"/>
    <col min="15876" max="15876" width="14.28515625" style="244" customWidth="1"/>
    <col min="15877" max="15877" width="14.85546875" style="244" customWidth="1"/>
    <col min="15878" max="15878" width="15.7109375" style="244" customWidth="1"/>
    <col min="15879" max="15879" width="15.42578125" style="244" customWidth="1"/>
    <col min="15880" max="15880" width="13.85546875" style="244" customWidth="1"/>
    <col min="15881" max="15881" width="13.7109375" style="244" customWidth="1"/>
    <col min="15882" max="15882" width="15.85546875" style="244" customWidth="1"/>
    <col min="15883" max="16128" width="9.140625" style="244"/>
    <col min="16129" max="16129" width="61.140625" style="244" customWidth="1"/>
    <col min="16130" max="16130" width="12.5703125" style="244" customWidth="1"/>
    <col min="16131" max="16131" width="10.28515625" style="244" customWidth="1"/>
    <col min="16132" max="16132" width="14.28515625" style="244" customWidth="1"/>
    <col min="16133" max="16133" width="14.85546875" style="244" customWidth="1"/>
    <col min="16134" max="16134" width="15.7109375" style="244" customWidth="1"/>
    <col min="16135" max="16135" width="15.42578125" style="244" customWidth="1"/>
    <col min="16136" max="16136" width="13.85546875" style="244" customWidth="1"/>
    <col min="16137" max="16137" width="13.7109375" style="244" customWidth="1"/>
    <col min="16138" max="16138" width="15.85546875" style="244" customWidth="1"/>
    <col min="16139" max="16384" width="9.140625" style="244"/>
  </cols>
  <sheetData>
    <row r="1" spans="1:115" s="760" customFormat="1" ht="19.149999999999999" customHeight="1" thickBot="1" x14ac:dyDescent="0.3">
      <c r="A1" s="3306" t="s">
        <v>46</v>
      </c>
      <c r="B1" s="3306"/>
      <c r="C1" s="3306"/>
      <c r="D1" s="3306"/>
      <c r="E1" s="3306"/>
      <c r="F1" s="3306"/>
      <c r="G1" s="3306"/>
      <c r="H1" s="3306"/>
      <c r="I1" s="3306"/>
      <c r="J1" s="3306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  <c r="BG1" s="763"/>
      <c r="BH1" s="763"/>
      <c r="BI1" s="763"/>
      <c r="BJ1" s="763"/>
      <c r="BK1" s="763"/>
      <c r="BL1" s="763"/>
      <c r="BM1" s="763"/>
      <c r="BN1" s="763"/>
      <c r="BO1" s="763"/>
      <c r="BP1" s="763"/>
      <c r="BQ1" s="763"/>
      <c r="BR1" s="763"/>
      <c r="BS1" s="763"/>
      <c r="BT1" s="763"/>
      <c r="BU1" s="763"/>
      <c r="BV1" s="763"/>
      <c r="BW1" s="763"/>
      <c r="BX1" s="763"/>
      <c r="BY1" s="763"/>
      <c r="BZ1" s="763"/>
      <c r="CA1" s="763"/>
      <c r="CB1" s="763"/>
      <c r="CC1" s="763"/>
      <c r="CD1" s="763"/>
      <c r="CE1" s="763"/>
      <c r="CF1" s="763"/>
      <c r="CG1" s="763"/>
      <c r="CH1" s="763"/>
      <c r="CI1" s="763"/>
      <c r="CJ1" s="763"/>
      <c r="CK1" s="763"/>
      <c r="CL1" s="763"/>
      <c r="CM1" s="763"/>
      <c r="CN1" s="763"/>
      <c r="CO1" s="763"/>
      <c r="CP1" s="763"/>
      <c r="CQ1" s="763"/>
      <c r="CR1" s="763"/>
      <c r="CS1" s="763"/>
      <c r="CT1" s="763"/>
      <c r="CU1" s="763"/>
      <c r="CV1" s="763"/>
      <c r="CW1" s="763"/>
      <c r="CX1" s="763"/>
      <c r="CY1" s="763"/>
      <c r="CZ1" s="763"/>
      <c r="DA1" s="763"/>
      <c r="DB1" s="763"/>
      <c r="DC1" s="763"/>
      <c r="DD1" s="763"/>
      <c r="DE1" s="763"/>
      <c r="DF1" s="763"/>
      <c r="DG1" s="763"/>
      <c r="DH1" s="763"/>
      <c r="DI1" s="763"/>
      <c r="DJ1" s="763"/>
      <c r="DK1" s="763"/>
    </row>
    <row r="2" spans="1:115" s="760" customFormat="1" ht="16.5" thickBot="1" x14ac:dyDescent="0.3">
      <c r="A2" s="3307" t="s">
        <v>379</v>
      </c>
      <c r="B2" s="3308"/>
      <c r="C2" s="3308"/>
      <c r="D2" s="3308"/>
      <c r="E2" s="3308"/>
      <c r="F2" s="3308"/>
      <c r="G2" s="3308"/>
      <c r="H2" s="3309"/>
      <c r="I2" s="3309"/>
      <c r="J2" s="3310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  <c r="BF2" s="763"/>
      <c r="BG2" s="763"/>
      <c r="BH2" s="763"/>
      <c r="BI2" s="763"/>
      <c r="BJ2" s="763"/>
      <c r="BK2" s="763"/>
      <c r="BL2" s="763"/>
      <c r="BM2" s="763"/>
      <c r="BN2" s="763"/>
      <c r="BO2" s="763"/>
      <c r="BP2" s="763"/>
      <c r="BQ2" s="763"/>
      <c r="BR2" s="763"/>
      <c r="BS2" s="763"/>
      <c r="BT2" s="763"/>
      <c r="BU2" s="763"/>
      <c r="BV2" s="763"/>
      <c r="BW2" s="763"/>
      <c r="BX2" s="763"/>
      <c r="BY2" s="763"/>
      <c r="BZ2" s="763"/>
      <c r="CA2" s="763"/>
      <c r="CB2" s="763"/>
      <c r="CC2" s="763"/>
      <c r="CD2" s="763"/>
      <c r="CE2" s="763"/>
      <c r="CF2" s="763"/>
      <c r="CG2" s="763"/>
      <c r="CH2" s="763"/>
      <c r="CI2" s="763"/>
      <c r="CJ2" s="763"/>
      <c r="CK2" s="763"/>
      <c r="CL2" s="763"/>
      <c r="CM2" s="763"/>
      <c r="CN2" s="763"/>
      <c r="CO2" s="763"/>
      <c r="CP2" s="763"/>
      <c r="CQ2" s="763"/>
      <c r="CR2" s="763"/>
      <c r="CS2" s="763"/>
      <c r="CT2" s="763"/>
      <c r="CU2" s="763"/>
      <c r="CV2" s="763"/>
      <c r="CW2" s="763"/>
      <c r="CX2" s="763"/>
      <c r="CY2" s="763"/>
      <c r="CZ2" s="763"/>
      <c r="DA2" s="763"/>
      <c r="DB2" s="763"/>
      <c r="DC2" s="763"/>
      <c r="DD2" s="763"/>
      <c r="DE2" s="763"/>
      <c r="DF2" s="763"/>
      <c r="DG2" s="763"/>
      <c r="DH2" s="763"/>
      <c r="DI2" s="763"/>
      <c r="DJ2" s="763"/>
      <c r="DK2" s="763"/>
    </row>
    <row r="3" spans="1:115" s="760" customFormat="1" ht="16.5" thickBot="1" x14ac:dyDescent="0.3">
      <c r="A3" s="3311" t="s">
        <v>9</v>
      </c>
      <c r="B3" s="3314" t="s">
        <v>68</v>
      </c>
      <c r="C3" s="3308"/>
      <c r="D3" s="3315"/>
      <c r="E3" s="3314" t="s">
        <v>69</v>
      </c>
      <c r="F3" s="3308"/>
      <c r="G3" s="3315"/>
      <c r="H3" s="1976"/>
      <c r="I3" s="1976"/>
      <c r="J3" s="1977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3"/>
      <c r="BL3" s="763"/>
      <c r="BM3" s="763"/>
      <c r="BN3" s="763"/>
      <c r="BO3" s="763"/>
      <c r="BP3" s="763"/>
      <c r="BQ3" s="763"/>
      <c r="BR3" s="763"/>
      <c r="BS3" s="763"/>
      <c r="BT3" s="763"/>
      <c r="BU3" s="763"/>
      <c r="BV3" s="763"/>
      <c r="BW3" s="763"/>
      <c r="BX3" s="763"/>
      <c r="BY3" s="763"/>
      <c r="BZ3" s="763"/>
      <c r="CA3" s="763"/>
      <c r="CB3" s="763"/>
      <c r="CC3" s="763"/>
      <c r="CD3" s="763"/>
      <c r="CE3" s="763"/>
      <c r="CF3" s="763"/>
      <c r="CG3" s="763"/>
      <c r="CH3" s="763"/>
      <c r="CI3" s="763"/>
      <c r="CJ3" s="763"/>
      <c r="CK3" s="763"/>
      <c r="CL3" s="763"/>
      <c r="CM3" s="763"/>
      <c r="CN3" s="763"/>
      <c r="CO3" s="763"/>
      <c r="CP3" s="763"/>
      <c r="CQ3" s="763"/>
      <c r="CR3" s="763"/>
      <c r="CS3" s="763"/>
      <c r="CT3" s="763"/>
      <c r="CU3" s="763"/>
      <c r="CV3" s="763"/>
      <c r="CW3" s="763"/>
      <c r="CX3" s="763"/>
      <c r="CY3" s="763"/>
      <c r="CZ3" s="763"/>
      <c r="DA3" s="763"/>
      <c r="DB3" s="763"/>
      <c r="DC3" s="763"/>
      <c r="DD3" s="763"/>
      <c r="DE3" s="763"/>
      <c r="DF3" s="763"/>
      <c r="DG3" s="763"/>
      <c r="DH3" s="763"/>
      <c r="DI3" s="763"/>
      <c r="DJ3" s="763"/>
      <c r="DK3" s="763"/>
    </row>
    <row r="4" spans="1:115" s="760" customFormat="1" ht="14.45" customHeight="1" x14ac:dyDescent="0.25">
      <c r="A4" s="3312"/>
      <c r="B4" s="3316">
        <v>1</v>
      </c>
      <c r="C4" s="3317"/>
      <c r="D4" s="3318"/>
      <c r="E4" s="3316">
        <v>2</v>
      </c>
      <c r="F4" s="3317"/>
      <c r="G4" s="3317"/>
      <c r="H4" s="3322" t="s">
        <v>48</v>
      </c>
      <c r="I4" s="3323"/>
      <c r="J4" s="3324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3"/>
      <c r="BG4" s="763"/>
      <c r="BH4" s="763"/>
      <c r="BI4" s="763"/>
      <c r="BJ4" s="763"/>
      <c r="BK4" s="763"/>
      <c r="BL4" s="763"/>
      <c r="BM4" s="763"/>
      <c r="BN4" s="763"/>
      <c r="BO4" s="763"/>
      <c r="BP4" s="763"/>
      <c r="BQ4" s="763"/>
      <c r="BR4" s="763"/>
      <c r="BS4" s="763"/>
      <c r="BT4" s="763"/>
      <c r="BU4" s="763"/>
      <c r="BV4" s="763"/>
      <c r="BW4" s="763"/>
      <c r="BX4" s="763"/>
      <c r="BY4" s="763"/>
      <c r="BZ4" s="763"/>
      <c r="CA4" s="763"/>
      <c r="CB4" s="763"/>
      <c r="CC4" s="763"/>
      <c r="CD4" s="763"/>
      <c r="CE4" s="763"/>
      <c r="CF4" s="763"/>
      <c r="CG4" s="763"/>
      <c r="CH4" s="763"/>
      <c r="CI4" s="763"/>
      <c r="CJ4" s="763"/>
      <c r="CK4" s="763"/>
      <c r="CL4" s="763"/>
      <c r="CM4" s="763"/>
      <c r="CN4" s="763"/>
      <c r="CO4" s="763"/>
      <c r="CP4" s="763"/>
      <c r="CQ4" s="763"/>
      <c r="CR4" s="763"/>
      <c r="CS4" s="763"/>
      <c r="CT4" s="763"/>
      <c r="CU4" s="763"/>
      <c r="CV4" s="763"/>
      <c r="CW4" s="763"/>
      <c r="CX4" s="763"/>
      <c r="CY4" s="763"/>
      <c r="CZ4" s="763"/>
      <c r="DA4" s="763"/>
      <c r="DB4" s="763"/>
      <c r="DC4" s="763"/>
      <c r="DD4" s="763"/>
      <c r="DE4" s="763"/>
      <c r="DF4" s="763"/>
      <c r="DG4" s="763"/>
      <c r="DH4" s="763"/>
      <c r="DI4" s="763"/>
      <c r="DJ4" s="763"/>
      <c r="DK4" s="763"/>
    </row>
    <row r="5" spans="1:115" s="760" customFormat="1" ht="10.15" customHeight="1" x14ac:dyDescent="0.25">
      <c r="A5" s="3312"/>
      <c r="B5" s="3319"/>
      <c r="C5" s="3320"/>
      <c r="D5" s="3321"/>
      <c r="E5" s="3319"/>
      <c r="F5" s="3320"/>
      <c r="G5" s="3320"/>
      <c r="H5" s="3325"/>
      <c r="I5" s="3326"/>
      <c r="J5" s="3327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3"/>
      <c r="BG5" s="763"/>
      <c r="BH5" s="763"/>
      <c r="BI5" s="763"/>
      <c r="BJ5" s="763"/>
      <c r="BK5" s="763"/>
      <c r="BL5" s="763"/>
      <c r="BM5" s="763"/>
      <c r="BN5" s="763"/>
      <c r="BO5" s="763"/>
      <c r="BP5" s="763"/>
      <c r="BQ5" s="763"/>
      <c r="BR5" s="763"/>
      <c r="BS5" s="763"/>
      <c r="BT5" s="763"/>
      <c r="BU5" s="763"/>
      <c r="BV5" s="763"/>
      <c r="BW5" s="763"/>
      <c r="BX5" s="763"/>
      <c r="BY5" s="763"/>
      <c r="BZ5" s="763"/>
      <c r="CA5" s="763"/>
      <c r="CB5" s="763"/>
      <c r="CC5" s="763"/>
      <c r="CD5" s="763"/>
      <c r="CE5" s="763"/>
      <c r="CF5" s="763"/>
      <c r="CG5" s="763"/>
      <c r="CH5" s="763"/>
      <c r="CI5" s="763"/>
      <c r="CJ5" s="763"/>
      <c r="CK5" s="763"/>
      <c r="CL5" s="763"/>
      <c r="CM5" s="763"/>
      <c r="CN5" s="763"/>
      <c r="CO5" s="763"/>
      <c r="CP5" s="763"/>
      <c r="CQ5" s="763"/>
      <c r="CR5" s="763"/>
      <c r="CS5" s="763"/>
      <c r="CT5" s="763"/>
      <c r="CU5" s="763"/>
      <c r="CV5" s="763"/>
      <c r="CW5" s="763"/>
      <c r="CX5" s="763"/>
      <c r="CY5" s="763"/>
      <c r="CZ5" s="763"/>
      <c r="DA5" s="763"/>
      <c r="DB5" s="763"/>
      <c r="DC5" s="763"/>
      <c r="DD5" s="763"/>
      <c r="DE5" s="763"/>
      <c r="DF5" s="763"/>
      <c r="DG5" s="763"/>
      <c r="DH5" s="763"/>
      <c r="DI5" s="763"/>
      <c r="DJ5" s="763"/>
      <c r="DK5" s="763"/>
    </row>
    <row r="6" spans="1:115" s="760" customFormat="1" ht="12" customHeight="1" thickBot="1" x14ac:dyDescent="0.3">
      <c r="A6" s="3312"/>
      <c r="B6" s="3328" t="s">
        <v>49</v>
      </c>
      <c r="C6" s="3328"/>
      <c r="D6" s="3329"/>
      <c r="E6" s="3328" t="s">
        <v>49</v>
      </c>
      <c r="F6" s="3328"/>
      <c r="G6" s="3328"/>
      <c r="H6" s="3325"/>
      <c r="I6" s="3326"/>
      <c r="J6" s="3327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763"/>
      <c r="BP6" s="763"/>
      <c r="BQ6" s="763"/>
      <c r="BR6" s="763"/>
      <c r="BS6" s="763"/>
      <c r="BT6" s="763"/>
      <c r="BU6" s="763"/>
      <c r="BV6" s="763"/>
      <c r="BW6" s="763"/>
      <c r="BX6" s="763"/>
      <c r="BY6" s="763"/>
      <c r="BZ6" s="763"/>
      <c r="CA6" s="763"/>
      <c r="CB6" s="763"/>
      <c r="CC6" s="763"/>
      <c r="CD6" s="763"/>
      <c r="CE6" s="763"/>
      <c r="CF6" s="763"/>
      <c r="CG6" s="763"/>
      <c r="CH6" s="763"/>
      <c r="CI6" s="763"/>
      <c r="CJ6" s="763"/>
      <c r="CK6" s="763"/>
      <c r="CL6" s="763"/>
      <c r="CM6" s="763"/>
      <c r="CN6" s="763"/>
      <c r="CO6" s="763"/>
      <c r="CP6" s="763"/>
      <c r="CQ6" s="763"/>
      <c r="CR6" s="763"/>
      <c r="CS6" s="763"/>
      <c r="CT6" s="763"/>
      <c r="CU6" s="763"/>
      <c r="CV6" s="763"/>
      <c r="CW6" s="763"/>
      <c r="CX6" s="763"/>
      <c r="CY6" s="763"/>
      <c r="CZ6" s="763"/>
      <c r="DA6" s="763"/>
      <c r="DB6" s="763"/>
      <c r="DC6" s="763"/>
      <c r="DD6" s="763"/>
      <c r="DE6" s="763"/>
      <c r="DF6" s="763"/>
      <c r="DG6" s="763"/>
      <c r="DH6" s="763"/>
      <c r="DI6" s="763"/>
      <c r="DJ6" s="763"/>
      <c r="DK6" s="763"/>
    </row>
    <row r="7" spans="1:115" s="760" customFormat="1" ht="79.5" customHeight="1" thickBot="1" x14ac:dyDescent="0.3">
      <c r="A7" s="3313"/>
      <c r="B7" s="2500" t="s">
        <v>26</v>
      </c>
      <c r="C7" s="2501" t="s">
        <v>50</v>
      </c>
      <c r="D7" s="2502" t="s">
        <v>4</v>
      </c>
      <c r="E7" s="2500" t="s">
        <v>26</v>
      </c>
      <c r="F7" s="2501" t="s">
        <v>50</v>
      </c>
      <c r="G7" s="2502" t="s">
        <v>4</v>
      </c>
      <c r="H7" s="2500" t="s">
        <v>26</v>
      </c>
      <c r="I7" s="2501" t="s">
        <v>50</v>
      </c>
      <c r="J7" s="2503" t="s">
        <v>4</v>
      </c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  <c r="BB7" s="763"/>
      <c r="BC7" s="763"/>
      <c r="BD7" s="763"/>
      <c r="BE7" s="763"/>
      <c r="BF7" s="763"/>
      <c r="BG7" s="763"/>
      <c r="BH7" s="763"/>
      <c r="BI7" s="763"/>
      <c r="BJ7" s="763"/>
      <c r="BK7" s="763"/>
      <c r="BL7" s="763"/>
      <c r="BM7" s="763"/>
      <c r="BN7" s="763"/>
      <c r="BO7" s="763"/>
      <c r="BP7" s="763"/>
      <c r="BQ7" s="763"/>
      <c r="BR7" s="763"/>
      <c r="BS7" s="763"/>
      <c r="BT7" s="763"/>
      <c r="BU7" s="763"/>
      <c r="BV7" s="763"/>
      <c r="BW7" s="763"/>
      <c r="BX7" s="763"/>
      <c r="BY7" s="763"/>
      <c r="BZ7" s="763"/>
      <c r="CA7" s="763"/>
      <c r="CB7" s="763"/>
      <c r="CC7" s="763"/>
      <c r="CD7" s="763"/>
      <c r="CE7" s="763"/>
      <c r="CF7" s="763"/>
      <c r="CG7" s="763"/>
      <c r="CH7" s="763"/>
      <c r="CI7" s="763"/>
      <c r="CJ7" s="763"/>
      <c r="CK7" s="763"/>
      <c r="CL7" s="763"/>
      <c r="CM7" s="763"/>
      <c r="CN7" s="763"/>
      <c r="CO7" s="763"/>
      <c r="CP7" s="763"/>
      <c r="CQ7" s="763"/>
      <c r="CR7" s="763"/>
      <c r="CS7" s="763"/>
      <c r="CT7" s="763"/>
      <c r="CU7" s="763"/>
      <c r="CV7" s="763"/>
      <c r="CW7" s="763"/>
      <c r="CX7" s="763"/>
      <c r="CY7" s="763"/>
      <c r="CZ7" s="763"/>
      <c r="DA7" s="763"/>
      <c r="DB7" s="763"/>
      <c r="DC7" s="763"/>
      <c r="DD7" s="763"/>
      <c r="DE7" s="763"/>
      <c r="DF7" s="763"/>
      <c r="DG7" s="763"/>
      <c r="DH7" s="763"/>
      <c r="DI7" s="763"/>
      <c r="DJ7" s="763"/>
      <c r="DK7" s="763"/>
    </row>
    <row r="8" spans="1:115" s="760" customFormat="1" ht="15.75" x14ac:dyDescent="0.25">
      <c r="A8" s="764" t="s">
        <v>51</v>
      </c>
      <c r="B8" s="1649"/>
      <c r="C8" s="1650"/>
      <c r="D8" s="2497" t="s">
        <v>7</v>
      </c>
      <c r="E8" s="1295"/>
      <c r="F8" s="2498"/>
      <c r="G8" s="2499"/>
      <c r="H8" s="1295"/>
      <c r="I8" s="1296"/>
      <c r="J8" s="1297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3"/>
      <c r="CO8" s="763"/>
      <c r="CP8" s="763"/>
      <c r="CQ8" s="763"/>
      <c r="CR8" s="763"/>
      <c r="CS8" s="763"/>
      <c r="CT8" s="763"/>
      <c r="CU8" s="763"/>
      <c r="CV8" s="763"/>
      <c r="CW8" s="763"/>
      <c r="CX8" s="763"/>
      <c r="CY8" s="763"/>
      <c r="CZ8" s="763"/>
      <c r="DA8" s="763"/>
      <c r="DB8" s="763"/>
      <c r="DC8" s="763"/>
      <c r="DD8" s="763"/>
      <c r="DE8" s="763"/>
      <c r="DF8" s="763"/>
      <c r="DG8" s="763"/>
      <c r="DH8" s="763"/>
      <c r="DI8" s="763"/>
      <c r="DJ8" s="763"/>
      <c r="DK8" s="763"/>
    </row>
    <row r="9" spans="1:115" s="763" customFormat="1" ht="15.75" x14ac:dyDescent="0.25">
      <c r="A9" s="765" t="s">
        <v>52</v>
      </c>
      <c r="B9" s="966">
        <f>B20+B30</f>
        <v>20</v>
      </c>
      <c r="C9" s="1298">
        <f t="shared" ref="B9:F16" si="0">C20+C30</f>
        <v>0</v>
      </c>
      <c r="D9" s="2440">
        <f>D20+D30</f>
        <v>20</v>
      </c>
      <c r="E9" s="966">
        <f>E20+E30</f>
        <v>14</v>
      </c>
      <c r="F9" s="1298">
        <f>F20+F30</f>
        <v>0</v>
      </c>
      <c r="G9" s="2440">
        <f>G20+G30</f>
        <v>14</v>
      </c>
      <c r="H9" s="966">
        <f>E9+B9</f>
        <v>34</v>
      </c>
      <c r="I9" s="2441">
        <f>F9+C9</f>
        <v>0</v>
      </c>
      <c r="J9" s="967">
        <f>G9+D9</f>
        <v>34</v>
      </c>
    </row>
    <row r="10" spans="1:115" s="763" customFormat="1" ht="15.75" x14ac:dyDescent="0.25">
      <c r="A10" s="766" t="s">
        <v>53</v>
      </c>
      <c r="B10" s="966">
        <f>B21+B31</f>
        <v>18</v>
      </c>
      <c r="C10" s="1298">
        <f t="shared" si="0"/>
        <v>0</v>
      </c>
      <c r="D10" s="2440">
        <f t="shared" si="0"/>
        <v>18</v>
      </c>
      <c r="E10" s="966">
        <f>E21+E31</f>
        <v>10</v>
      </c>
      <c r="F10" s="1298">
        <f>F21+F31</f>
        <v>0</v>
      </c>
      <c r="G10" s="2440">
        <f t="shared" ref="G10:G15" si="1">G21+G31</f>
        <v>10</v>
      </c>
      <c r="H10" s="966">
        <f t="shared" ref="H10:J16" si="2">E10+B10</f>
        <v>28</v>
      </c>
      <c r="I10" s="2441">
        <f t="shared" si="2"/>
        <v>0</v>
      </c>
      <c r="J10" s="967">
        <f t="shared" si="2"/>
        <v>28</v>
      </c>
    </row>
    <row r="11" spans="1:115" s="763" customFormat="1" ht="15.75" x14ac:dyDescent="0.25">
      <c r="A11" s="767" t="s">
        <v>54</v>
      </c>
      <c r="B11" s="966">
        <f>B22+B32</f>
        <v>35</v>
      </c>
      <c r="C11" s="1298">
        <f t="shared" si="0"/>
        <v>0</v>
      </c>
      <c r="D11" s="2440">
        <f t="shared" si="0"/>
        <v>35</v>
      </c>
      <c r="E11" s="966">
        <f t="shared" si="0"/>
        <v>30</v>
      </c>
      <c r="F11" s="1298">
        <f t="shared" si="0"/>
        <v>0</v>
      </c>
      <c r="G11" s="2440">
        <f t="shared" si="1"/>
        <v>30</v>
      </c>
      <c r="H11" s="966">
        <f t="shared" si="2"/>
        <v>65</v>
      </c>
      <c r="I11" s="2441">
        <f t="shared" si="2"/>
        <v>0</v>
      </c>
      <c r="J11" s="967">
        <f t="shared" si="2"/>
        <v>65</v>
      </c>
    </row>
    <row r="12" spans="1:115" s="763" customFormat="1" ht="15.75" x14ac:dyDescent="0.25">
      <c r="A12" s="765" t="s">
        <v>89</v>
      </c>
      <c r="B12" s="966">
        <f>B23+B33</f>
        <v>8</v>
      </c>
      <c r="C12" s="1298">
        <f t="shared" si="0"/>
        <v>0</v>
      </c>
      <c r="D12" s="2440">
        <f t="shared" si="0"/>
        <v>8</v>
      </c>
      <c r="E12" s="966">
        <f t="shared" si="0"/>
        <v>0</v>
      </c>
      <c r="F12" s="1298">
        <f t="shared" si="0"/>
        <v>0</v>
      </c>
      <c r="G12" s="2440">
        <f t="shared" si="1"/>
        <v>0</v>
      </c>
      <c r="H12" s="966">
        <f t="shared" si="2"/>
        <v>8</v>
      </c>
      <c r="I12" s="2441">
        <f t="shared" si="2"/>
        <v>0</v>
      </c>
      <c r="J12" s="967">
        <f t="shared" si="2"/>
        <v>8</v>
      </c>
    </row>
    <row r="13" spans="1:115" s="763" customFormat="1" ht="15.75" x14ac:dyDescent="0.25">
      <c r="A13" s="768" t="s">
        <v>56</v>
      </c>
      <c r="B13" s="966">
        <f t="shared" si="0"/>
        <v>14</v>
      </c>
      <c r="C13" s="1298">
        <f t="shared" si="0"/>
        <v>0</v>
      </c>
      <c r="D13" s="2440">
        <f t="shared" si="0"/>
        <v>14</v>
      </c>
      <c r="E13" s="966">
        <f t="shared" si="0"/>
        <v>9</v>
      </c>
      <c r="F13" s="1298">
        <f t="shared" si="0"/>
        <v>0</v>
      </c>
      <c r="G13" s="2440">
        <f t="shared" si="1"/>
        <v>9</v>
      </c>
      <c r="H13" s="966">
        <f t="shared" si="2"/>
        <v>23</v>
      </c>
      <c r="I13" s="2441">
        <f t="shared" si="2"/>
        <v>0</v>
      </c>
      <c r="J13" s="967">
        <f t="shared" si="2"/>
        <v>23</v>
      </c>
    </row>
    <row r="14" spans="1:115" s="763" customFormat="1" ht="15.75" x14ac:dyDescent="0.25">
      <c r="A14" s="1651" t="s">
        <v>57</v>
      </c>
      <c r="B14" s="966">
        <f t="shared" si="0"/>
        <v>17</v>
      </c>
      <c r="C14" s="1298">
        <f t="shared" si="0"/>
        <v>0</v>
      </c>
      <c r="D14" s="2440">
        <f t="shared" si="0"/>
        <v>17</v>
      </c>
      <c r="E14" s="966">
        <f t="shared" si="0"/>
        <v>18</v>
      </c>
      <c r="F14" s="1298">
        <f t="shared" si="0"/>
        <v>0</v>
      </c>
      <c r="G14" s="2440">
        <f t="shared" si="1"/>
        <v>18</v>
      </c>
      <c r="H14" s="966">
        <f t="shared" si="2"/>
        <v>35</v>
      </c>
      <c r="I14" s="2441">
        <f t="shared" si="2"/>
        <v>0</v>
      </c>
      <c r="J14" s="967">
        <f t="shared" si="2"/>
        <v>35</v>
      </c>
    </row>
    <row r="15" spans="1:115" s="763" customFormat="1" ht="15.75" x14ac:dyDescent="0.25">
      <c r="A15" s="769" t="s">
        <v>58</v>
      </c>
      <c r="B15" s="966">
        <f t="shared" si="0"/>
        <v>7</v>
      </c>
      <c r="C15" s="1298">
        <f t="shared" si="0"/>
        <v>0</v>
      </c>
      <c r="D15" s="2440">
        <f t="shared" si="0"/>
        <v>7</v>
      </c>
      <c r="E15" s="966">
        <f>E26+E36</f>
        <v>4</v>
      </c>
      <c r="F15" s="1298">
        <f t="shared" si="0"/>
        <v>0</v>
      </c>
      <c r="G15" s="2440">
        <f t="shared" si="1"/>
        <v>4</v>
      </c>
      <c r="H15" s="966">
        <f t="shared" si="2"/>
        <v>11</v>
      </c>
      <c r="I15" s="2441">
        <f t="shared" si="2"/>
        <v>0</v>
      </c>
      <c r="J15" s="967">
        <f t="shared" si="2"/>
        <v>11</v>
      </c>
    </row>
    <row r="16" spans="1:115" s="763" customFormat="1" ht="16.5" thickBot="1" x14ac:dyDescent="0.3">
      <c r="A16" s="1652" t="s">
        <v>59</v>
      </c>
      <c r="B16" s="2442">
        <f t="shared" si="0"/>
        <v>23</v>
      </c>
      <c r="C16" s="2443">
        <f t="shared" si="0"/>
        <v>0</v>
      </c>
      <c r="D16" s="2444">
        <f t="shared" si="0"/>
        <v>23</v>
      </c>
      <c r="E16" s="2442">
        <f t="shared" si="0"/>
        <v>16</v>
      </c>
      <c r="F16" s="2443">
        <f t="shared" si="0"/>
        <v>0</v>
      </c>
      <c r="G16" s="2444">
        <f>G27+G37</f>
        <v>16</v>
      </c>
      <c r="H16" s="2442">
        <f>E16+B16</f>
        <v>39</v>
      </c>
      <c r="I16" s="2445">
        <f t="shared" si="2"/>
        <v>0</v>
      </c>
      <c r="J16" s="2446">
        <f>G16+D16</f>
        <v>39</v>
      </c>
    </row>
    <row r="17" spans="1:115" s="760" customFormat="1" ht="16.5" thickBot="1" x14ac:dyDescent="0.3">
      <c r="A17" s="1051" t="s">
        <v>12</v>
      </c>
      <c r="B17" s="2447">
        <f t="shared" ref="B17:G17" si="3">SUM(B8:B16)</f>
        <v>142</v>
      </c>
      <c r="C17" s="2448">
        <f t="shared" si="3"/>
        <v>0</v>
      </c>
      <c r="D17" s="2449">
        <f t="shared" si="3"/>
        <v>142</v>
      </c>
      <c r="E17" s="2447">
        <f t="shared" si="3"/>
        <v>101</v>
      </c>
      <c r="F17" s="2448">
        <f t="shared" si="3"/>
        <v>0</v>
      </c>
      <c r="G17" s="2449">
        <f t="shared" si="3"/>
        <v>101</v>
      </c>
      <c r="H17" s="2450">
        <f>E17+B17</f>
        <v>243</v>
      </c>
      <c r="I17" s="2451">
        <f>F17+C17</f>
        <v>0</v>
      </c>
      <c r="J17" s="2452">
        <f>G17+D17</f>
        <v>243</v>
      </c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763"/>
      <c r="BH17" s="763"/>
      <c r="BI17" s="763"/>
      <c r="BJ17" s="763"/>
      <c r="BK17" s="763"/>
      <c r="BL17" s="763"/>
      <c r="BM17" s="763"/>
      <c r="BN17" s="763"/>
      <c r="BO17" s="763"/>
      <c r="BP17" s="763"/>
      <c r="BQ17" s="763"/>
      <c r="BR17" s="763"/>
      <c r="BS17" s="763"/>
      <c r="BT17" s="763"/>
      <c r="BU17" s="763"/>
      <c r="BV17" s="763"/>
      <c r="BW17" s="763"/>
      <c r="BX17" s="763"/>
      <c r="BY17" s="763"/>
      <c r="BZ17" s="763"/>
      <c r="CA17" s="763"/>
      <c r="CB17" s="763"/>
      <c r="CC17" s="763"/>
      <c r="CD17" s="763"/>
      <c r="CE17" s="763"/>
      <c r="CF17" s="763"/>
      <c r="CG17" s="763"/>
      <c r="CH17" s="763"/>
      <c r="CI17" s="763"/>
      <c r="CJ17" s="763"/>
      <c r="CK17" s="763"/>
      <c r="CL17" s="763"/>
      <c r="CM17" s="763"/>
      <c r="CN17" s="763"/>
      <c r="CO17" s="763"/>
      <c r="CP17" s="763"/>
      <c r="CQ17" s="763"/>
      <c r="CR17" s="763"/>
      <c r="CS17" s="763"/>
      <c r="CT17" s="763"/>
      <c r="CU17" s="763"/>
      <c r="CV17" s="763"/>
      <c r="CW17" s="763"/>
      <c r="CX17" s="763"/>
      <c r="CY17" s="763"/>
      <c r="CZ17" s="763"/>
      <c r="DA17" s="763"/>
      <c r="DB17" s="763"/>
      <c r="DC17" s="763"/>
      <c r="DD17" s="763"/>
      <c r="DE17" s="763"/>
      <c r="DF17" s="763"/>
      <c r="DG17" s="763"/>
      <c r="DH17" s="763"/>
      <c r="DI17" s="763"/>
      <c r="DJ17" s="763"/>
      <c r="DK17" s="763"/>
    </row>
    <row r="18" spans="1:115" s="760" customFormat="1" ht="15.75" x14ac:dyDescent="0.25">
      <c r="A18" s="1656" t="s">
        <v>23</v>
      </c>
      <c r="B18" s="2453"/>
      <c r="C18" s="2454"/>
      <c r="D18" s="2455"/>
      <c r="E18" s="2456"/>
      <c r="F18" s="2457"/>
      <c r="G18" s="2458"/>
      <c r="H18" s="2457"/>
      <c r="I18" s="2459"/>
      <c r="J18" s="2460"/>
      <c r="K18" s="763"/>
      <c r="L18" s="763"/>
      <c r="M18" s="763"/>
      <c r="N18" s="76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  <c r="AQ18" s="763"/>
      <c r="AR18" s="763"/>
      <c r="AS18" s="763"/>
      <c r="AT18" s="763"/>
      <c r="AU18" s="763"/>
      <c r="AV18" s="763"/>
      <c r="AW18" s="763"/>
      <c r="AX18" s="763"/>
      <c r="AY18" s="763"/>
      <c r="AZ18" s="763"/>
      <c r="BA18" s="763"/>
      <c r="BB18" s="763"/>
      <c r="BC18" s="763"/>
      <c r="BD18" s="763"/>
      <c r="BE18" s="763"/>
      <c r="BF18" s="763"/>
      <c r="BG18" s="763"/>
      <c r="BH18" s="763"/>
      <c r="BI18" s="763"/>
      <c r="BJ18" s="763"/>
      <c r="BK18" s="763"/>
      <c r="BL18" s="763"/>
      <c r="BM18" s="763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3"/>
      <c r="CE18" s="763"/>
      <c r="CF18" s="763"/>
      <c r="CG18" s="763"/>
      <c r="CH18" s="763"/>
      <c r="CI18" s="763"/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3"/>
      <c r="CY18" s="763"/>
      <c r="CZ18" s="763"/>
      <c r="DA18" s="763"/>
      <c r="DB18" s="763"/>
      <c r="DC18" s="763"/>
      <c r="DD18" s="763"/>
      <c r="DE18" s="763"/>
      <c r="DF18" s="763"/>
      <c r="DG18" s="763"/>
      <c r="DH18" s="763"/>
      <c r="DI18" s="763"/>
      <c r="DJ18" s="763"/>
      <c r="DK18" s="763"/>
    </row>
    <row r="19" spans="1:115" s="760" customFormat="1" ht="15.75" x14ac:dyDescent="0.25">
      <c r="A19" s="1656" t="s">
        <v>11</v>
      </c>
      <c r="B19" s="2453"/>
      <c r="C19" s="2454"/>
      <c r="D19" s="2455"/>
      <c r="E19" s="2461"/>
      <c r="F19" s="2462"/>
      <c r="G19" s="2463"/>
      <c r="H19" s="2464"/>
      <c r="I19" s="2464"/>
      <c r="J19" s="2465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3"/>
      <c r="CE19" s="763"/>
      <c r="CF19" s="763"/>
      <c r="CG19" s="763"/>
      <c r="CH19" s="763"/>
      <c r="CI19" s="763"/>
      <c r="CJ19" s="763"/>
      <c r="CK19" s="763"/>
      <c r="CL19" s="763"/>
      <c r="CM19" s="763"/>
      <c r="CN19" s="763"/>
      <c r="CO19" s="763"/>
      <c r="CP19" s="763"/>
      <c r="CQ19" s="763"/>
      <c r="CR19" s="763"/>
      <c r="CS19" s="763"/>
      <c r="CT19" s="763"/>
      <c r="CU19" s="763"/>
      <c r="CV19" s="763"/>
      <c r="CW19" s="763"/>
      <c r="CX19" s="763"/>
      <c r="CY19" s="763"/>
      <c r="CZ19" s="763"/>
      <c r="DA19" s="763"/>
      <c r="DB19" s="763"/>
      <c r="DC19" s="763"/>
      <c r="DD19" s="763"/>
      <c r="DE19" s="763"/>
      <c r="DF19" s="763"/>
      <c r="DG19" s="763"/>
      <c r="DH19" s="763"/>
      <c r="DI19" s="763"/>
      <c r="DJ19" s="763"/>
      <c r="DK19" s="763"/>
    </row>
    <row r="20" spans="1:115" s="760" customFormat="1" ht="15.75" x14ac:dyDescent="0.25">
      <c r="A20" s="765" t="s">
        <v>52</v>
      </c>
      <c r="B20" s="770">
        <v>20</v>
      </c>
      <c r="C20" s="771">
        <v>0</v>
      </c>
      <c r="D20" s="2440">
        <f>C20+B20</f>
        <v>20</v>
      </c>
      <c r="E20" s="966">
        <v>14</v>
      </c>
      <c r="F20" s="966">
        <v>0</v>
      </c>
      <c r="G20" s="2440">
        <f t="shared" ref="G20:G27" si="4">F20+E20</f>
        <v>14</v>
      </c>
      <c r="H20" s="2466">
        <f>B20+E20</f>
        <v>34</v>
      </c>
      <c r="I20" s="2466">
        <f>C20+F20</f>
        <v>0</v>
      </c>
      <c r="J20" s="2467">
        <f>G20+D20</f>
        <v>34</v>
      </c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763"/>
      <c r="BH20" s="763"/>
      <c r="BI20" s="763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3"/>
      <c r="CE20" s="763"/>
      <c r="CF20" s="763"/>
      <c r="CG20" s="763"/>
      <c r="CH20" s="763"/>
      <c r="CI20" s="763"/>
      <c r="CJ20" s="763"/>
      <c r="CK20" s="763"/>
      <c r="CL20" s="763"/>
      <c r="CM20" s="763"/>
      <c r="CN20" s="763"/>
      <c r="CO20" s="763"/>
      <c r="CP20" s="763"/>
      <c r="CQ20" s="763"/>
      <c r="CR20" s="763"/>
      <c r="CS20" s="763"/>
      <c r="CT20" s="763"/>
      <c r="CU20" s="763"/>
      <c r="CV20" s="763"/>
      <c r="CW20" s="763"/>
      <c r="CX20" s="763"/>
      <c r="CY20" s="763"/>
      <c r="CZ20" s="763"/>
      <c r="DA20" s="763"/>
      <c r="DB20" s="763"/>
      <c r="DC20" s="763"/>
      <c r="DD20" s="763"/>
      <c r="DE20" s="763"/>
      <c r="DF20" s="763"/>
      <c r="DG20" s="763"/>
      <c r="DH20" s="763"/>
      <c r="DI20" s="763"/>
      <c r="DJ20" s="763"/>
      <c r="DK20" s="763"/>
    </row>
    <row r="21" spans="1:115" s="760" customFormat="1" ht="15.75" x14ac:dyDescent="0.25">
      <c r="A21" s="766" t="s">
        <v>53</v>
      </c>
      <c r="B21" s="2468">
        <v>18</v>
      </c>
      <c r="C21" s="2469">
        <v>0</v>
      </c>
      <c r="D21" s="2440">
        <f t="shared" ref="D21:D26" si="5">C21+B21</f>
        <v>18</v>
      </c>
      <c r="E21" s="966">
        <v>9</v>
      </c>
      <c r="F21" s="966">
        <v>0</v>
      </c>
      <c r="G21" s="2440">
        <f t="shared" si="4"/>
        <v>9</v>
      </c>
      <c r="H21" s="2466">
        <f t="shared" ref="H21:I27" si="6">B21+E21</f>
        <v>27</v>
      </c>
      <c r="I21" s="2466">
        <f t="shared" si="6"/>
        <v>0</v>
      </c>
      <c r="J21" s="2467">
        <f t="shared" ref="J21:J27" si="7">G21+D21</f>
        <v>27</v>
      </c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3"/>
      <c r="AK21" s="763"/>
      <c r="AL21" s="763"/>
      <c r="AM21" s="763"/>
      <c r="AN21" s="763"/>
      <c r="AO21" s="763"/>
      <c r="AP21" s="763"/>
      <c r="AQ21" s="763"/>
      <c r="AR21" s="763"/>
      <c r="AS21" s="763"/>
      <c r="AT21" s="763"/>
      <c r="AU21" s="763"/>
      <c r="AV21" s="763"/>
      <c r="AW21" s="763"/>
      <c r="AX21" s="763"/>
      <c r="AY21" s="763"/>
      <c r="AZ21" s="763"/>
      <c r="BA21" s="763"/>
      <c r="BB21" s="763"/>
      <c r="BC21" s="763"/>
      <c r="BD21" s="763"/>
      <c r="BE21" s="763"/>
      <c r="BF21" s="763"/>
      <c r="BG21" s="763"/>
      <c r="BH21" s="763"/>
      <c r="BI21" s="763"/>
      <c r="BJ21" s="763"/>
      <c r="BK21" s="763"/>
      <c r="BL21" s="763"/>
      <c r="BM21" s="763"/>
      <c r="BN21" s="763"/>
      <c r="BO21" s="763"/>
      <c r="BP21" s="763"/>
      <c r="BQ21" s="763"/>
      <c r="BR21" s="763"/>
      <c r="BS21" s="763"/>
      <c r="BT21" s="763"/>
      <c r="BU21" s="763"/>
      <c r="BV21" s="763"/>
      <c r="BW21" s="763"/>
      <c r="BX21" s="763"/>
      <c r="BY21" s="763"/>
      <c r="BZ21" s="763"/>
      <c r="CA21" s="763"/>
      <c r="CB21" s="763"/>
      <c r="CC21" s="763"/>
      <c r="CD21" s="763"/>
      <c r="CE21" s="763"/>
      <c r="CF21" s="763"/>
      <c r="CG21" s="763"/>
      <c r="CH21" s="763"/>
      <c r="CI21" s="763"/>
      <c r="CJ21" s="763"/>
      <c r="CK21" s="763"/>
      <c r="CL21" s="763"/>
      <c r="CM21" s="763"/>
      <c r="CN21" s="763"/>
      <c r="CO21" s="763"/>
      <c r="CP21" s="763"/>
      <c r="CQ21" s="763"/>
      <c r="CR21" s="763"/>
      <c r="CS21" s="763"/>
      <c r="CT21" s="763"/>
      <c r="CU21" s="763"/>
      <c r="CV21" s="763"/>
      <c r="CW21" s="763"/>
      <c r="CX21" s="763"/>
      <c r="CY21" s="763"/>
      <c r="CZ21" s="763"/>
      <c r="DA21" s="763"/>
      <c r="DB21" s="763"/>
      <c r="DC21" s="763"/>
      <c r="DD21" s="763"/>
      <c r="DE21" s="763"/>
      <c r="DF21" s="763"/>
      <c r="DG21" s="763"/>
      <c r="DH21" s="763"/>
      <c r="DI21" s="763"/>
      <c r="DJ21" s="763"/>
      <c r="DK21" s="763"/>
    </row>
    <row r="22" spans="1:115" s="760" customFormat="1" ht="15.75" x14ac:dyDescent="0.25">
      <c r="A22" s="767" t="s">
        <v>54</v>
      </c>
      <c r="B22" s="770">
        <v>35</v>
      </c>
      <c r="C22" s="771">
        <v>0</v>
      </c>
      <c r="D22" s="2440">
        <f t="shared" si="5"/>
        <v>35</v>
      </c>
      <c r="E22" s="966">
        <v>30</v>
      </c>
      <c r="F22" s="966">
        <v>0</v>
      </c>
      <c r="G22" s="2440">
        <f t="shared" si="4"/>
        <v>30</v>
      </c>
      <c r="H22" s="2466">
        <f t="shared" si="6"/>
        <v>65</v>
      </c>
      <c r="I22" s="2466">
        <f t="shared" si="6"/>
        <v>0</v>
      </c>
      <c r="J22" s="2467">
        <f t="shared" si="7"/>
        <v>65</v>
      </c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763"/>
      <c r="Y22" s="763"/>
      <c r="Z22" s="763"/>
      <c r="AA22" s="763"/>
      <c r="AB22" s="763"/>
      <c r="AC22" s="763"/>
      <c r="AD22" s="763"/>
      <c r="AE22" s="763"/>
      <c r="AF22" s="763"/>
      <c r="AG22" s="763"/>
      <c r="AH22" s="763"/>
      <c r="AI22" s="763"/>
      <c r="AJ22" s="763"/>
      <c r="AK22" s="763"/>
      <c r="AL22" s="763"/>
      <c r="AM22" s="763"/>
      <c r="AN22" s="763"/>
      <c r="AO22" s="763"/>
      <c r="AP22" s="763"/>
      <c r="AQ22" s="763"/>
      <c r="AR22" s="763"/>
      <c r="AS22" s="763"/>
      <c r="AT22" s="763"/>
      <c r="AU22" s="763"/>
      <c r="AV22" s="763"/>
      <c r="AW22" s="763"/>
      <c r="AX22" s="763"/>
      <c r="AY22" s="763"/>
      <c r="AZ22" s="763"/>
      <c r="BA22" s="763"/>
      <c r="BB22" s="763"/>
      <c r="BC22" s="763"/>
      <c r="BD22" s="763"/>
      <c r="BE22" s="763"/>
      <c r="BF22" s="763"/>
      <c r="BG22" s="763"/>
      <c r="BH22" s="763"/>
      <c r="BI22" s="763"/>
      <c r="BJ22" s="763"/>
      <c r="BK22" s="763"/>
      <c r="BL22" s="763"/>
      <c r="BM22" s="763"/>
      <c r="BN22" s="763"/>
      <c r="BO22" s="763"/>
      <c r="BP22" s="763"/>
      <c r="BQ22" s="763"/>
      <c r="BR22" s="763"/>
      <c r="BS22" s="763"/>
      <c r="BT22" s="763"/>
      <c r="BU22" s="763"/>
      <c r="BV22" s="763"/>
      <c r="BW22" s="763"/>
      <c r="BX22" s="763"/>
      <c r="BY22" s="763"/>
      <c r="BZ22" s="763"/>
      <c r="CA22" s="763"/>
      <c r="CB22" s="763"/>
      <c r="CC22" s="763"/>
      <c r="CD22" s="763"/>
      <c r="CE22" s="763"/>
      <c r="CF22" s="763"/>
      <c r="CG22" s="763"/>
      <c r="CH22" s="763"/>
      <c r="CI22" s="763"/>
      <c r="CJ22" s="763"/>
      <c r="CK22" s="763"/>
      <c r="CL22" s="763"/>
      <c r="CM22" s="763"/>
      <c r="CN22" s="763"/>
      <c r="CO22" s="763"/>
      <c r="CP22" s="763"/>
      <c r="CQ22" s="763"/>
      <c r="CR22" s="763"/>
      <c r="CS22" s="763"/>
      <c r="CT22" s="763"/>
      <c r="CU22" s="763"/>
      <c r="CV22" s="763"/>
      <c r="CW22" s="763"/>
      <c r="CX22" s="763"/>
      <c r="CY22" s="763"/>
      <c r="CZ22" s="763"/>
      <c r="DA22" s="763"/>
      <c r="DB22" s="763"/>
      <c r="DC22" s="763"/>
      <c r="DD22" s="763"/>
      <c r="DE22" s="763"/>
      <c r="DF22" s="763"/>
      <c r="DG22" s="763"/>
      <c r="DH22" s="763"/>
      <c r="DI22" s="763"/>
      <c r="DJ22" s="763"/>
      <c r="DK22" s="763"/>
    </row>
    <row r="23" spans="1:115" s="760" customFormat="1" ht="15.75" x14ac:dyDescent="0.25">
      <c r="A23" s="765" t="s">
        <v>55</v>
      </c>
      <c r="B23" s="770">
        <v>8</v>
      </c>
      <c r="C23" s="771">
        <v>0</v>
      </c>
      <c r="D23" s="2440">
        <f t="shared" si="5"/>
        <v>8</v>
      </c>
      <c r="E23" s="966">
        <v>0</v>
      </c>
      <c r="F23" s="966">
        <v>0</v>
      </c>
      <c r="G23" s="2440">
        <f t="shared" si="4"/>
        <v>0</v>
      </c>
      <c r="H23" s="2466">
        <f t="shared" si="6"/>
        <v>8</v>
      </c>
      <c r="I23" s="2466">
        <f t="shared" si="6"/>
        <v>0</v>
      </c>
      <c r="J23" s="2467">
        <f t="shared" si="7"/>
        <v>8</v>
      </c>
      <c r="K23" s="763"/>
      <c r="L23" s="763"/>
      <c r="M23" s="763"/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763"/>
      <c r="BE23" s="763"/>
      <c r="BF23" s="763"/>
      <c r="BG23" s="763"/>
      <c r="BH23" s="763"/>
      <c r="BI23" s="763"/>
      <c r="BJ23" s="763"/>
      <c r="BK23" s="763"/>
      <c r="BL23" s="763"/>
      <c r="BM23" s="763"/>
      <c r="BN23" s="763"/>
      <c r="BO23" s="763"/>
      <c r="BP23" s="763"/>
      <c r="BQ23" s="763"/>
      <c r="BR23" s="763"/>
      <c r="BS23" s="763"/>
      <c r="BT23" s="763"/>
      <c r="BU23" s="763"/>
      <c r="BV23" s="763"/>
      <c r="BW23" s="763"/>
      <c r="BX23" s="763"/>
      <c r="BY23" s="763"/>
      <c r="BZ23" s="763"/>
      <c r="CA23" s="763"/>
      <c r="CB23" s="763"/>
      <c r="CC23" s="763"/>
      <c r="CD23" s="763"/>
      <c r="CE23" s="763"/>
      <c r="CF23" s="763"/>
      <c r="CG23" s="763"/>
      <c r="CH23" s="763"/>
      <c r="CI23" s="763"/>
      <c r="CJ23" s="763"/>
      <c r="CK23" s="763"/>
      <c r="CL23" s="763"/>
      <c r="CM23" s="763"/>
      <c r="CN23" s="763"/>
      <c r="CO23" s="763"/>
      <c r="CP23" s="763"/>
      <c r="CQ23" s="763"/>
      <c r="CR23" s="763"/>
      <c r="CS23" s="763"/>
      <c r="CT23" s="763"/>
      <c r="CU23" s="763"/>
      <c r="CV23" s="763"/>
      <c r="CW23" s="763"/>
      <c r="CX23" s="763"/>
      <c r="CY23" s="763"/>
      <c r="CZ23" s="763"/>
      <c r="DA23" s="763"/>
      <c r="DB23" s="763"/>
      <c r="DC23" s="763"/>
      <c r="DD23" s="763"/>
      <c r="DE23" s="763"/>
      <c r="DF23" s="763"/>
      <c r="DG23" s="763"/>
      <c r="DH23" s="763"/>
      <c r="DI23" s="763"/>
      <c r="DJ23" s="763"/>
      <c r="DK23" s="763"/>
    </row>
    <row r="24" spans="1:115" s="760" customFormat="1" ht="15.75" x14ac:dyDescent="0.25">
      <c r="A24" s="768" t="s">
        <v>56</v>
      </c>
      <c r="B24" s="770">
        <v>14</v>
      </c>
      <c r="C24" s="771">
        <v>0</v>
      </c>
      <c r="D24" s="2440">
        <f t="shared" si="5"/>
        <v>14</v>
      </c>
      <c r="E24" s="966">
        <v>9</v>
      </c>
      <c r="F24" s="966">
        <v>0</v>
      </c>
      <c r="G24" s="2440">
        <f t="shared" si="4"/>
        <v>9</v>
      </c>
      <c r="H24" s="2466">
        <f t="shared" si="6"/>
        <v>23</v>
      </c>
      <c r="I24" s="2466">
        <f t="shared" si="6"/>
        <v>0</v>
      </c>
      <c r="J24" s="2467">
        <f t="shared" si="7"/>
        <v>23</v>
      </c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3"/>
      <c r="AL24" s="763"/>
      <c r="AM24" s="763"/>
      <c r="AN24" s="763"/>
      <c r="AO24" s="763"/>
      <c r="AP24" s="763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763"/>
      <c r="BE24" s="763"/>
      <c r="BF24" s="763"/>
      <c r="BG24" s="763"/>
      <c r="BH24" s="763"/>
      <c r="BI24" s="763"/>
      <c r="BJ24" s="763"/>
      <c r="BK24" s="763"/>
      <c r="BL24" s="763"/>
      <c r="BM24" s="763"/>
      <c r="BN24" s="763"/>
      <c r="BO24" s="763"/>
      <c r="BP24" s="763"/>
      <c r="BQ24" s="763"/>
      <c r="BR24" s="763"/>
      <c r="BS24" s="763"/>
      <c r="BT24" s="763"/>
      <c r="BU24" s="763"/>
      <c r="BV24" s="763"/>
      <c r="BW24" s="763"/>
      <c r="BX24" s="763"/>
      <c r="BY24" s="763"/>
      <c r="BZ24" s="763"/>
      <c r="CA24" s="763"/>
      <c r="CB24" s="763"/>
      <c r="CC24" s="763"/>
      <c r="CD24" s="763"/>
      <c r="CE24" s="763"/>
      <c r="CF24" s="763"/>
      <c r="CG24" s="763"/>
      <c r="CH24" s="763"/>
      <c r="CI24" s="763"/>
      <c r="CJ24" s="763"/>
      <c r="CK24" s="763"/>
      <c r="CL24" s="763"/>
      <c r="CM24" s="763"/>
      <c r="CN24" s="763"/>
      <c r="CO24" s="763"/>
      <c r="CP24" s="763"/>
      <c r="CQ24" s="763"/>
      <c r="CR24" s="763"/>
      <c r="CS24" s="763"/>
      <c r="CT24" s="763"/>
      <c r="CU24" s="763"/>
      <c r="CV24" s="763"/>
      <c r="CW24" s="763"/>
      <c r="CX24" s="763"/>
      <c r="CY24" s="763"/>
      <c r="CZ24" s="763"/>
      <c r="DA24" s="763"/>
      <c r="DB24" s="763"/>
      <c r="DC24" s="763"/>
      <c r="DD24" s="763"/>
      <c r="DE24" s="763"/>
      <c r="DF24" s="763"/>
      <c r="DG24" s="763"/>
      <c r="DH24" s="763"/>
      <c r="DI24" s="763"/>
      <c r="DJ24" s="763"/>
      <c r="DK24" s="763"/>
    </row>
    <row r="25" spans="1:115" s="760" customFormat="1" ht="15.75" x14ac:dyDescent="0.25">
      <c r="A25" s="1651" t="s">
        <v>57</v>
      </c>
      <c r="B25" s="2470">
        <v>17</v>
      </c>
      <c r="C25" s="2471">
        <v>0</v>
      </c>
      <c r="D25" s="2440">
        <f t="shared" si="5"/>
        <v>17</v>
      </c>
      <c r="E25" s="966">
        <v>18</v>
      </c>
      <c r="F25" s="966">
        <v>0</v>
      </c>
      <c r="G25" s="2440">
        <f t="shared" si="4"/>
        <v>18</v>
      </c>
      <c r="H25" s="2466">
        <f t="shared" si="6"/>
        <v>35</v>
      </c>
      <c r="I25" s="2466">
        <f t="shared" si="6"/>
        <v>0</v>
      </c>
      <c r="J25" s="2467">
        <f t="shared" si="7"/>
        <v>35</v>
      </c>
      <c r="K25" s="763"/>
      <c r="L25" s="763"/>
      <c r="M25" s="763"/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3"/>
      <c r="AL25" s="763"/>
      <c r="AM25" s="763"/>
      <c r="AN25" s="763"/>
      <c r="AO25" s="763"/>
      <c r="AP25" s="763"/>
      <c r="AQ25" s="763"/>
      <c r="AR25" s="763"/>
      <c r="AS25" s="763"/>
      <c r="AT25" s="763"/>
      <c r="AU25" s="763"/>
      <c r="AV25" s="763"/>
      <c r="AW25" s="763"/>
      <c r="AX25" s="763"/>
      <c r="AY25" s="763"/>
      <c r="AZ25" s="763"/>
      <c r="BA25" s="763"/>
      <c r="BB25" s="763"/>
      <c r="BC25" s="763"/>
      <c r="BD25" s="763"/>
      <c r="BE25" s="763"/>
      <c r="BF25" s="763"/>
      <c r="BG25" s="763"/>
      <c r="BH25" s="763"/>
      <c r="BI25" s="763"/>
      <c r="BJ25" s="763"/>
      <c r="BK25" s="763"/>
      <c r="BL25" s="763"/>
      <c r="BM25" s="763"/>
      <c r="BN25" s="763"/>
      <c r="BO25" s="763"/>
      <c r="BP25" s="763"/>
      <c r="BQ25" s="763"/>
      <c r="BR25" s="763"/>
      <c r="BS25" s="763"/>
      <c r="BT25" s="763"/>
      <c r="BU25" s="763"/>
      <c r="BV25" s="763"/>
      <c r="BW25" s="763"/>
      <c r="BX25" s="763"/>
      <c r="BY25" s="763"/>
      <c r="BZ25" s="763"/>
      <c r="CA25" s="763"/>
      <c r="CB25" s="763"/>
      <c r="CC25" s="763"/>
      <c r="CD25" s="763"/>
      <c r="CE25" s="763"/>
      <c r="CF25" s="763"/>
      <c r="CG25" s="763"/>
      <c r="CH25" s="763"/>
      <c r="CI25" s="763"/>
      <c r="CJ25" s="763"/>
      <c r="CK25" s="763"/>
      <c r="CL25" s="763"/>
      <c r="CM25" s="763"/>
      <c r="CN25" s="763"/>
      <c r="CO25" s="763"/>
      <c r="CP25" s="763"/>
      <c r="CQ25" s="763"/>
      <c r="CR25" s="763"/>
      <c r="CS25" s="763"/>
      <c r="CT25" s="763"/>
      <c r="CU25" s="763"/>
      <c r="CV25" s="763"/>
      <c r="CW25" s="763"/>
      <c r="CX25" s="763"/>
      <c r="CY25" s="763"/>
      <c r="CZ25" s="763"/>
      <c r="DA25" s="763"/>
      <c r="DB25" s="763"/>
      <c r="DC25" s="763"/>
      <c r="DD25" s="763"/>
      <c r="DE25" s="763"/>
      <c r="DF25" s="763"/>
      <c r="DG25" s="763"/>
      <c r="DH25" s="763"/>
      <c r="DI25" s="763"/>
      <c r="DJ25" s="763"/>
      <c r="DK25" s="763"/>
    </row>
    <row r="26" spans="1:115" s="760" customFormat="1" ht="15.75" x14ac:dyDescent="0.25">
      <c r="A26" s="769" t="s">
        <v>58</v>
      </c>
      <c r="B26" s="2470">
        <v>7</v>
      </c>
      <c r="C26" s="2471">
        <v>0</v>
      </c>
      <c r="D26" s="2440">
        <f t="shared" si="5"/>
        <v>7</v>
      </c>
      <c r="E26" s="966">
        <v>4</v>
      </c>
      <c r="F26" s="966">
        <v>0</v>
      </c>
      <c r="G26" s="2440">
        <f t="shared" si="4"/>
        <v>4</v>
      </c>
      <c r="H26" s="2466">
        <f t="shared" si="6"/>
        <v>11</v>
      </c>
      <c r="I26" s="2466">
        <f t="shared" si="6"/>
        <v>0</v>
      </c>
      <c r="J26" s="2467">
        <f t="shared" si="7"/>
        <v>11</v>
      </c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763"/>
      <c r="AZ26" s="763"/>
      <c r="BA26" s="763"/>
      <c r="BB26" s="763"/>
      <c r="BC26" s="763"/>
      <c r="BD26" s="763"/>
      <c r="BE26" s="763"/>
      <c r="BF26" s="763"/>
      <c r="BG26" s="763"/>
      <c r="BH26" s="763"/>
      <c r="BI26" s="763"/>
      <c r="BJ26" s="763"/>
      <c r="BK26" s="763"/>
      <c r="BL26" s="763"/>
      <c r="BM26" s="763"/>
      <c r="BN26" s="763"/>
      <c r="BO26" s="763"/>
      <c r="BP26" s="763"/>
      <c r="BQ26" s="763"/>
      <c r="BR26" s="763"/>
      <c r="BS26" s="763"/>
      <c r="BT26" s="763"/>
      <c r="BU26" s="763"/>
      <c r="BV26" s="763"/>
      <c r="BW26" s="763"/>
      <c r="BX26" s="763"/>
      <c r="BY26" s="763"/>
      <c r="BZ26" s="763"/>
      <c r="CA26" s="763"/>
      <c r="CB26" s="763"/>
      <c r="CC26" s="763"/>
      <c r="CD26" s="763"/>
      <c r="CE26" s="763"/>
      <c r="CF26" s="763"/>
      <c r="CG26" s="763"/>
      <c r="CH26" s="763"/>
      <c r="CI26" s="763"/>
      <c r="CJ26" s="763"/>
      <c r="CK26" s="763"/>
      <c r="CL26" s="763"/>
      <c r="CM26" s="763"/>
      <c r="CN26" s="763"/>
      <c r="CO26" s="763"/>
      <c r="CP26" s="763"/>
      <c r="CQ26" s="763"/>
      <c r="CR26" s="763"/>
      <c r="CS26" s="763"/>
      <c r="CT26" s="763"/>
      <c r="CU26" s="763"/>
      <c r="CV26" s="763"/>
      <c r="CW26" s="763"/>
      <c r="CX26" s="763"/>
      <c r="CY26" s="763"/>
      <c r="CZ26" s="763"/>
      <c r="DA26" s="763"/>
      <c r="DB26" s="763"/>
      <c r="DC26" s="763"/>
      <c r="DD26" s="763"/>
      <c r="DE26" s="763"/>
      <c r="DF26" s="763"/>
      <c r="DG26" s="763"/>
      <c r="DH26" s="763"/>
      <c r="DI26" s="763"/>
      <c r="DJ26" s="763"/>
      <c r="DK26" s="763"/>
    </row>
    <row r="27" spans="1:115" s="760" customFormat="1" ht="16.5" thickBot="1" x14ac:dyDescent="0.3">
      <c r="A27" s="1652" t="s">
        <v>59</v>
      </c>
      <c r="B27" s="2470">
        <v>22</v>
      </c>
      <c r="C27" s="2471">
        <v>0</v>
      </c>
      <c r="D27" s="2444">
        <f>C27+B27</f>
        <v>22</v>
      </c>
      <c r="E27" s="2442">
        <v>16</v>
      </c>
      <c r="F27" s="2442">
        <v>0</v>
      </c>
      <c r="G27" s="2444">
        <f t="shared" si="4"/>
        <v>16</v>
      </c>
      <c r="H27" s="2472">
        <f t="shared" si="6"/>
        <v>38</v>
      </c>
      <c r="I27" s="2472">
        <f t="shared" si="6"/>
        <v>0</v>
      </c>
      <c r="J27" s="2473">
        <f t="shared" si="7"/>
        <v>38</v>
      </c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763"/>
      <c r="BH27" s="763"/>
      <c r="BI27" s="763"/>
      <c r="BJ27" s="763"/>
      <c r="BK27" s="763"/>
      <c r="BL27" s="763"/>
      <c r="BM27" s="763"/>
      <c r="BN27" s="763"/>
      <c r="BO27" s="763"/>
      <c r="BP27" s="763"/>
      <c r="BQ27" s="763"/>
      <c r="BR27" s="763"/>
      <c r="BS27" s="763"/>
      <c r="BT27" s="763"/>
      <c r="BU27" s="763"/>
      <c r="BV27" s="763"/>
      <c r="BW27" s="763"/>
      <c r="BX27" s="763"/>
      <c r="BY27" s="763"/>
      <c r="BZ27" s="763"/>
      <c r="CA27" s="763"/>
      <c r="CB27" s="763"/>
      <c r="CC27" s="763"/>
      <c r="CD27" s="763"/>
      <c r="CE27" s="763"/>
      <c r="CF27" s="763"/>
      <c r="CG27" s="763"/>
      <c r="CH27" s="763"/>
      <c r="CI27" s="763"/>
      <c r="CJ27" s="763"/>
      <c r="CK27" s="763"/>
      <c r="CL27" s="763"/>
      <c r="CM27" s="763"/>
      <c r="CN27" s="763"/>
      <c r="CO27" s="763"/>
      <c r="CP27" s="763"/>
      <c r="CQ27" s="763"/>
      <c r="CR27" s="763"/>
      <c r="CS27" s="763"/>
      <c r="CT27" s="763"/>
      <c r="CU27" s="763"/>
      <c r="CV27" s="763"/>
      <c r="CW27" s="763"/>
      <c r="CX27" s="763"/>
      <c r="CY27" s="763"/>
      <c r="CZ27" s="763"/>
      <c r="DA27" s="763"/>
      <c r="DB27" s="763"/>
      <c r="DC27" s="763"/>
      <c r="DD27" s="763"/>
      <c r="DE27" s="763"/>
      <c r="DF27" s="763"/>
      <c r="DG27" s="763"/>
      <c r="DH27" s="763"/>
      <c r="DI27" s="763"/>
      <c r="DJ27" s="763"/>
      <c r="DK27" s="763"/>
    </row>
    <row r="28" spans="1:115" s="760" customFormat="1" ht="16.5" thickBot="1" x14ac:dyDescent="0.3">
      <c r="A28" s="775" t="s">
        <v>8</v>
      </c>
      <c r="B28" s="2474">
        <f t="shared" ref="B28:G28" si="8">SUM(B20:B27)</f>
        <v>141</v>
      </c>
      <c r="C28" s="2475">
        <f t="shared" si="8"/>
        <v>0</v>
      </c>
      <c r="D28" s="2474">
        <f t="shared" si="8"/>
        <v>141</v>
      </c>
      <c r="E28" s="2447">
        <f t="shared" si="8"/>
        <v>100</v>
      </c>
      <c r="F28" s="2448">
        <f t="shared" si="8"/>
        <v>0</v>
      </c>
      <c r="G28" s="2449">
        <f t="shared" si="8"/>
        <v>100</v>
      </c>
      <c r="H28" s="2476">
        <f>E28+B28</f>
        <v>241</v>
      </c>
      <c r="I28" s="2476">
        <f>F28+C28</f>
        <v>0</v>
      </c>
      <c r="J28" s="2477">
        <f>G28+D28</f>
        <v>241</v>
      </c>
      <c r="K28" s="763"/>
      <c r="L28" s="772"/>
      <c r="M28" s="763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763"/>
      <c r="BE28" s="763"/>
      <c r="BF28" s="763"/>
      <c r="BG28" s="763"/>
      <c r="BH28" s="763"/>
      <c r="BI28" s="763"/>
      <c r="BJ28" s="763"/>
      <c r="BK28" s="763"/>
      <c r="BL28" s="763"/>
      <c r="BM28" s="763"/>
      <c r="BN28" s="763"/>
      <c r="BO28" s="763"/>
      <c r="BP28" s="763"/>
      <c r="BQ28" s="763"/>
      <c r="BR28" s="763"/>
      <c r="BS28" s="763"/>
      <c r="BT28" s="763"/>
      <c r="BU28" s="763"/>
      <c r="BV28" s="763"/>
      <c r="BW28" s="763"/>
      <c r="BX28" s="763"/>
      <c r="BY28" s="763"/>
      <c r="BZ28" s="763"/>
      <c r="CA28" s="763"/>
      <c r="CB28" s="763"/>
      <c r="CC28" s="763"/>
      <c r="CD28" s="763"/>
      <c r="CE28" s="763"/>
      <c r="CF28" s="763"/>
      <c r="CG28" s="763"/>
      <c r="CH28" s="763"/>
      <c r="CI28" s="763"/>
      <c r="CJ28" s="763"/>
      <c r="CK28" s="763"/>
      <c r="CL28" s="763"/>
      <c r="CM28" s="763"/>
      <c r="CN28" s="763"/>
      <c r="CO28" s="763"/>
      <c r="CP28" s="763"/>
      <c r="CQ28" s="763"/>
      <c r="CR28" s="763"/>
      <c r="CS28" s="763"/>
      <c r="CT28" s="763"/>
      <c r="CU28" s="763"/>
      <c r="CV28" s="763"/>
      <c r="CW28" s="763"/>
      <c r="CX28" s="763"/>
      <c r="CY28" s="763"/>
      <c r="CZ28" s="763"/>
      <c r="DA28" s="763"/>
      <c r="DB28" s="763"/>
      <c r="DC28" s="763"/>
      <c r="DD28" s="763"/>
      <c r="DE28" s="763"/>
      <c r="DF28" s="763"/>
      <c r="DG28" s="763"/>
      <c r="DH28" s="763"/>
      <c r="DI28" s="763"/>
      <c r="DJ28" s="763"/>
      <c r="DK28" s="763"/>
    </row>
    <row r="29" spans="1:115" s="760" customFormat="1" ht="15.75" x14ac:dyDescent="0.25">
      <c r="A29" s="968" t="s">
        <v>63</v>
      </c>
      <c r="B29" s="2478"/>
      <c r="C29" s="2479"/>
      <c r="D29" s="2480"/>
      <c r="E29" s="2456"/>
      <c r="F29" s="2457"/>
      <c r="G29" s="2458"/>
      <c r="H29" s="2481"/>
      <c r="I29" s="2481"/>
      <c r="J29" s="2482"/>
      <c r="K29" s="763"/>
      <c r="L29" s="763"/>
      <c r="M29" s="763"/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3"/>
      <c r="AK29" s="763"/>
      <c r="AL29" s="763"/>
      <c r="AM29" s="763"/>
      <c r="AN29" s="763"/>
      <c r="AO29" s="763"/>
      <c r="AP29" s="763"/>
      <c r="AQ29" s="763"/>
      <c r="AR29" s="763"/>
      <c r="AS29" s="763"/>
      <c r="AT29" s="763"/>
      <c r="AU29" s="763"/>
      <c r="AV29" s="763"/>
      <c r="AW29" s="763"/>
      <c r="AX29" s="763"/>
      <c r="AY29" s="763"/>
      <c r="AZ29" s="763"/>
      <c r="BA29" s="763"/>
      <c r="BB29" s="763"/>
      <c r="BC29" s="763"/>
      <c r="BD29" s="763"/>
      <c r="BE29" s="763"/>
      <c r="BF29" s="763"/>
      <c r="BG29" s="763"/>
      <c r="BH29" s="763"/>
      <c r="BI29" s="763"/>
      <c r="BJ29" s="763"/>
      <c r="BK29" s="763"/>
      <c r="BL29" s="763"/>
      <c r="BM29" s="763"/>
      <c r="BN29" s="763"/>
      <c r="BO29" s="763"/>
      <c r="BP29" s="763"/>
      <c r="BQ29" s="763"/>
      <c r="BR29" s="763"/>
      <c r="BS29" s="763"/>
      <c r="BT29" s="763"/>
      <c r="BU29" s="763"/>
      <c r="BV29" s="763"/>
      <c r="BW29" s="763"/>
      <c r="BX29" s="763"/>
      <c r="BY29" s="763"/>
      <c r="BZ29" s="763"/>
      <c r="CA29" s="763"/>
      <c r="CB29" s="763"/>
      <c r="CC29" s="763"/>
      <c r="CD29" s="763"/>
      <c r="CE29" s="763"/>
      <c r="CF29" s="763"/>
      <c r="CG29" s="763"/>
      <c r="CH29" s="763"/>
      <c r="CI29" s="763"/>
      <c r="CJ29" s="763"/>
      <c r="CK29" s="763"/>
      <c r="CL29" s="763"/>
      <c r="CM29" s="763"/>
      <c r="CN29" s="763"/>
      <c r="CO29" s="763"/>
      <c r="CP29" s="763"/>
      <c r="CQ29" s="763"/>
      <c r="CR29" s="763"/>
      <c r="CS29" s="763"/>
      <c r="CT29" s="763"/>
      <c r="CU29" s="763"/>
      <c r="CV29" s="763"/>
      <c r="CW29" s="763"/>
      <c r="CX29" s="763"/>
      <c r="CY29" s="763"/>
      <c r="CZ29" s="763"/>
      <c r="DA29" s="763"/>
      <c r="DB29" s="763"/>
      <c r="DC29" s="763"/>
      <c r="DD29" s="763"/>
      <c r="DE29" s="763"/>
      <c r="DF29" s="763"/>
      <c r="DG29" s="763"/>
      <c r="DH29" s="763"/>
      <c r="DI29" s="763"/>
      <c r="DJ29" s="763"/>
      <c r="DK29" s="763"/>
    </row>
    <row r="30" spans="1:115" s="760" customFormat="1" ht="15.75" x14ac:dyDescent="0.25">
      <c r="A30" s="765" t="s">
        <v>52</v>
      </c>
      <c r="B30" s="770">
        <v>0</v>
      </c>
      <c r="C30" s="771">
        <v>0</v>
      </c>
      <c r="D30" s="2483">
        <f>B30+C30</f>
        <v>0</v>
      </c>
      <c r="E30" s="2441">
        <v>0</v>
      </c>
      <c r="F30" s="2484">
        <v>0</v>
      </c>
      <c r="G30" s="2485">
        <f>E30+F30</f>
        <v>0</v>
      </c>
      <c r="H30" s="2466">
        <f>B30+E30</f>
        <v>0</v>
      </c>
      <c r="I30" s="2466">
        <f>C30+F30</f>
        <v>0</v>
      </c>
      <c r="J30" s="2467">
        <f t="shared" ref="J30:J38" si="9">G30+D30</f>
        <v>0</v>
      </c>
      <c r="K30" s="763"/>
      <c r="L30" s="763"/>
      <c r="M30" s="763"/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3"/>
      <c r="AK30" s="763"/>
      <c r="AL30" s="763"/>
      <c r="AM30" s="763"/>
      <c r="AN30" s="763"/>
      <c r="AO30" s="763"/>
      <c r="AP30" s="763"/>
      <c r="AQ30" s="763"/>
      <c r="AR30" s="763"/>
      <c r="AS30" s="763"/>
      <c r="AT30" s="763"/>
      <c r="AU30" s="763"/>
      <c r="AV30" s="763"/>
      <c r="AW30" s="763"/>
      <c r="AX30" s="763"/>
      <c r="AY30" s="763"/>
      <c r="AZ30" s="763"/>
      <c r="BA30" s="763"/>
      <c r="BB30" s="763"/>
      <c r="BC30" s="763"/>
      <c r="BD30" s="763"/>
      <c r="BE30" s="763"/>
      <c r="BF30" s="763"/>
      <c r="BG30" s="763"/>
      <c r="BH30" s="763"/>
      <c r="BI30" s="763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3"/>
      <c r="BU30" s="763"/>
      <c r="BV30" s="763"/>
      <c r="BW30" s="763"/>
      <c r="BX30" s="763"/>
      <c r="BY30" s="763"/>
      <c r="BZ30" s="763"/>
      <c r="CA30" s="763"/>
      <c r="CB30" s="763"/>
      <c r="CC30" s="763"/>
      <c r="CD30" s="763"/>
      <c r="CE30" s="763"/>
      <c r="CF30" s="763"/>
      <c r="CG30" s="763"/>
      <c r="CH30" s="763"/>
      <c r="CI30" s="763"/>
      <c r="CJ30" s="763"/>
      <c r="CK30" s="763"/>
      <c r="CL30" s="763"/>
      <c r="CM30" s="763"/>
      <c r="CN30" s="763"/>
      <c r="CO30" s="763"/>
      <c r="CP30" s="763"/>
      <c r="CQ30" s="763"/>
      <c r="CR30" s="763"/>
      <c r="CS30" s="763"/>
      <c r="CT30" s="763"/>
      <c r="CU30" s="763"/>
      <c r="CV30" s="763"/>
      <c r="CW30" s="763"/>
      <c r="CX30" s="763"/>
      <c r="CY30" s="763"/>
      <c r="CZ30" s="763"/>
      <c r="DA30" s="763"/>
      <c r="DB30" s="763"/>
      <c r="DC30" s="763"/>
      <c r="DD30" s="763"/>
      <c r="DE30" s="763"/>
      <c r="DF30" s="763"/>
      <c r="DG30" s="763"/>
      <c r="DH30" s="763"/>
      <c r="DI30" s="763"/>
      <c r="DJ30" s="763"/>
      <c r="DK30" s="763"/>
    </row>
    <row r="31" spans="1:115" s="760" customFormat="1" ht="15.75" x14ac:dyDescent="0.25">
      <c r="A31" s="766" t="s">
        <v>53</v>
      </c>
      <c r="B31" s="2468">
        <v>0</v>
      </c>
      <c r="C31" s="2469">
        <v>0</v>
      </c>
      <c r="D31" s="2483">
        <f t="shared" ref="D31:D37" si="10">B31+C31</f>
        <v>0</v>
      </c>
      <c r="E31" s="2441">
        <v>1</v>
      </c>
      <c r="F31" s="2484">
        <v>0</v>
      </c>
      <c r="G31" s="2485">
        <f t="shared" ref="G31:G37" si="11">E31+F31</f>
        <v>1</v>
      </c>
      <c r="H31" s="2466">
        <f t="shared" ref="H31:I37" si="12">B31+E31</f>
        <v>1</v>
      </c>
      <c r="I31" s="2466">
        <f t="shared" si="12"/>
        <v>0</v>
      </c>
      <c r="J31" s="2467">
        <f t="shared" si="9"/>
        <v>1</v>
      </c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3"/>
      <c r="AK31" s="763"/>
      <c r="AL31" s="763"/>
      <c r="AM31" s="763"/>
      <c r="AN31" s="763"/>
      <c r="AO31" s="763"/>
      <c r="AP31" s="763"/>
      <c r="AQ31" s="763"/>
      <c r="AR31" s="763"/>
      <c r="AS31" s="763"/>
      <c r="AT31" s="763"/>
      <c r="AU31" s="763"/>
      <c r="AV31" s="763"/>
      <c r="AW31" s="763"/>
      <c r="AX31" s="763"/>
      <c r="AY31" s="763"/>
      <c r="AZ31" s="763"/>
      <c r="BA31" s="763"/>
      <c r="BB31" s="763"/>
      <c r="BC31" s="763"/>
      <c r="BD31" s="763"/>
      <c r="BE31" s="763"/>
      <c r="BF31" s="763"/>
      <c r="BG31" s="763"/>
      <c r="BH31" s="763"/>
      <c r="BI31" s="763"/>
      <c r="BJ31" s="763"/>
      <c r="BK31" s="763"/>
      <c r="BL31" s="763"/>
      <c r="BM31" s="763"/>
      <c r="BN31" s="763"/>
      <c r="BO31" s="763"/>
      <c r="BP31" s="763"/>
      <c r="BQ31" s="763"/>
      <c r="BR31" s="763"/>
      <c r="BS31" s="763"/>
      <c r="BT31" s="763"/>
      <c r="BU31" s="763"/>
      <c r="BV31" s="763"/>
      <c r="BW31" s="763"/>
      <c r="BX31" s="763"/>
      <c r="BY31" s="763"/>
      <c r="BZ31" s="763"/>
      <c r="CA31" s="763"/>
      <c r="CB31" s="763"/>
      <c r="CC31" s="763"/>
      <c r="CD31" s="763"/>
      <c r="CE31" s="763"/>
      <c r="CF31" s="763"/>
      <c r="CG31" s="763"/>
      <c r="CH31" s="763"/>
      <c r="CI31" s="763"/>
      <c r="CJ31" s="763"/>
      <c r="CK31" s="763"/>
      <c r="CL31" s="763"/>
      <c r="CM31" s="763"/>
      <c r="CN31" s="763"/>
      <c r="CO31" s="763"/>
      <c r="CP31" s="763"/>
      <c r="CQ31" s="763"/>
      <c r="CR31" s="763"/>
      <c r="CS31" s="763"/>
      <c r="CT31" s="763"/>
      <c r="CU31" s="763"/>
      <c r="CV31" s="763"/>
      <c r="CW31" s="763"/>
      <c r="CX31" s="763"/>
      <c r="CY31" s="763"/>
      <c r="CZ31" s="763"/>
      <c r="DA31" s="763"/>
      <c r="DB31" s="763"/>
      <c r="DC31" s="763"/>
      <c r="DD31" s="763"/>
      <c r="DE31" s="763"/>
      <c r="DF31" s="763"/>
      <c r="DG31" s="763"/>
      <c r="DH31" s="763"/>
      <c r="DI31" s="763"/>
      <c r="DJ31" s="763"/>
      <c r="DK31" s="763"/>
    </row>
    <row r="32" spans="1:115" s="760" customFormat="1" ht="15.75" x14ac:dyDescent="0.25">
      <c r="A32" s="767" t="s">
        <v>54</v>
      </c>
      <c r="B32" s="770">
        <v>0</v>
      </c>
      <c r="C32" s="771">
        <v>0</v>
      </c>
      <c r="D32" s="2483">
        <f t="shared" si="10"/>
        <v>0</v>
      </c>
      <c r="E32" s="2441">
        <v>0</v>
      </c>
      <c r="F32" s="2484">
        <v>0</v>
      </c>
      <c r="G32" s="2485">
        <f t="shared" si="11"/>
        <v>0</v>
      </c>
      <c r="H32" s="2466">
        <f t="shared" si="12"/>
        <v>0</v>
      </c>
      <c r="I32" s="2466">
        <f t="shared" si="12"/>
        <v>0</v>
      </c>
      <c r="J32" s="2467">
        <f t="shared" si="9"/>
        <v>0</v>
      </c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3"/>
      <c r="AK32" s="763"/>
      <c r="AL32" s="763"/>
      <c r="AM32" s="763"/>
      <c r="AN32" s="763"/>
      <c r="AO32" s="763"/>
      <c r="AP32" s="763"/>
      <c r="AQ32" s="763"/>
      <c r="AR32" s="763"/>
      <c r="AS32" s="763"/>
      <c r="AT32" s="763"/>
      <c r="AU32" s="763"/>
      <c r="AV32" s="763"/>
      <c r="AW32" s="763"/>
      <c r="AX32" s="763"/>
      <c r="AY32" s="763"/>
      <c r="AZ32" s="763"/>
      <c r="BA32" s="763"/>
      <c r="BB32" s="763"/>
      <c r="BC32" s="763"/>
      <c r="BD32" s="763"/>
      <c r="BE32" s="763"/>
      <c r="BF32" s="763"/>
      <c r="BG32" s="763"/>
      <c r="BH32" s="763"/>
      <c r="BI32" s="763"/>
      <c r="BJ32" s="763"/>
      <c r="BK32" s="763"/>
      <c r="BL32" s="763"/>
      <c r="BM32" s="763"/>
      <c r="BN32" s="763"/>
      <c r="BO32" s="763"/>
      <c r="BP32" s="763"/>
      <c r="BQ32" s="763"/>
      <c r="BR32" s="763"/>
      <c r="BS32" s="763"/>
      <c r="BT32" s="763"/>
      <c r="BU32" s="763"/>
      <c r="BV32" s="763"/>
      <c r="BW32" s="763"/>
      <c r="BX32" s="763"/>
      <c r="BY32" s="763"/>
      <c r="BZ32" s="763"/>
      <c r="CA32" s="763"/>
      <c r="CB32" s="763"/>
      <c r="CC32" s="763"/>
      <c r="CD32" s="763"/>
      <c r="CE32" s="763"/>
      <c r="CF32" s="763"/>
      <c r="CG32" s="763"/>
      <c r="CH32" s="763"/>
      <c r="CI32" s="763"/>
      <c r="CJ32" s="763"/>
      <c r="CK32" s="763"/>
      <c r="CL32" s="763"/>
      <c r="CM32" s="763"/>
      <c r="CN32" s="763"/>
      <c r="CO32" s="763"/>
      <c r="CP32" s="763"/>
      <c r="CQ32" s="763"/>
      <c r="CR32" s="763"/>
      <c r="CS32" s="763"/>
      <c r="CT32" s="763"/>
      <c r="CU32" s="763"/>
      <c r="CV32" s="763"/>
      <c r="CW32" s="763"/>
      <c r="CX32" s="763"/>
      <c r="CY32" s="763"/>
      <c r="CZ32" s="763"/>
      <c r="DA32" s="763"/>
      <c r="DB32" s="763"/>
      <c r="DC32" s="763"/>
      <c r="DD32" s="763"/>
      <c r="DE32" s="763"/>
      <c r="DF32" s="763"/>
      <c r="DG32" s="763"/>
      <c r="DH32" s="763"/>
      <c r="DI32" s="763"/>
      <c r="DJ32" s="763"/>
      <c r="DK32" s="763"/>
    </row>
    <row r="33" spans="1:115" s="760" customFormat="1" ht="15.75" x14ac:dyDescent="0.25">
      <c r="A33" s="765" t="s">
        <v>55</v>
      </c>
      <c r="B33" s="770">
        <v>0</v>
      </c>
      <c r="C33" s="771">
        <v>0</v>
      </c>
      <c r="D33" s="2483">
        <f t="shared" si="10"/>
        <v>0</v>
      </c>
      <c r="E33" s="2441">
        <v>0</v>
      </c>
      <c r="F33" s="2484">
        <v>0</v>
      </c>
      <c r="G33" s="2485">
        <f t="shared" si="11"/>
        <v>0</v>
      </c>
      <c r="H33" s="2466">
        <f t="shared" si="12"/>
        <v>0</v>
      </c>
      <c r="I33" s="2466">
        <f t="shared" si="12"/>
        <v>0</v>
      </c>
      <c r="J33" s="2467">
        <f t="shared" si="9"/>
        <v>0</v>
      </c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3"/>
      <c r="AK33" s="763"/>
      <c r="AL33" s="763"/>
      <c r="AM33" s="763"/>
      <c r="AN33" s="763"/>
      <c r="AO33" s="763"/>
      <c r="AP33" s="763"/>
      <c r="AQ33" s="763"/>
      <c r="AR33" s="763"/>
      <c r="AS33" s="763"/>
      <c r="AT33" s="763"/>
      <c r="AU33" s="763"/>
      <c r="AV33" s="763"/>
      <c r="AW33" s="763"/>
      <c r="AX33" s="763"/>
      <c r="AY33" s="763"/>
      <c r="AZ33" s="763"/>
      <c r="BA33" s="763"/>
      <c r="BB33" s="763"/>
      <c r="BC33" s="763"/>
      <c r="BD33" s="763"/>
      <c r="BE33" s="763"/>
      <c r="BF33" s="763"/>
      <c r="BG33" s="763"/>
      <c r="BH33" s="763"/>
      <c r="BI33" s="763"/>
      <c r="BJ33" s="763"/>
      <c r="BK33" s="763"/>
      <c r="BL33" s="763"/>
      <c r="BM33" s="763"/>
      <c r="BN33" s="763"/>
      <c r="BO33" s="763"/>
      <c r="BP33" s="763"/>
      <c r="BQ33" s="763"/>
      <c r="BR33" s="763"/>
      <c r="BS33" s="763"/>
      <c r="BT33" s="763"/>
      <c r="BU33" s="763"/>
      <c r="BV33" s="763"/>
      <c r="BW33" s="763"/>
      <c r="BX33" s="763"/>
      <c r="BY33" s="763"/>
      <c r="BZ33" s="763"/>
      <c r="CA33" s="763"/>
      <c r="CB33" s="763"/>
      <c r="CC33" s="763"/>
      <c r="CD33" s="763"/>
      <c r="CE33" s="763"/>
      <c r="CF33" s="763"/>
      <c r="CG33" s="763"/>
      <c r="CH33" s="763"/>
      <c r="CI33" s="763"/>
      <c r="CJ33" s="763"/>
      <c r="CK33" s="763"/>
      <c r="CL33" s="763"/>
      <c r="CM33" s="763"/>
      <c r="CN33" s="763"/>
      <c r="CO33" s="763"/>
      <c r="CP33" s="763"/>
      <c r="CQ33" s="763"/>
      <c r="CR33" s="763"/>
      <c r="CS33" s="763"/>
      <c r="CT33" s="763"/>
      <c r="CU33" s="763"/>
      <c r="CV33" s="763"/>
      <c r="CW33" s="763"/>
      <c r="CX33" s="763"/>
      <c r="CY33" s="763"/>
      <c r="CZ33" s="763"/>
      <c r="DA33" s="763"/>
      <c r="DB33" s="763"/>
      <c r="DC33" s="763"/>
      <c r="DD33" s="763"/>
      <c r="DE33" s="763"/>
      <c r="DF33" s="763"/>
      <c r="DG33" s="763"/>
      <c r="DH33" s="763"/>
      <c r="DI33" s="763"/>
      <c r="DJ33" s="763"/>
      <c r="DK33" s="763"/>
    </row>
    <row r="34" spans="1:115" s="760" customFormat="1" ht="15.75" x14ac:dyDescent="0.25">
      <c r="A34" s="768" t="s">
        <v>56</v>
      </c>
      <c r="B34" s="770">
        <v>0</v>
      </c>
      <c r="C34" s="771">
        <v>0</v>
      </c>
      <c r="D34" s="2483">
        <f t="shared" si="10"/>
        <v>0</v>
      </c>
      <c r="E34" s="2441">
        <v>0</v>
      </c>
      <c r="F34" s="2484">
        <v>0</v>
      </c>
      <c r="G34" s="2485">
        <f t="shared" si="11"/>
        <v>0</v>
      </c>
      <c r="H34" s="2466">
        <f t="shared" si="12"/>
        <v>0</v>
      </c>
      <c r="I34" s="2466">
        <f t="shared" si="12"/>
        <v>0</v>
      </c>
      <c r="J34" s="2467">
        <f t="shared" si="9"/>
        <v>0</v>
      </c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3"/>
      <c r="AK34" s="763"/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763"/>
      <c r="BH34" s="763"/>
      <c r="BI34" s="763"/>
      <c r="BJ34" s="763"/>
      <c r="BK34" s="763"/>
      <c r="BL34" s="763"/>
      <c r="BM34" s="763"/>
      <c r="BN34" s="763"/>
      <c r="BO34" s="763"/>
      <c r="BP34" s="763"/>
      <c r="BQ34" s="763"/>
      <c r="BR34" s="763"/>
      <c r="BS34" s="763"/>
      <c r="BT34" s="763"/>
      <c r="BU34" s="763"/>
      <c r="BV34" s="763"/>
      <c r="BW34" s="763"/>
      <c r="BX34" s="763"/>
      <c r="BY34" s="763"/>
      <c r="BZ34" s="763"/>
      <c r="CA34" s="763"/>
      <c r="CB34" s="763"/>
      <c r="CC34" s="763"/>
      <c r="CD34" s="763"/>
      <c r="CE34" s="763"/>
      <c r="CF34" s="763"/>
      <c r="CG34" s="763"/>
      <c r="CH34" s="763"/>
      <c r="CI34" s="763"/>
      <c r="CJ34" s="763"/>
      <c r="CK34" s="763"/>
      <c r="CL34" s="763"/>
      <c r="CM34" s="763"/>
      <c r="CN34" s="763"/>
      <c r="CO34" s="763"/>
      <c r="CP34" s="763"/>
      <c r="CQ34" s="763"/>
      <c r="CR34" s="763"/>
      <c r="CS34" s="763"/>
      <c r="CT34" s="763"/>
      <c r="CU34" s="763"/>
      <c r="CV34" s="763"/>
      <c r="CW34" s="763"/>
      <c r="CX34" s="763"/>
      <c r="CY34" s="763"/>
      <c r="CZ34" s="763"/>
      <c r="DA34" s="763"/>
      <c r="DB34" s="763"/>
      <c r="DC34" s="763"/>
      <c r="DD34" s="763"/>
      <c r="DE34" s="763"/>
      <c r="DF34" s="763"/>
      <c r="DG34" s="763"/>
      <c r="DH34" s="763"/>
      <c r="DI34" s="763"/>
      <c r="DJ34" s="763"/>
      <c r="DK34" s="763"/>
    </row>
    <row r="35" spans="1:115" s="760" customFormat="1" ht="15.75" x14ac:dyDescent="0.25">
      <c r="A35" s="1651" t="s">
        <v>57</v>
      </c>
      <c r="B35" s="2470">
        <v>0</v>
      </c>
      <c r="C35" s="2471">
        <v>0</v>
      </c>
      <c r="D35" s="2483">
        <f t="shared" si="10"/>
        <v>0</v>
      </c>
      <c r="E35" s="966">
        <v>0</v>
      </c>
      <c r="F35" s="1298">
        <v>0</v>
      </c>
      <c r="G35" s="2485">
        <f t="shared" si="11"/>
        <v>0</v>
      </c>
      <c r="H35" s="2466">
        <f t="shared" si="12"/>
        <v>0</v>
      </c>
      <c r="I35" s="2466">
        <f t="shared" si="12"/>
        <v>0</v>
      </c>
      <c r="J35" s="2467">
        <f t="shared" si="9"/>
        <v>0</v>
      </c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3"/>
      <c r="AK35" s="763"/>
      <c r="AL35" s="763"/>
      <c r="AM35" s="763"/>
      <c r="AN35" s="763"/>
      <c r="AO35" s="763"/>
      <c r="AP35" s="763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3"/>
      <c r="BF35" s="763"/>
      <c r="BG35" s="763"/>
      <c r="BH35" s="763"/>
      <c r="BI35" s="763"/>
      <c r="BJ35" s="763"/>
      <c r="BK35" s="763"/>
      <c r="BL35" s="763"/>
      <c r="BM35" s="763"/>
      <c r="BN35" s="763"/>
      <c r="BO35" s="763"/>
      <c r="BP35" s="763"/>
      <c r="BQ35" s="763"/>
      <c r="BR35" s="763"/>
      <c r="BS35" s="763"/>
      <c r="BT35" s="763"/>
      <c r="BU35" s="763"/>
      <c r="BV35" s="763"/>
      <c r="BW35" s="763"/>
      <c r="BX35" s="763"/>
      <c r="BY35" s="763"/>
      <c r="BZ35" s="763"/>
      <c r="CA35" s="763"/>
      <c r="CB35" s="763"/>
      <c r="CC35" s="763"/>
      <c r="CD35" s="763"/>
      <c r="CE35" s="763"/>
      <c r="CF35" s="763"/>
      <c r="CG35" s="763"/>
      <c r="CH35" s="763"/>
      <c r="CI35" s="763"/>
      <c r="CJ35" s="763"/>
      <c r="CK35" s="763"/>
      <c r="CL35" s="763"/>
      <c r="CM35" s="763"/>
      <c r="CN35" s="763"/>
      <c r="CO35" s="763"/>
      <c r="CP35" s="763"/>
      <c r="CQ35" s="763"/>
      <c r="CR35" s="763"/>
      <c r="CS35" s="763"/>
      <c r="CT35" s="763"/>
      <c r="CU35" s="763"/>
      <c r="CV35" s="763"/>
      <c r="CW35" s="763"/>
      <c r="CX35" s="763"/>
      <c r="CY35" s="763"/>
      <c r="CZ35" s="763"/>
      <c r="DA35" s="763"/>
      <c r="DB35" s="763"/>
      <c r="DC35" s="763"/>
      <c r="DD35" s="763"/>
      <c r="DE35" s="763"/>
      <c r="DF35" s="763"/>
      <c r="DG35" s="763"/>
      <c r="DH35" s="763"/>
      <c r="DI35" s="763"/>
      <c r="DJ35" s="763"/>
      <c r="DK35" s="763"/>
    </row>
    <row r="36" spans="1:115" s="760" customFormat="1" ht="15.75" x14ac:dyDescent="0.25">
      <c r="A36" s="769" t="s">
        <v>58</v>
      </c>
      <c r="B36" s="2470">
        <v>0</v>
      </c>
      <c r="C36" s="2471">
        <v>0</v>
      </c>
      <c r="D36" s="2483">
        <f t="shared" si="10"/>
        <v>0</v>
      </c>
      <c r="E36" s="2486">
        <v>0</v>
      </c>
      <c r="F36" s="2484">
        <v>0</v>
      </c>
      <c r="G36" s="2485">
        <f t="shared" si="11"/>
        <v>0</v>
      </c>
      <c r="H36" s="2466">
        <f t="shared" si="12"/>
        <v>0</v>
      </c>
      <c r="I36" s="2466">
        <f t="shared" si="12"/>
        <v>0</v>
      </c>
      <c r="J36" s="2467">
        <f t="shared" si="9"/>
        <v>0</v>
      </c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3"/>
      <c r="AK36" s="763"/>
      <c r="AL36" s="763"/>
      <c r="AM36" s="763"/>
      <c r="AN36" s="763"/>
      <c r="AO36" s="763"/>
      <c r="AP36" s="763"/>
      <c r="AQ36" s="763"/>
      <c r="AR36" s="763"/>
      <c r="AS36" s="763"/>
      <c r="AT36" s="763"/>
      <c r="AU36" s="763"/>
      <c r="AV36" s="763"/>
      <c r="AW36" s="763"/>
      <c r="AX36" s="763"/>
      <c r="AY36" s="763"/>
      <c r="AZ36" s="763"/>
      <c r="BA36" s="763"/>
      <c r="BB36" s="763"/>
      <c r="BC36" s="763"/>
      <c r="BD36" s="763"/>
      <c r="BE36" s="763"/>
      <c r="BF36" s="763"/>
      <c r="BG36" s="763"/>
      <c r="BH36" s="763"/>
      <c r="BI36" s="763"/>
      <c r="BJ36" s="763"/>
      <c r="BK36" s="763"/>
      <c r="BL36" s="763"/>
      <c r="BM36" s="763"/>
      <c r="BN36" s="763"/>
      <c r="BO36" s="763"/>
      <c r="BP36" s="763"/>
      <c r="BQ36" s="763"/>
      <c r="BR36" s="763"/>
      <c r="BS36" s="763"/>
      <c r="BT36" s="763"/>
      <c r="BU36" s="763"/>
      <c r="BV36" s="763"/>
      <c r="BW36" s="763"/>
      <c r="BX36" s="763"/>
      <c r="BY36" s="763"/>
      <c r="BZ36" s="763"/>
      <c r="CA36" s="763"/>
      <c r="CB36" s="763"/>
      <c r="CC36" s="763"/>
      <c r="CD36" s="763"/>
      <c r="CE36" s="763"/>
      <c r="CF36" s="763"/>
      <c r="CG36" s="763"/>
      <c r="CH36" s="763"/>
      <c r="CI36" s="763"/>
      <c r="CJ36" s="763"/>
      <c r="CK36" s="763"/>
      <c r="CL36" s="763"/>
      <c r="CM36" s="763"/>
      <c r="CN36" s="763"/>
      <c r="CO36" s="763"/>
      <c r="CP36" s="763"/>
      <c r="CQ36" s="763"/>
      <c r="CR36" s="763"/>
      <c r="CS36" s="763"/>
      <c r="CT36" s="763"/>
      <c r="CU36" s="763"/>
      <c r="CV36" s="763"/>
      <c r="CW36" s="763"/>
      <c r="CX36" s="763"/>
      <c r="CY36" s="763"/>
      <c r="CZ36" s="763"/>
      <c r="DA36" s="763"/>
      <c r="DB36" s="763"/>
      <c r="DC36" s="763"/>
      <c r="DD36" s="763"/>
      <c r="DE36" s="763"/>
      <c r="DF36" s="763"/>
      <c r="DG36" s="763"/>
      <c r="DH36" s="763"/>
      <c r="DI36" s="763"/>
      <c r="DJ36" s="763"/>
      <c r="DK36" s="763"/>
    </row>
    <row r="37" spans="1:115" s="760" customFormat="1" ht="16.5" thickBot="1" x14ac:dyDescent="0.3">
      <c r="A37" s="2487" t="s">
        <v>59</v>
      </c>
      <c r="B37" s="2488">
        <v>1</v>
      </c>
      <c r="C37" s="2488">
        <v>0</v>
      </c>
      <c r="D37" s="2488">
        <f t="shared" si="10"/>
        <v>1</v>
      </c>
      <c r="E37" s="2472">
        <v>0</v>
      </c>
      <c r="F37" s="2472">
        <v>0</v>
      </c>
      <c r="G37" s="2472">
        <f t="shared" si="11"/>
        <v>0</v>
      </c>
      <c r="H37" s="2472">
        <f t="shared" si="12"/>
        <v>1</v>
      </c>
      <c r="I37" s="2472">
        <f>C37+F37</f>
        <v>0</v>
      </c>
      <c r="J37" s="2473">
        <f t="shared" si="9"/>
        <v>1</v>
      </c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763"/>
      <c r="BD37" s="763"/>
      <c r="BE37" s="763"/>
      <c r="BF37" s="763"/>
      <c r="BG37" s="763"/>
      <c r="BH37" s="763"/>
      <c r="BI37" s="763"/>
      <c r="BJ37" s="763"/>
      <c r="BK37" s="763"/>
      <c r="BL37" s="763"/>
      <c r="BM37" s="763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3"/>
      <c r="CR37" s="763"/>
      <c r="CS37" s="763"/>
      <c r="CT37" s="763"/>
      <c r="CU37" s="763"/>
      <c r="CV37" s="763"/>
      <c r="CW37" s="763"/>
      <c r="CX37" s="763"/>
      <c r="CY37" s="763"/>
      <c r="CZ37" s="763"/>
      <c r="DA37" s="763"/>
      <c r="DB37" s="763"/>
      <c r="DC37" s="763"/>
      <c r="DD37" s="763"/>
      <c r="DE37" s="763"/>
      <c r="DF37" s="763"/>
      <c r="DG37" s="763"/>
      <c r="DH37" s="763"/>
      <c r="DI37" s="763"/>
      <c r="DJ37" s="763"/>
      <c r="DK37" s="763"/>
    </row>
    <row r="38" spans="1:115" s="760" customFormat="1" ht="16.5" thickBot="1" x14ac:dyDescent="0.3">
      <c r="A38" s="1655" t="s">
        <v>64</v>
      </c>
      <c r="B38" s="2489">
        <f t="shared" ref="B38:G38" si="13">SUM(B30:B37)</f>
        <v>1</v>
      </c>
      <c r="C38" s="2490">
        <f t="shared" si="13"/>
        <v>0</v>
      </c>
      <c r="D38" s="2490">
        <f t="shared" si="13"/>
        <v>1</v>
      </c>
      <c r="E38" s="2490">
        <f t="shared" si="13"/>
        <v>1</v>
      </c>
      <c r="F38" s="2490">
        <f t="shared" si="13"/>
        <v>0</v>
      </c>
      <c r="G38" s="2490">
        <f t="shared" si="13"/>
        <v>1</v>
      </c>
      <c r="H38" s="2491">
        <f>B38+E38</f>
        <v>2</v>
      </c>
      <c r="I38" s="2491">
        <f>C38+F38</f>
        <v>0</v>
      </c>
      <c r="J38" s="2477">
        <f t="shared" si="9"/>
        <v>2</v>
      </c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3"/>
      <c r="AQ38" s="763"/>
      <c r="AR38" s="763"/>
      <c r="AS38" s="763"/>
      <c r="AT38" s="763"/>
      <c r="AU38" s="763"/>
      <c r="AV38" s="763"/>
      <c r="AW38" s="763"/>
      <c r="AX38" s="763"/>
      <c r="AY38" s="763"/>
      <c r="AZ38" s="763"/>
      <c r="BA38" s="763"/>
      <c r="BB38" s="763"/>
      <c r="BC38" s="763"/>
      <c r="BD38" s="763"/>
      <c r="BE38" s="763"/>
      <c r="BF38" s="763"/>
      <c r="BG38" s="763"/>
      <c r="BH38" s="763"/>
      <c r="BI38" s="763"/>
      <c r="BJ38" s="763"/>
      <c r="BK38" s="763"/>
      <c r="BL38" s="763"/>
      <c r="BM38" s="763"/>
      <c r="BN38" s="763"/>
      <c r="BO38" s="763"/>
      <c r="BP38" s="763"/>
      <c r="BQ38" s="763"/>
      <c r="BR38" s="763"/>
      <c r="BS38" s="763"/>
      <c r="BT38" s="763"/>
      <c r="BU38" s="763"/>
      <c r="BV38" s="763"/>
      <c r="BW38" s="763"/>
      <c r="BX38" s="763"/>
      <c r="BY38" s="763"/>
      <c r="BZ38" s="763"/>
      <c r="CA38" s="763"/>
      <c r="CB38" s="763"/>
      <c r="CC38" s="763"/>
      <c r="CD38" s="763"/>
      <c r="CE38" s="763"/>
      <c r="CF38" s="763"/>
      <c r="CG38" s="763"/>
      <c r="CH38" s="763"/>
      <c r="CI38" s="763"/>
      <c r="CJ38" s="763"/>
      <c r="CK38" s="763"/>
      <c r="CL38" s="763"/>
      <c r="CM38" s="763"/>
      <c r="CN38" s="763"/>
      <c r="CO38" s="763"/>
      <c r="CP38" s="763"/>
      <c r="CQ38" s="763"/>
      <c r="CR38" s="763"/>
      <c r="CS38" s="763"/>
      <c r="CT38" s="763"/>
      <c r="CU38" s="763"/>
      <c r="CV38" s="763"/>
      <c r="CW38" s="763"/>
      <c r="CX38" s="763"/>
      <c r="CY38" s="763"/>
      <c r="CZ38" s="763"/>
      <c r="DA38" s="763"/>
      <c r="DB38" s="763"/>
      <c r="DC38" s="763"/>
      <c r="DD38" s="763"/>
      <c r="DE38" s="763"/>
      <c r="DF38" s="763"/>
      <c r="DG38" s="763"/>
      <c r="DH38" s="763"/>
      <c r="DI38" s="763"/>
      <c r="DJ38" s="763"/>
      <c r="DK38" s="763"/>
    </row>
    <row r="39" spans="1:115" s="760" customFormat="1" ht="16.5" thickBot="1" x14ac:dyDescent="0.3">
      <c r="A39" s="1052" t="s">
        <v>65</v>
      </c>
      <c r="B39" s="2492">
        <f t="shared" ref="B39:I39" si="14">B28</f>
        <v>141</v>
      </c>
      <c r="C39" s="2492">
        <f t="shared" si="14"/>
        <v>0</v>
      </c>
      <c r="D39" s="2492">
        <f t="shared" si="14"/>
        <v>141</v>
      </c>
      <c r="E39" s="2492">
        <f t="shared" si="14"/>
        <v>100</v>
      </c>
      <c r="F39" s="2492">
        <f t="shared" si="14"/>
        <v>0</v>
      </c>
      <c r="G39" s="2492">
        <f t="shared" si="14"/>
        <v>100</v>
      </c>
      <c r="H39" s="2492">
        <f t="shared" si="14"/>
        <v>241</v>
      </c>
      <c r="I39" s="2492">
        <f t="shared" si="14"/>
        <v>0</v>
      </c>
      <c r="J39" s="2477">
        <f>G39+D39</f>
        <v>241</v>
      </c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763"/>
      <c r="AL39" s="763"/>
      <c r="AM39" s="763"/>
      <c r="AN39" s="763"/>
      <c r="AO39" s="763"/>
      <c r="AP39" s="763"/>
      <c r="AQ39" s="763"/>
      <c r="AR39" s="763"/>
      <c r="AS39" s="763"/>
      <c r="AT39" s="763"/>
      <c r="AU39" s="763"/>
      <c r="AV39" s="763"/>
      <c r="AW39" s="763"/>
      <c r="AX39" s="763"/>
      <c r="AY39" s="763"/>
      <c r="AZ39" s="763"/>
      <c r="BA39" s="763"/>
      <c r="BB39" s="763"/>
      <c r="BC39" s="763"/>
      <c r="BD39" s="763"/>
      <c r="BE39" s="763"/>
      <c r="BF39" s="763"/>
      <c r="BG39" s="763"/>
      <c r="BH39" s="763"/>
      <c r="BI39" s="763"/>
      <c r="BJ39" s="763"/>
      <c r="BK39" s="763"/>
      <c r="BL39" s="763"/>
      <c r="BM39" s="763"/>
      <c r="BN39" s="763"/>
      <c r="BO39" s="763"/>
      <c r="BP39" s="763"/>
      <c r="BQ39" s="763"/>
      <c r="BR39" s="763"/>
      <c r="BS39" s="763"/>
      <c r="BT39" s="763"/>
      <c r="BU39" s="763"/>
      <c r="BV39" s="763"/>
      <c r="BW39" s="763"/>
      <c r="BX39" s="763"/>
      <c r="BY39" s="763"/>
      <c r="BZ39" s="763"/>
      <c r="CA39" s="763"/>
      <c r="CB39" s="763"/>
      <c r="CC39" s="763"/>
      <c r="CD39" s="763"/>
      <c r="CE39" s="763"/>
      <c r="CF39" s="763"/>
      <c r="CG39" s="763"/>
      <c r="CH39" s="763"/>
      <c r="CI39" s="763"/>
      <c r="CJ39" s="763"/>
      <c r="CK39" s="763"/>
      <c r="CL39" s="763"/>
      <c r="CM39" s="763"/>
      <c r="CN39" s="763"/>
      <c r="CO39" s="763"/>
      <c r="CP39" s="763"/>
      <c r="CQ39" s="763"/>
      <c r="CR39" s="763"/>
      <c r="CS39" s="763"/>
      <c r="CT39" s="763"/>
      <c r="CU39" s="763"/>
      <c r="CV39" s="763"/>
      <c r="CW39" s="763"/>
      <c r="CX39" s="763"/>
      <c r="CY39" s="763"/>
      <c r="CZ39" s="763"/>
      <c r="DA39" s="763"/>
      <c r="DB39" s="763"/>
      <c r="DC39" s="763"/>
      <c r="DD39" s="763"/>
      <c r="DE39" s="763"/>
      <c r="DF39" s="763"/>
      <c r="DG39" s="763"/>
      <c r="DH39" s="763"/>
      <c r="DI39" s="763"/>
      <c r="DJ39" s="763"/>
      <c r="DK39" s="763"/>
    </row>
    <row r="40" spans="1:115" s="760" customFormat="1" ht="16.5" thickBot="1" x14ac:dyDescent="0.3">
      <c r="A40" s="773" t="s">
        <v>64</v>
      </c>
      <c r="B40" s="2493">
        <f t="shared" ref="B40:I40" si="15">B38</f>
        <v>1</v>
      </c>
      <c r="C40" s="2493">
        <f t="shared" si="15"/>
        <v>0</v>
      </c>
      <c r="D40" s="2493">
        <f t="shared" si="15"/>
        <v>1</v>
      </c>
      <c r="E40" s="2494">
        <f t="shared" si="15"/>
        <v>1</v>
      </c>
      <c r="F40" s="2494">
        <f t="shared" si="15"/>
        <v>0</v>
      </c>
      <c r="G40" s="2494">
        <f t="shared" si="15"/>
        <v>1</v>
      </c>
      <c r="H40" s="2494">
        <f t="shared" si="15"/>
        <v>2</v>
      </c>
      <c r="I40" s="2494">
        <f t="shared" si="15"/>
        <v>0</v>
      </c>
      <c r="J40" s="2495">
        <f>G40+D40</f>
        <v>2</v>
      </c>
      <c r="K40" s="763"/>
      <c r="L40" s="763"/>
      <c r="M40" s="763"/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63"/>
      <c r="AM40" s="763"/>
      <c r="AN40" s="763"/>
      <c r="AO40" s="763"/>
      <c r="AP40" s="763"/>
      <c r="AQ40" s="763"/>
      <c r="AR40" s="763"/>
      <c r="AS40" s="763"/>
      <c r="AT40" s="763"/>
      <c r="AU40" s="763"/>
      <c r="AV40" s="763"/>
      <c r="AW40" s="763"/>
      <c r="AX40" s="763"/>
      <c r="AY40" s="763"/>
      <c r="AZ40" s="763"/>
      <c r="BA40" s="763"/>
      <c r="BB40" s="763"/>
      <c r="BC40" s="763"/>
      <c r="BD40" s="763"/>
      <c r="BE40" s="763"/>
      <c r="BF40" s="763"/>
      <c r="BG40" s="763"/>
      <c r="BH40" s="763"/>
      <c r="BI40" s="763"/>
      <c r="BJ40" s="763"/>
      <c r="BK40" s="763"/>
      <c r="BL40" s="763"/>
      <c r="BM40" s="763"/>
      <c r="BN40" s="763"/>
      <c r="BO40" s="763"/>
      <c r="BP40" s="763"/>
      <c r="BQ40" s="763"/>
      <c r="BR40" s="763"/>
      <c r="BS40" s="763"/>
      <c r="BT40" s="763"/>
      <c r="BU40" s="763"/>
      <c r="BV40" s="763"/>
      <c r="BW40" s="763"/>
      <c r="BX40" s="763"/>
      <c r="BY40" s="763"/>
      <c r="BZ40" s="763"/>
      <c r="CA40" s="763"/>
      <c r="CB40" s="763"/>
      <c r="CC40" s="763"/>
      <c r="CD40" s="763"/>
      <c r="CE40" s="763"/>
      <c r="CF40" s="763"/>
      <c r="CG40" s="763"/>
      <c r="CH40" s="763"/>
      <c r="CI40" s="763"/>
      <c r="CJ40" s="763"/>
      <c r="CK40" s="763"/>
      <c r="CL40" s="763"/>
      <c r="CM40" s="763"/>
      <c r="CN40" s="763"/>
      <c r="CO40" s="763"/>
      <c r="CP40" s="763"/>
      <c r="CQ40" s="763"/>
      <c r="CR40" s="763"/>
      <c r="CS40" s="763"/>
      <c r="CT40" s="763"/>
      <c r="CU40" s="763"/>
      <c r="CV40" s="763"/>
      <c r="CW40" s="763"/>
      <c r="CX40" s="763"/>
      <c r="CY40" s="763"/>
      <c r="CZ40" s="763"/>
      <c r="DA40" s="763"/>
      <c r="DB40" s="763"/>
      <c r="DC40" s="763"/>
      <c r="DD40" s="763"/>
      <c r="DE40" s="763"/>
      <c r="DF40" s="763"/>
      <c r="DG40" s="763"/>
      <c r="DH40" s="763"/>
      <c r="DI40" s="763"/>
      <c r="DJ40" s="763"/>
      <c r="DK40" s="763"/>
    </row>
    <row r="41" spans="1:115" s="760" customFormat="1" ht="16.5" thickBot="1" x14ac:dyDescent="0.3">
      <c r="A41" s="1053" t="s">
        <v>66</v>
      </c>
      <c r="B41" s="2492">
        <f t="shared" ref="B41:G41" si="16">B40+B39</f>
        <v>142</v>
      </c>
      <c r="C41" s="2492">
        <f t="shared" si="16"/>
        <v>0</v>
      </c>
      <c r="D41" s="2492">
        <f t="shared" si="16"/>
        <v>142</v>
      </c>
      <c r="E41" s="2496">
        <f t="shared" si="16"/>
        <v>101</v>
      </c>
      <c r="F41" s="2496">
        <f t="shared" si="16"/>
        <v>0</v>
      </c>
      <c r="G41" s="2496">
        <f t="shared" si="16"/>
        <v>101</v>
      </c>
      <c r="H41" s="2476">
        <f>E41+B41</f>
        <v>243</v>
      </c>
      <c r="I41" s="2476">
        <f>F41+C41</f>
        <v>0</v>
      </c>
      <c r="J41" s="2477">
        <f>G41+D41</f>
        <v>243</v>
      </c>
      <c r="K41" s="763"/>
      <c r="L41" s="763"/>
      <c r="M41" s="763"/>
      <c r="N41" s="76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3"/>
      <c r="BI41" s="763"/>
      <c r="BJ41" s="763"/>
      <c r="BK41" s="763"/>
      <c r="BL41" s="763"/>
      <c r="BM41" s="763"/>
      <c r="BN41" s="763"/>
      <c r="BO41" s="763"/>
      <c r="BP41" s="763"/>
      <c r="BQ41" s="763"/>
      <c r="BR41" s="763"/>
      <c r="BS41" s="763"/>
      <c r="BT41" s="763"/>
      <c r="BU41" s="763"/>
      <c r="BV41" s="763"/>
      <c r="BW41" s="763"/>
      <c r="BX41" s="763"/>
      <c r="BY41" s="763"/>
      <c r="BZ41" s="763"/>
      <c r="CA41" s="763"/>
      <c r="CB41" s="763"/>
      <c r="CC41" s="763"/>
      <c r="CD41" s="763"/>
      <c r="CE41" s="763"/>
      <c r="CF41" s="763"/>
      <c r="CG41" s="763"/>
      <c r="CH41" s="763"/>
      <c r="CI41" s="763"/>
      <c r="CJ41" s="763"/>
      <c r="CK41" s="763"/>
      <c r="CL41" s="763"/>
      <c r="CM41" s="763"/>
      <c r="CN41" s="763"/>
      <c r="CO41" s="763"/>
      <c r="CP41" s="763"/>
      <c r="CQ41" s="763"/>
      <c r="CR41" s="763"/>
      <c r="CS41" s="763"/>
      <c r="CT41" s="763"/>
      <c r="CU41" s="763"/>
      <c r="CV41" s="763"/>
      <c r="CW41" s="763"/>
      <c r="CX41" s="763"/>
      <c r="CY41" s="763"/>
      <c r="CZ41" s="763"/>
      <c r="DA41" s="763"/>
      <c r="DB41" s="763"/>
      <c r="DC41" s="763"/>
      <c r="DD41" s="763"/>
      <c r="DE41" s="763"/>
      <c r="DF41" s="763"/>
      <c r="DG41" s="763"/>
      <c r="DH41" s="763"/>
      <c r="DI41" s="763"/>
      <c r="DJ41" s="763"/>
      <c r="DK41" s="763"/>
    </row>
    <row r="42" spans="1:115" s="760" customFormat="1" ht="15.75" x14ac:dyDescent="0.25">
      <c r="K42" s="763"/>
      <c r="L42" s="763"/>
      <c r="M42" s="763"/>
      <c r="N42" s="763"/>
      <c r="O42" s="763"/>
      <c r="P42" s="763"/>
      <c r="Q42" s="763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  <c r="AL42" s="763"/>
      <c r="AM42" s="763"/>
      <c r="AN42" s="763"/>
      <c r="AO42" s="763"/>
      <c r="AP42" s="763"/>
      <c r="AQ42" s="763"/>
      <c r="AR42" s="763"/>
      <c r="AS42" s="763"/>
      <c r="AT42" s="763"/>
      <c r="AU42" s="763"/>
      <c r="AV42" s="763"/>
      <c r="AW42" s="763"/>
      <c r="AX42" s="763"/>
      <c r="AY42" s="763"/>
      <c r="AZ42" s="763"/>
      <c r="BA42" s="763"/>
      <c r="BB42" s="763"/>
      <c r="BC42" s="763"/>
      <c r="BD42" s="763"/>
      <c r="BE42" s="763"/>
      <c r="BF42" s="763"/>
      <c r="BG42" s="763"/>
      <c r="BH42" s="763"/>
      <c r="BI42" s="763"/>
      <c r="BJ42" s="763"/>
      <c r="BK42" s="763"/>
      <c r="BL42" s="763"/>
      <c r="BM42" s="763"/>
      <c r="BN42" s="763"/>
      <c r="BO42" s="763"/>
      <c r="BP42" s="763"/>
      <c r="BQ42" s="763"/>
      <c r="BR42" s="763"/>
      <c r="BS42" s="763"/>
      <c r="BT42" s="763"/>
      <c r="BU42" s="763"/>
      <c r="BV42" s="763"/>
      <c r="BW42" s="763"/>
      <c r="BX42" s="763"/>
      <c r="BY42" s="763"/>
      <c r="BZ42" s="763"/>
      <c r="CA42" s="763"/>
      <c r="CB42" s="763"/>
      <c r="CC42" s="763"/>
      <c r="CD42" s="763"/>
      <c r="CE42" s="763"/>
      <c r="CF42" s="763"/>
      <c r="CG42" s="763"/>
      <c r="CH42" s="763"/>
      <c r="CI42" s="763"/>
      <c r="CJ42" s="763"/>
      <c r="CK42" s="763"/>
      <c r="CL42" s="763"/>
      <c r="CM42" s="763"/>
      <c r="CN42" s="763"/>
      <c r="CO42" s="763"/>
      <c r="CP42" s="763"/>
      <c r="CQ42" s="763"/>
      <c r="CR42" s="763"/>
      <c r="CS42" s="763"/>
      <c r="CT42" s="763"/>
      <c r="CU42" s="763"/>
      <c r="CV42" s="763"/>
      <c r="CW42" s="763"/>
      <c r="CX42" s="763"/>
      <c r="CY42" s="763"/>
      <c r="CZ42" s="763"/>
      <c r="DA42" s="763"/>
      <c r="DB42" s="763"/>
      <c r="DC42" s="763"/>
      <c r="DD42" s="763"/>
      <c r="DE42" s="763"/>
      <c r="DF42" s="763"/>
      <c r="DG42" s="763"/>
      <c r="DH42" s="763"/>
      <c r="DI42" s="763"/>
      <c r="DJ42" s="763"/>
      <c r="DK42" s="763"/>
    </row>
    <row r="43" spans="1:115" s="760" customFormat="1" ht="15.75" x14ac:dyDescent="0.25">
      <c r="A43" s="919"/>
      <c r="B43" s="919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919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3"/>
      <c r="AU43" s="763"/>
      <c r="AV43" s="763"/>
      <c r="AW43" s="763"/>
      <c r="AX43" s="763"/>
      <c r="AY43" s="763"/>
      <c r="AZ43" s="763"/>
      <c r="BA43" s="763"/>
      <c r="BB43" s="763"/>
      <c r="BC43" s="763"/>
      <c r="BD43" s="763"/>
      <c r="BE43" s="763"/>
      <c r="BF43" s="763"/>
      <c r="BG43" s="763"/>
      <c r="BH43" s="763"/>
      <c r="BI43" s="763"/>
      <c r="BJ43" s="763"/>
      <c r="BK43" s="763"/>
      <c r="BL43" s="763"/>
      <c r="BM43" s="763"/>
      <c r="BN43" s="763"/>
      <c r="BO43" s="763"/>
      <c r="BP43" s="763"/>
      <c r="BQ43" s="763"/>
      <c r="BR43" s="763"/>
      <c r="BS43" s="763"/>
      <c r="BT43" s="763"/>
      <c r="BU43" s="763"/>
      <c r="BV43" s="763"/>
      <c r="BW43" s="763"/>
      <c r="BX43" s="763"/>
      <c r="BY43" s="763"/>
      <c r="BZ43" s="763"/>
      <c r="CA43" s="763"/>
      <c r="CB43" s="763"/>
      <c r="CC43" s="763"/>
      <c r="CD43" s="763"/>
      <c r="CE43" s="763"/>
      <c r="CF43" s="763"/>
      <c r="CG43" s="763"/>
      <c r="CH43" s="763"/>
      <c r="CI43" s="763"/>
      <c r="CJ43" s="763"/>
      <c r="CK43" s="763"/>
      <c r="CL43" s="763"/>
      <c r="CM43" s="763"/>
      <c r="CN43" s="763"/>
      <c r="CO43" s="763"/>
      <c r="CP43" s="763"/>
      <c r="CQ43" s="763"/>
      <c r="CR43" s="763"/>
      <c r="CS43" s="763"/>
      <c r="CT43" s="763"/>
      <c r="CU43" s="763"/>
      <c r="CV43" s="763"/>
      <c r="CW43" s="763"/>
      <c r="CX43" s="763"/>
      <c r="CY43" s="763"/>
      <c r="CZ43" s="763"/>
      <c r="DA43" s="763"/>
      <c r="DB43" s="763"/>
      <c r="DC43" s="763"/>
      <c r="DD43" s="763"/>
      <c r="DE43" s="763"/>
      <c r="DF43" s="763"/>
      <c r="DG43" s="763"/>
      <c r="DH43" s="763"/>
      <c r="DI43" s="763"/>
      <c r="DJ43" s="763"/>
      <c r="DK43" s="763"/>
    </row>
    <row r="44" spans="1:115" ht="15.75" x14ac:dyDescent="0.25">
      <c r="A44" s="801" t="s">
        <v>319</v>
      </c>
      <c r="B44" s="801"/>
      <c r="C44" s="801"/>
      <c r="D44" s="801"/>
      <c r="E44" s="801"/>
      <c r="F44" s="801"/>
      <c r="G44" s="801"/>
      <c r="H44" s="801"/>
      <c r="I44" s="914"/>
    </row>
    <row r="46" spans="1:115" x14ac:dyDescent="0.2">
      <c r="A46" s="244" t="s">
        <v>299</v>
      </c>
      <c r="K46" s="920"/>
    </row>
  </sheetData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6"/>
  <sheetViews>
    <sheetView zoomScale="75" zoomScaleNormal="75" workbookViewId="0">
      <selection activeCell="H29" sqref="H29"/>
    </sheetView>
  </sheetViews>
  <sheetFormatPr defaultRowHeight="12.75" x14ac:dyDescent="0.2"/>
  <cols>
    <col min="1" max="1" width="59" style="244" customWidth="1"/>
    <col min="2" max="2" width="9.42578125" style="1970" customWidth="1"/>
    <col min="3" max="3" width="11.5703125" style="1970" customWidth="1"/>
    <col min="4" max="4" width="12.42578125" style="1970" customWidth="1"/>
    <col min="5" max="5" width="11.28515625" style="244" customWidth="1"/>
    <col min="6" max="6" width="7.7109375" style="244" customWidth="1"/>
    <col min="7" max="7" width="12.42578125" style="244" customWidth="1"/>
    <col min="8" max="8" width="11.42578125" style="244" customWidth="1"/>
    <col min="9" max="9" width="11.5703125" style="244" customWidth="1"/>
    <col min="10" max="10" width="12.42578125" style="244" customWidth="1"/>
    <col min="11" max="11" width="14.7109375" style="244" customWidth="1"/>
    <col min="12" max="12" width="15.85546875" style="244" customWidth="1"/>
    <col min="13" max="13" width="13" style="244" customWidth="1"/>
    <col min="14" max="118" width="9.140625" style="243"/>
    <col min="119" max="256" width="9.140625" style="244"/>
    <col min="257" max="257" width="59" style="244" customWidth="1"/>
    <col min="258" max="258" width="5.85546875" style="244" customWidth="1"/>
    <col min="259" max="259" width="10.28515625" style="244" customWidth="1"/>
    <col min="260" max="260" width="12.42578125" style="244" customWidth="1"/>
    <col min="261" max="261" width="7.85546875" style="244" customWidth="1"/>
    <col min="262" max="262" width="7.7109375" style="244" customWidth="1"/>
    <col min="263" max="263" width="12.42578125" style="244" customWidth="1"/>
    <col min="264" max="264" width="11.42578125" style="244" customWidth="1"/>
    <col min="265" max="265" width="11.5703125" style="244" customWidth="1"/>
    <col min="266" max="266" width="12.42578125" style="244" customWidth="1"/>
    <col min="267" max="267" width="14.7109375" style="244" customWidth="1"/>
    <col min="268" max="268" width="15.85546875" style="244" customWidth="1"/>
    <col min="269" max="269" width="13" style="244" customWidth="1"/>
    <col min="270" max="512" width="9.140625" style="244"/>
    <col min="513" max="513" width="59" style="244" customWidth="1"/>
    <col min="514" max="514" width="5.85546875" style="244" customWidth="1"/>
    <col min="515" max="515" width="10.28515625" style="244" customWidth="1"/>
    <col min="516" max="516" width="12.42578125" style="244" customWidth="1"/>
    <col min="517" max="517" width="7.85546875" style="244" customWidth="1"/>
    <col min="518" max="518" width="7.7109375" style="244" customWidth="1"/>
    <col min="519" max="519" width="12.42578125" style="244" customWidth="1"/>
    <col min="520" max="520" width="11.42578125" style="244" customWidth="1"/>
    <col min="521" max="521" width="11.5703125" style="244" customWidth="1"/>
    <col min="522" max="522" width="12.42578125" style="244" customWidth="1"/>
    <col min="523" max="523" width="14.7109375" style="244" customWidth="1"/>
    <col min="524" max="524" width="15.85546875" style="244" customWidth="1"/>
    <col min="525" max="525" width="13" style="244" customWidth="1"/>
    <col min="526" max="768" width="9.140625" style="244"/>
    <col min="769" max="769" width="59" style="244" customWidth="1"/>
    <col min="770" max="770" width="5.85546875" style="244" customWidth="1"/>
    <col min="771" max="771" width="10.28515625" style="244" customWidth="1"/>
    <col min="772" max="772" width="12.42578125" style="244" customWidth="1"/>
    <col min="773" max="773" width="7.85546875" style="244" customWidth="1"/>
    <col min="774" max="774" width="7.7109375" style="244" customWidth="1"/>
    <col min="775" max="775" width="12.42578125" style="244" customWidth="1"/>
    <col min="776" max="776" width="11.42578125" style="244" customWidth="1"/>
    <col min="777" max="777" width="11.5703125" style="244" customWidth="1"/>
    <col min="778" max="778" width="12.42578125" style="244" customWidth="1"/>
    <col min="779" max="779" width="14.7109375" style="244" customWidth="1"/>
    <col min="780" max="780" width="15.85546875" style="244" customWidth="1"/>
    <col min="781" max="781" width="13" style="244" customWidth="1"/>
    <col min="782" max="1024" width="9.140625" style="244"/>
    <col min="1025" max="1025" width="59" style="244" customWidth="1"/>
    <col min="1026" max="1026" width="5.85546875" style="244" customWidth="1"/>
    <col min="1027" max="1027" width="10.28515625" style="244" customWidth="1"/>
    <col min="1028" max="1028" width="12.42578125" style="244" customWidth="1"/>
    <col min="1029" max="1029" width="7.85546875" style="244" customWidth="1"/>
    <col min="1030" max="1030" width="7.7109375" style="244" customWidth="1"/>
    <col min="1031" max="1031" width="12.42578125" style="244" customWidth="1"/>
    <col min="1032" max="1032" width="11.42578125" style="244" customWidth="1"/>
    <col min="1033" max="1033" width="11.5703125" style="244" customWidth="1"/>
    <col min="1034" max="1034" width="12.42578125" style="244" customWidth="1"/>
    <col min="1035" max="1035" width="14.7109375" style="244" customWidth="1"/>
    <col min="1036" max="1036" width="15.85546875" style="244" customWidth="1"/>
    <col min="1037" max="1037" width="13" style="244" customWidth="1"/>
    <col min="1038" max="1280" width="9.140625" style="244"/>
    <col min="1281" max="1281" width="59" style="244" customWidth="1"/>
    <col min="1282" max="1282" width="5.85546875" style="244" customWidth="1"/>
    <col min="1283" max="1283" width="10.28515625" style="244" customWidth="1"/>
    <col min="1284" max="1284" width="12.42578125" style="244" customWidth="1"/>
    <col min="1285" max="1285" width="7.85546875" style="244" customWidth="1"/>
    <col min="1286" max="1286" width="7.7109375" style="244" customWidth="1"/>
    <col min="1287" max="1287" width="12.42578125" style="244" customWidth="1"/>
    <col min="1288" max="1288" width="11.42578125" style="244" customWidth="1"/>
    <col min="1289" max="1289" width="11.5703125" style="244" customWidth="1"/>
    <col min="1290" max="1290" width="12.42578125" style="244" customWidth="1"/>
    <col min="1291" max="1291" width="14.7109375" style="244" customWidth="1"/>
    <col min="1292" max="1292" width="15.85546875" style="244" customWidth="1"/>
    <col min="1293" max="1293" width="13" style="244" customWidth="1"/>
    <col min="1294" max="1536" width="9.140625" style="244"/>
    <col min="1537" max="1537" width="59" style="244" customWidth="1"/>
    <col min="1538" max="1538" width="5.85546875" style="244" customWidth="1"/>
    <col min="1539" max="1539" width="10.28515625" style="244" customWidth="1"/>
    <col min="1540" max="1540" width="12.42578125" style="244" customWidth="1"/>
    <col min="1541" max="1541" width="7.85546875" style="244" customWidth="1"/>
    <col min="1542" max="1542" width="7.7109375" style="244" customWidth="1"/>
    <col min="1543" max="1543" width="12.42578125" style="244" customWidth="1"/>
    <col min="1544" max="1544" width="11.42578125" style="244" customWidth="1"/>
    <col min="1545" max="1545" width="11.5703125" style="244" customWidth="1"/>
    <col min="1546" max="1546" width="12.42578125" style="244" customWidth="1"/>
    <col min="1547" max="1547" width="14.7109375" style="244" customWidth="1"/>
    <col min="1548" max="1548" width="15.85546875" style="244" customWidth="1"/>
    <col min="1549" max="1549" width="13" style="244" customWidth="1"/>
    <col min="1550" max="1792" width="9.140625" style="244"/>
    <col min="1793" max="1793" width="59" style="244" customWidth="1"/>
    <col min="1794" max="1794" width="5.85546875" style="244" customWidth="1"/>
    <col min="1795" max="1795" width="10.28515625" style="244" customWidth="1"/>
    <col min="1796" max="1796" width="12.42578125" style="244" customWidth="1"/>
    <col min="1797" max="1797" width="7.85546875" style="244" customWidth="1"/>
    <col min="1798" max="1798" width="7.7109375" style="244" customWidth="1"/>
    <col min="1799" max="1799" width="12.42578125" style="244" customWidth="1"/>
    <col min="1800" max="1800" width="11.42578125" style="244" customWidth="1"/>
    <col min="1801" max="1801" width="11.5703125" style="244" customWidth="1"/>
    <col min="1802" max="1802" width="12.42578125" style="244" customWidth="1"/>
    <col min="1803" max="1803" width="14.7109375" style="244" customWidth="1"/>
    <col min="1804" max="1804" width="15.85546875" style="244" customWidth="1"/>
    <col min="1805" max="1805" width="13" style="244" customWidth="1"/>
    <col min="1806" max="2048" width="9.140625" style="244"/>
    <col min="2049" max="2049" width="59" style="244" customWidth="1"/>
    <col min="2050" max="2050" width="5.85546875" style="244" customWidth="1"/>
    <col min="2051" max="2051" width="10.28515625" style="244" customWidth="1"/>
    <col min="2052" max="2052" width="12.42578125" style="244" customWidth="1"/>
    <col min="2053" max="2053" width="7.85546875" style="244" customWidth="1"/>
    <col min="2054" max="2054" width="7.7109375" style="244" customWidth="1"/>
    <col min="2055" max="2055" width="12.42578125" style="244" customWidth="1"/>
    <col min="2056" max="2056" width="11.42578125" style="244" customWidth="1"/>
    <col min="2057" max="2057" width="11.5703125" style="244" customWidth="1"/>
    <col min="2058" max="2058" width="12.42578125" style="244" customWidth="1"/>
    <col min="2059" max="2059" width="14.7109375" style="244" customWidth="1"/>
    <col min="2060" max="2060" width="15.85546875" style="244" customWidth="1"/>
    <col min="2061" max="2061" width="13" style="244" customWidth="1"/>
    <col min="2062" max="2304" width="9.140625" style="244"/>
    <col min="2305" max="2305" width="59" style="244" customWidth="1"/>
    <col min="2306" max="2306" width="5.85546875" style="244" customWidth="1"/>
    <col min="2307" max="2307" width="10.28515625" style="244" customWidth="1"/>
    <col min="2308" max="2308" width="12.42578125" style="244" customWidth="1"/>
    <col min="2309" max="2309" width="7.85546875" style="244" customWidth="1"/>
    <col min="2310" max="2310" width="7.7109375" style="244" customWidth="1"/>
    <col min="2311" max="2311" width="12.42578125" style="244" customWidth="1"/>
    <col min="2312" max="2312" width="11.42578125" style="244" customWidth="1"/>
    <col min="2313" max="2313" width="11.5703125" style="244" customWidth="1"/>
    <col min="2314" max="2314" width="12.42578125" style="244" customWidth="1"/>
    <col min="2315" max="2315" width="14.7109375" style="244" customWidth="1"/>
    <col min="2316" max="2316" width="15.85546875" style="244" customWidth="1"/>
    <col min="2317" max="2317" width="13" style="244" customWidth="1"/>
    <col min="2318" max="2560" width="9.140625" style="244"/>
    <col min="2561" max="2561" width="59" style="244" customWidth="1"/>
    <col min="2562" max="2562" width="5.85546875" style="244" customWidth="1"/>
    <col min="2563" max="2563" width="10.28515625" style="244" customWidth="1"/>
    <col min="2564" max="2564" width="12.42578125" style="244" customWidth="1"/>
    <col min="2565" max="2565" width="7.85546875" style="244" customWidth="1"/>
    <col min="2566" max="2566" width="7.7109375" style="244" customWidth="1"/>
    <col min="2567" max="2567" width="12.42578125" style="244" customWidth="1"/>
    <col min="2568" max="2568" width="11.42578125" style="244" customWidth="1"/>
    <col min="2569" max="2569" width="11.5703125" style="244" customWidth="1"/>
    <col min="2570" max="2570" width="12.42578125" style="244" customWidth="1"/>
    <col min="2571" max="2571" width="14.7109375" style="244" customWidth="1"/>
    <col min="2572" max="2572" width="15.85546875" style="244" customWidth="1"/>
    <col min="2573" max="2573" width="13" style="244" customWidth="1"/>
    <col min="2574" max="2816" width="9.140625" style="244"/>
    <col min="2817" max="2817" width="59" style="244" customWidth="1"/>
    <col min="2818" max="2818" width="5.85546875" style="244" customWidth="1"/>
    <col min="2819" max="2819" width="10.28515625" style="244" customWidth="1"/>
    <col min="2820" max="2820" width="12.42578125" style="244" customWidth="1"/>
    <col min="2821" max="2821" width="7.85546875" style="244" customWidth="1"/>
    <col min="2822" max="2822" width="7.7109375" style="244" customWidth="1"/>
    <col min="2823" max="2823" width="12.42578125" style="244" customWidth="1"/>
    <col min="2824" max="2824" width="11.42578125" style="244" customWidth="1"/>
    <col min="2825" max="2825" width="11.5703125" style="244" customWidth="1"/>
    <col min="2826" max="2826" width="12.42578125" style="244" customWidth="1"/>
    <col min="2827" max="2827" width="14.7109375" style="244" customWidth="1"/>
    <col min="2828" max="2828" width="15.85546875" style="244" customWidth="1"/>
    <col min="2829" max="2829" width="13" style="244" customWidth="1"/>
    <col min="2830" max="3072" width="9.140625" style="244"/>
    <col min="3073" max="3073" width="59" style="244" customWidth="1"/>
    <col min="3074" max="3074" width="5.85546875" style="244" customWidth="1"/>
    <col min="3075" max="3075" width="10.28515625" style="244" customWidth="1"/>
    <col min="3076" max="3076" width="12.42578125" style="244" customWidth="1"/>
    <col min="3077" max="3077" width="7.85546875" style="244" customWidth="1"/>
    <col min="3078" max="3078" width="7.7109375" style="244" customWidth="1"/>
    <col min="3079" max="3079" width="12.42578125" style="244" customWidth="1"/>
    <col min="3080" max="3080" width="11.42578125" style="244" customWidth="1"/>
    <col min="3081" max="3081" width="11.5703125" style="244" customWidth="1"/>
    <col min="3082" max="3082" width="12.42578125" style="244" customWidth="1"/>
    <col min="3083" max="3083" width="14.7109375" style="244" customWidth="1"/>
    <col min="3084" max="3084" width="15.85546875" style="244" customWidth="1"/>
    <col min="3085" max="3085" width="13" style="244" customWidth="1"/>
    <col min="3086" max="3328" width="9.140625" style="244"/>
    <col min="3329" max="3329" width="59" style="244" customWidth="1"/>
    <col min="3330" max="3330" width="5.85546875" style="244" customWidth="1"/>
    <col min="3331" max="3331" width="10.28515625" style="244" customWidth="1"/>
    <col min="3332" max="3332" width="12.42578125" style="244" customWidth="1"/>
    <col min="3333" max="3333" width="7.85546875" style="244" customWidth="1"/>
    <col min="3334" max="3334" width="7.7109375" style="244" customWidth="1"/>
    <col min="3335" max="3335" width="12.42578125" style="244" customWidth="1"/>
    <col min="3336" max="3336" width="11.42578125" style="244" customWidth="1"/>
    <col min="3337" max="3337" width="11.5703125" style="244" customWidth="1"/>
    <col min="3338" max="3338" width="12.42578125" style="244" customWidth="1"/>
    <col min="3339" max="3339" width="14.7109375" style="244" customWidth="1"/>
    <col min="3340" max="3340" width="15.85546875" style="244" customWidth="1"/>
    <col min="3341" max="3341" width="13" style="244" customWidth="1"/>
    <col min="3342" max="3584" width="9.140625" style="244"/>
    <col min="3585" max="3585" width="59" style="244" customWidth="1"/>
    <col min="3586" max="3586" width="5.85546875" style="244" customWidth="1"/>
    <col min="3587" max="3587" width="10.28515625" style="244" customWidth="1"/>
    <col min="3588" max="3588" width="12.42578125" style="244" customWidth="1"/>
    <col min="3589" max="3589" width="7.85546875" style="244" customWidth="1"/>
    <col min="3590" max="3590" width="7.7109375" style="244" customWidth="1"/>
    <col min="3591" max="3591" width="12.42578125" style="244" customWidth="1"/>
    <col min="3592" max="3592" width="11.42578125" style="244" customWidth="1"/>
    <col min="3593" max="3593" width="11.5703125" style="244" customWidth="1"/>
    <col min="3594" max="3594" width="12.42578125" style="244" customWidth="1"/>
    <col min="3595" max="3595" width="14.7109375" style="244" customWidth="1"/>
    <col min="3596" max="3596" width="15.85546875" style="244" customWidth="1"/>
    <col min="3597" max="3597" width="13" style="244" customWidth="1"/>
    <col min="3598" max="3840" width="9.140625" style="244"/>
    <col min="3841" max="3841" width="59" style="244" customWidth="1"/>
    <col min="3842" max="3842" width="5.85546875" style="244" customWidth="1"/>
    <col min="3843" max="3843" width="10.28515625" style="244" customWidth="1"/>
    <col min="3844" max="3844" width="12.42578125" style="244" customWidth="1"/>
    <col min="3845" max="3845" width="7.85546875" style="244" customWidth="1"/>
    <col min="3846" max="3846" width="7.7109375" style="244" customWidth="1"/>
    <col min="3847" max="3847" width="12.42578125" style="244" customWidth="1"/>
    <col min="3848" max="3848" width="11.42578125" style="244" customWidth="1"/>
    <col min="3849" max="3849" width="11.5703125" style="244" customWidth="1"/>
    <col min="3850" max="3850" width="12.42578125" style="244" customWidth="1"/>
    <col min="3851" max="3851" width="14.7109375" style="244" customWidth="1"/>
    <col min="3852" max="3852" width="15.85546875" style="244" customWidth="1"/>
    <col min="3853" max="3853" width="13" style="244" customWidth="1"/>
    <col min="3854" max="4096" width="9.140625" style="244"/>
    <col min="4097" max="4097" width="59" style="244" customWidth="1"/>
    <col min="4098" max="4098" width="5.85546875" style="244" customWidth="1"/>
    <col min="4099" max="4099" width="10.28515625" style="244" customWidth="1"/>
    <col min="4100" max="4100" width="12.42578125" style="244" customWidth="1"/>
    <col min="4101" max="4101" width="7.85546875" style="244" customWidth="1"/>
    <col min="4102" max="4102" width="7.7109375" style="244" customWidth="1"/>
    <col min="4103" max="4103" width="12.42578125" style="244" customWidth="1"/>
    <col min="4104" max="4104" width="11.42578125" style="244" customWidth="1"/>
    <col min="4105" max="4105" width="11.5703125" style="244" customWidth="1"/>
    <col min="4106" max="4106" width="12.42578125" style="244" customWidth="1"/>
    <col min="4107" max="4107" width="14.7109375" style="244" customWidth="1"/>
    <col min="4108" max="4108" width="15.85546875" style="244" customWidth="1"/>
    <col min="4109" max="4109" width="13" style="244" customWidth="1"/>
    <col min="4110" max="4352" width="9.140625" style="244"/>
    <col min="4353" max="4353" width="59" style="244" customWidth="1"/>
    <col min="4354" max="4354" width="5.85546875" style="244" customWidth="1"/>
    <col min="4355" max="4355" width="10.28515625" style="244" customWidth="1"/>
    <col min="4356" max="4356" width="12.42578125" style="244" customWidth="1"/>
    <col min="4357" max="4357" width="7.85546875" style="244" customWidth="1"/>
    <col min="4358" max="4358" width="7.7109375" style="244" customWidth="1"/>
    <col min="4359" max="4359" width="12.42578125" style="244" customWidth="1"/>
    <col min="4360" max="4360" width="11.42578125" style="244" customWidth="1"/>
    <col min="4361" max="4361" width="11.5703125" style="244" customWidth="1"/>
    <col min="4362" max="4362" width="12.42578125" style="244" customWidth="1"/>
    <col min="4363" max="4363" width="14.7109375" style="244" customWidth="1"/>
    <col min="4364" max="4364" width="15.85546875" style="244" customWidth="1"/>
    <col min="4365" max="4365" width="13" style="244" customWidth="1"/>
    <col min="4366" max="4608" width="9.140625" style="244"/>
    <col min="4609" max="4609" width="59" style="244" customWidth="1"/>
    <col min="4610" max="4610" width="5.85546875" style="244" customWidth="1"/>
    <col min="4611" max="4611" width="10.28515625" style="244" customWidth="1"/>
    <col min="4612" max="4612" width="12.42578125" style="244" customWidth="1"/>
    <col min="4613" max="4613" width="7.85546875" style="244" customWidth="1"/>
    <col min="4614" max="4614" width="7.7109375" style="244" customWidth="1"/>
    <col min="4615" max="4615" width="12.42578125" style="244" customWidth="1"/>
    <col min="4616" max="4616" width="11.42578125" style="244" customWidth="1"/>
    <col min="4617" max="4617" width="11.5703125" style="244" customWidth="1"/>
    <col min="4618" max="4618" width="12.42578125" style="244" customWidth="1"/>
    <col min="4619" max="4619" width="14.7109375" style="244" customWidth="1"/>
    <col min="4620" max="4620" width="15.85546875" style="244" customWidth="1"/>
    <col min="4621" max="4621" width="13" style="244" customWidth="1"/>
    <col min="4622" max="4864" width="9.140625" style="244"/>
    <col min="4865" max="4865" width="59" style="244" customWidth="1"/>
    <col min="4866" max="4866" width="5.85546875" style="244" customWidth="1"/>
    <col min="4867" max="4867" width="10.28515625" style="244" customWidth="1"/>
    <col min="4868" max="4868" width="12.42578125" style="244" customWidth="1"/>
    <col min="4869" max="4869" width="7.85546875" style="244" customWidth="1"/>
    <col min="4870" max="4870" width="7.7109375" style="244" customWidth="1"/>
    <col min="4871" max="4871" width="12.42578125" style="244" customWidth="1"/>
    <col min="4872" max="4872" width="11.42578125" style="244" customWidth="1"/>
    <col min="4873" max="4873" width="11.5703125" style="244" customWidth="1"/>
    <col min="4874" max="4874" width="12.42578125" style="244" customWidth="1"/>
    <col min="4875" max="4875" width="14.7109375" style="244" customWidth="1"/>
    <col min="4876" max="4876" width="15.85546875" style="244" customWidth="1"/>
    <col min="4877" max="4877" width="13" style="244" customWidth="1"/>
    <col min="4878" max="5120" width="9.140625" style="244"/>
    <col min="5121" max="5121" width="59" style="244" customWidth="1"/>
    <col min="5122" max="5122" width="5.85546875" style="244" customWidth="1"/>
    <col min="5123" max="5123" width="10.28515625" style="244" customWidth="1"/>
    <col min="5124" max="5124" width="12.42578125" style="244" customWidth="1"/>
    <col min="5125" max="5125" width="7.85546875" style="244" customWidth="1"/>
    <col min="5126" max="5126" width="7.7109375" style="244" customWidth="1"/>
    <col min="5127" max="5127" width="12.42578125" style="244" customWidth="1"/>
    <col min="5128" max="5128" width="11.42578125" style="244" customWidth="1"/>
    <col min="5129" max="5129" width="11.5703125" style="244" customWidth="1"/>
    <col min="5130" max="5130" width="12.42578125" style="244" customWidth="1"/>
    <col min="5131" max="5131" width="14.7109375" style="244" customWidth="1"/>
    <col min="5132" max="5132" width="15.85546875" style="244" customWidth="1"/>
    <col min="5133" max="5133" width="13" style="244" customWidth="1"/>
    <col min="5134" max="5376" width="9.140625" style="244"/>
    <col min="5377" max="5377" width="59" style="244" customWidth="1"/>
    <col min="5378" max="5378" width="5.85546875" style="244" customWidth="1"/>
    <col min="5379" max="5379" width="10.28515625" style="244" customWidth="1"/>
    <col min="5380" max="5380" width="12.42578125" style="244" customWidth="1"/>
    <col min="5381" max="5381" width="7.85546875" style="244" customWidth="1"/>
    <col min="5382" max="5382" width="7.7109375" style="244" customWidth="1"/>
    <col min="5383" max="5383" width="12.42578125" style="244" customWidth="1"/>
    <col min="5384" max="5384" width="11.42578125" style="244" customWidth="1"/>
    <col min="5385" max="5385" width="11.5703125" style="244" customWidth="1"/>
    <col min="5386" max="5386" width="12.42578125" style="244" customWidth="1"/>
    <col min="5387" max="5387" width="14.7109375" style="244" customWidth="1"/>
    <col min="5388" max="5388" width="15.85546875" style="244" customWidth="1"/>
    <col min="5389" max="5389" width="13" style="244" customWidth="1"/>
    <col min="5390" max="5632" width="9.140625" style="244"/>
    <col min="5633" max="5633" width="59" style="244" customWidth="1"/>
    <col min="5634" max="5634" width="5.85546875" style="244" customWidth="1"/>
    <col min="5635" max="5635" width="10.28515625" style="244" customWidth="1"/>
    <col min="5636" max="5636" width="12.42578125" style="244" customWidth="1"/>
    <col min="5637" max="5637" width="7.85546875" style="244" customWidth="1"/>
    <col min="5638" max="5638" width="7.7109375" style="244" customWidth="1"/>
    <col min="5639" max="5639" width="12.42578125" style="244" customWidth="1"/>
    <col min="5640" max="5640" width="11.42578125" style="244" customWidth="1"/>
    <col min="5641" max="5641" width="11.5703125" style="244" customWidth="1"/>
    <col min="5642" max="5642" width="12.42578125" style="244" customWidth="1"/>
    <col min="5643" max="5643" width="14.7109375" style="244" customWidth="1"/>
    <col min="5644" max="5644" width="15.85546875" style="244" customWidth="1"/>
    <col min="5645" max="5645" width="13" style="244" customWidth="1"/>
    <col min="5646" max="5888" width="9.140625" style="244"/>
    <col min="5889" max="5889" width="59" style="244" customWidth="1"/>
    <col min="5890" max="5890" width="5.85546875" style="244" customWidth="1"/>
    <col min="5891" max="5891" width="10.28515625" style="244" customWidth="1"/>
    <col min="5892" max="5892" width="12.42578125" style="244" customWidth="1"/>
    <col min="5893" max="5893" width="7.85546875" style="244" customWidth="1"/>
    <col min="5894" max="5894" width="7.7109375" style="244" customWidth="1"/>
    <col min="5895" max="5895" width="12.42578125" style="244" customWidth="1"/>
    <col min="5896" max="5896" width="11.42578125" style="244" customWidth="1"/>
    <col min="5897" max="5897" width="11.5703125" style="244" customWidth="1"/>
    <col min="5898" max="5898" width="12.42578125" style="244" customWidth="1"/>
    <col min="5899" max="5899" width="14.7109375" style="244" customWidth="1"/>
    <col min="5900" max="5900" width="15.85546875" style="244" customWidth="1"/>
    <col min="5901" max="5901" width="13" style="244" customWidth="1"/>
    <col min="5902" max="6144" width="9.140625" style="244"/>
    <col min="6145" max="6145" width="59" style="244" customWidth="1"/>
    <col min="6146" max="6146" width="5.85546875" style="244" customWidth="1"/>
    <col min="6147" max="6147" width="10.28515625" style="244" customWidth="1"/>
    <col min="6148" max="6148" width="12.42578125" style="244" customWidth="1"/>
    <col min="6149" max="6149" width="7.85546875" style="244" customWidth="1"/>
    <col min="6150" max="6150" width="7.7109375" style="244" customWidth="1"/>
    <col min="6151" max="6151" width="12.42578125" style="244" customWidth="1"/>
    <col min="6152" max="6152" width="11.42578125" style="244" customWidth="1"/>
    <col min="6153" max="6153" width="11.5703125" style="244" customWidth="1"/>
    <col min="6154" max="6154" width="12.42578125" style="244" customWidth="1"/>
    <col min="6155" max="6155" width="14.7109375" style="244" customWidth="1"/>
    <col min="6156" max="6156" width="15.85546875" style="244" customWidth="1"/>
    <col min="6157" max="6157" width="13" style="244" customWidth="1"/>
    <col min="6158" max="6400" width="9.140625" style="244"/>
    <col min="6401" max="6401" width="59" style="244" customWidth="1"/>
    <col min="6402" max="6402" width="5.85546875" style="244" customWidth="1"/>
    <col min="6403" max="6403" width="10.28515625" style="244" customWidth="1"/>
    <col min="6404" max="6404" width="12.42578125" style="244" customWidth="1"/>
    <col min="6405" max="6405" width="7.85546875" style="244" customWidth="1"/>
    <col min="6406" max="6406" width="7.7109375" style="244" customWidth="1"/>
    <col min="6407" max="6407" width="12.42578125" style="244" customWidth="1"/>
    <col min="6408" max="6408" width="11.42578125" style="244" customWidth="1"/>
    <col min="6409" max="6409" width="11.5703125" style="244" customWidth="1"/>
    <col min="6410" max="6410" width="12.42578125" style="244" customWidth="1"/>
    <col min="6411" max="6411" width="14.7109375" style="244" customWidth="1"/>
    <col min="6412" max="6412" width="15.85546875" style="244" customWidth="1"/>
    <col min="6413" max="6413" width="13" style="244" customWidth="1"/>
    <col min="6414" max="6656" width="9.140625" style="244"/>
    <col min="6657" max="6657" width="59" style="244" customWidth="1"/>
    <col min="6658" max="6658" width="5.85546875" style="244" customWidth="1"/>
    <col min="6659" max="6659" width="10.28515625" style="244" customWidth="1"/>
    <col min="6660" max="6660" width="12.42578125" style="244" customWidth="1"/>
    <col min="6661" max="6661" width="7.85546875" style="244" customWidth="1"/>
    <col min="6662" max="6662" width="7.7109375" style="244" customWidth="1"/>
    <col min="6663" max="6663" width="12.42578125" style="244" customWidth="1"/>
    <col min="6664" max="6664" width="11.42578125" style="244" customWidth="1"/>
    <col min="6665" max="6665" width="11.5703125" style="244" customWidth="1"/>
    <col min="6666" max="6666" width="12.42578125" style="244" customWidth="1"/>
    <col min="6667" max="6667" width="14.7109375" style="244" customWidth="1"/>
    <col min="6668" max="6668" width="15.85546875" style="244" customWidth="1"/>
    <col min="6669" max="6669" width="13" style="244" customWidth="1"/>
    <col min="6670" max="6912" width="9.140625" style="244"/>
    <col min="6913" max="6913" width="59" style="244" customWidth="1"/>
    <col min="6914" max="6914" width="5.85546875" style="244" customWidth="1"/>
    <col min="6915" max="6915" width="10.28515625" style="244" customWidth="1"/>
    <col min="6916" max="6916" width="12.42578125" style="244" customWidth="1"/>
    <col min="6917" max="6917" width="7.85546875" style="244" customWidth="1"/>
    <col min="6918" max="6918" width="7.7109375" style="244" customWidth="1"/>
    <col min="6919" max="6919" width="12.42578125" style="244" customWidth="1"/>
    <col min="6920" max="6920" width="11.42578125" style="244" customWidth="1"/>
    <col min="6921" max="6921" width="11.5703125" style="244" customWidth="1"/>
    <col min="6922" max="6922" width="12.42578125" style="244" customWidth="1"/>
    <col min="6923" max="6923" width="14.7109375" style="244" customWidth="1"/>
    <col min="6924" max="6924" width="15.85546875" style="244" customWidth="1"/>
    <col min="6925" max="6925" width="13" style="244" customWidth="1"/>
    <col min="6926" max="7168" width="9.140625" style="244"/>
    <col min="7169" max="7169" width="59" style="244" customWidth="1"/>
    <col min="7170" max="7170" width="5.85546875" style="244" customWidth="1"/>
    <col min="7171" max="7171" width="10.28515625" style="244" customWidth="1"/>
    <col min="7172" max="7172" width="12.42578125" style="244" customWidth="1"/>
    <col min="7173" max="7173" width="7.85546875" style="244" customWidth="1"/>
    <col min="7174" max="7174" width="7.7109375" style="244" customWidth="1"/>
    <col min="7175" max="7175" width="12.42578125" style="244" customWidth="1"/>
    <col min="7176" max="7176" width="11.42578125" style="244" customWidth="1"/>
    <col min="7177" max="7177" width="11.5703125" style="244" customWidth="1"/>
    <col min="7178" max="7178" width="12.42578125" style="244" customWidth="1"/>
    <col min="7179" max="7179" width="14.7109375" style="244" customWidth="1"/>
    <col min="7180" max="7180" width="15.85546875" style="244" customWidth="1"/>
    <col min="7181" max="7181" width="13" style="244" customWidth="1"/>
    <col min="7182" max="7424" width="9.140625" style="244"/>
    <col min="7425" max="7425" width="59" style="244" customWidth="1"/>
    <col min="7426" max="7426" width="5.85546875" style="244" customWidth="1"/>
    <col min="7427" max="7427" width="10.28515625" style="244" customWidth="1"/>
    <col min="7428" max="7428" width="12.42578125" style="244" customWidth="1"/>
    <col min="7429" max="7429" width="7.85546875" style="244" customWidth="1"/>
    <col min="7430" max="7430" width="7.7109375" style="244" customWidth="1"/>
    <col min="7431" max="7431" width="12.42578125" style="244" customWidth="1"/>
    <col min="7432" max="7432" width="11.42578125" style="244" customWidth="1"/>
    <col min="7433" max="7433" width="11.5703125" style="244" customWidth="1"/>
    <col min="7434" max="7434" width="12.42578125" style="244" customWidth="1"/>
    <col min="7435" max="7435" width="14.7109375" style="244" customWidth="1"/>
    <col min="7436" max="7436" width="15.85546875" style="244" customWidth="1"/>
    <col min="7437" max="7437" width="13" style="244" customWidth="1"/>
    <col min="7438" max="7680" width="9.140625" style="244"/>
    <col min="7681" max="7681" width="59" style="244" customWidth="1"/>
    <col min="7682" max="7682" width="5.85546875" style="244" customWidth="1"/>
    <col min="7683" max="7683" width="10.28515625" style="244" customWidth="1"/>
    <col min="7684" max="7684" width="12.42578125" style="244" customWidth="1"/>
    <col min="7685" max="7685" width="7.85546875" style="244" customWidth="1"/>
    <col min="7686" max="7686" width="7.7109375" style="244" customWidth="1"/>
    <col min="7687" max="7687" width="12.42578125" style="244" customWidth="1"/>
    <col min="7688" max="7688" width="11.42578125" style="244" customWidth="1"/>
    <col min="7689" max="7689" width="11.5703125" style="244" customWidth="1"/>
    <col min="7690" max="7690" width="12.42578125" style="244" customWidth="1"/>
    <col min="7691" max="7691" width="14.7109375" style="244" customWidth="1"/>
    <col min="7692" max="7692" width="15.85546875" style="244" customWidth="1"/>
    <col min="7693" max="7693" width="13" style="244" customWidth="1"/>
    <col min="7694" max="7936" width="9.140625" style="244"/>
    <col min="7937" max="7937" width="59" style="244" customWidth="1"/>
    <col min="7938" max="7938" width="5.85546875" style="244" customWidth="1"/>
    <col min="7939" max="7939" width="10.28515625" style="244" customWidth="1"/>
    <col min="7940" max="7940" width="12.42578125" style="244" customWidth="1"/>
    <col min="7941" max="7941" width="7.85546875" style="244" customWidth="1"/>
    <col min="7942" max="7942" width="7.7109375" style="244" customWidth="1"/>
    <col min="7943" max="7943" width="12.42578125" style="244" customWidth="1"/>
    <col min="7944" max="7944" width="11.42578125" style="244" customWidth="1"/>
    <col min="7945" max="7945" width="11.5703125" style="244" customWidth="1"/>
    <col min="7946" max="7946" width="12.42578125" style="244" customWidth="1"/>
    <col min="7947" max="7947" width="14.7109375" style="244" customWidth="1"/>
    <col min="7948" max="7948" width="15.85546875" style="244" customWidth="1"/>
    <col min="7949" max="7949" width="13" style="244" customWidth="1"/>
    <col min="7950" max="8192" width="9.140625" style="244"/>
    <col min="8193" max="8193" width="59" style="244" customWidth="1"/>
    <col min="8194" max="8194" width="5.85546875" style="244" customWidth="1"/>
    <col min="8195" max="8195" width="10.28515625" style="244" customWidth="1"/>
    <col min="8196" max="8196" width="12.42578125" style="244" customWidth="1"/>
    <col min="8197" max="8197" width="7.85546875" style="244" customWidth="1"/>
    <col min="8198" max="8198" width="7.7109375" style="244" customWidth="1"/>
    <col min="8199" max="8199" width="12.42578125" style="244" customWidth="1"/>
    <col min="8200" max="8200" width="11.42578125" style="244" customWidth="1"/>
    <col min="8201" max="8201" width="11.5703125" style="244" customWidth="1"/>
    <col min="8202" max="8202" width="12.42578125" style="244" customWidth="1"/>
    <col min="8203" max="8203" width="14.7109375" style="244" customWidth="1"/>
    <col min="8204" max="8204" width="15.85546875" style="244" customWidth="1"/>
    <col min="8205" max="8205" width="13" style="244" customWidth="1"/>
    <col min="8206" max="8448" width="9.140625" style="244"/>
    <col min="8449" max="8449" width="59" style="244" customWidth="1"/>
    <col min="8450" max="8450" width="5.85546875" style="244" customWidth="1"/>
    <col min="8451" max="8451" width="10.28515625" style="244" customWidth="1"/>
    <col min="8452" max="8452" width="12.42578125" style="244" customWidth="1"/>
    <col min="8453" max="8453" width="7.85546875" style="244" customWidth="1"/>
    <col min="8454" max="8454" width="7.7109375" style="244" customWidth="1"/>
    <col min="8455" max="8455" width="12.42578125" style="244" customWidth="1"/>
    <col min="8456" max="8456" width="11.42578125" style="244" customWidth="1"/>
    <col min="8457" max="8457" width="11.5703125" style="244" customWidth="1"/>
    <col min="8458" max="8458" width="12.42578125" style="244" customWidth="1"/>
    <col min="8459" max="8459" width="14.7109375" style="244" customWidth="1"/>
    <col min="8460" max="8460" width="15.85546875" style="244" customWidth="1"/>
    <col min="8461" max="8461" width="13" style="244" customWidth="1"/>
    <col min="8462" max="8704" width="9.140625" style="244"/>
    <col min="8705" max="8705" width="59" style="244" customWidth="1"/>
    <col min="8706" max="8706" width="5.85546875" style="244" customWidth="1"/>
    <col min="8707" max="8707" width="10.28515625" style="244" customWidth="1"/>
    <col min="8708" max="8708" width="12.42578125" style="244" customWidth="1"/>
    <col min="8709" max="8709" width="7.85546875" style="244" customWidth="1"/>
    <col min="8710" max="8710" width="7.7109375" style="244" customWidth="1"/>
    <col min="8711" max="8711" width="12.42578125" style="244" customWidth="1"/>
    <col min="8712" max="8712" width="11.42578125" style="244" customWidth="1"/>
    <col min="8713" max="8713" width="11.5703125" style="244" customWidth="1"/>
    <col min="8714" max="8714" width="12.42578125" style="244" customWidth="1"/>
    <col min="8715" max="8715" width="14.7109375" style="244" customWidth="1"/>
    <col min="8716" max="8716" width="15.85546875" style="244" customWidth="1"/>
    <col min="8717" max="8717" width="13" style="244" customWidth="1"/>
    <col min="8718" max="8960" width="9.140625" style="244"/>
    <col min="8961" max="8961" width="59" style="244" customWidth="1"/>
    <col min="8962" max="8962" width="5.85546875" style="244" customWidth="1"/>
    <col min="8963" max="8963" width="10.28515625" style="244" customWidth="1"/>
    <col min="8964" max="8964" width="12.42578125" style="244" customWidth="1"/>
    <col min="8965" max="8965" width="7.85546875" style="244" customWidth="1"/>
    <col min="8966" max="8966" width="7.7109375" style="244" customWidth="1"/>
    <col min="8967" max="8967" width="12.42578125" style="244" customWidth="1"/>
    <col min="8968" max="8968" width="11.42578125" style="244" customWidth="1"/>
    <col min="8969" max="8969" width="11.5703125" style="244" customWidth="1"/>
    <col min="8970" max="8970" width="12.42578125" style="244" customWidth="1"/>
    <col min="8971" max="8971" width="14.7109375" style="244" customWidth="1"/>
    <col min="8972" max="8972" width="15.85546875" style="244" customWidth="1"/>
    <col min="8973" max="8973" width="13" style="244" customWidth="1"/>
    <col min="8974" max="9216" width="9.140625" style="244"/>
    <col min="9217" max="9217" width="59" style="244" customWidth="1"/>
    <col min="9218" max="9218" width="5.85546875" style="244" customWidth="1"/>
    <col min="9219" max="9219" width="10.28515625" style="244" customWidth="1"/>
    <col min="9220" max="9220" width="12.42578125" style="244" customWidth="1"/>
    <col min="9221" max="9221" width="7.85546875" style="244" customWidth="1"/>
    <col min="9222" max="9222" width="7.7109375" style="244" customWidth="1"/>
    <col min="9223" max="9223" width="12.42578125" style="244" customWidth="1"/>
    <col min="9224" max="9224" width="11.42578125" style="244" customWidth="1"/>
    <col min="9225" max="9225" width="11.5703125" style="244" customWidth="1"/>
    <col min="9226" max="9226" width="12.42578125" style="244" customWidth="1"/>
    <col min="9227" max="9227" width="14.7109375" style="244" customWidth="1"/>
    <col min="9228" max="9228" width="15.85546875" style="244" customWidth="1"/>
    <col min="9229" max="9229" width="13" style="244" customWidth="1"/>
    <col min="9230" max="9472" width="9.140625" style="244"/>
    <col min="9473" max="9473" width="59" style="244" customWidth="1"/>
    <col min="9474" max="9474" width="5.85546875" style="244" customWidth="1"/>
    <col min="9475" max="9475" width="10.28515625" style="244" customWidth="1"/>
    <col min="9476" max="9476" width="12.42578125" style="244" customWidth="1"/>
    <col min="9477" max="9477" width="7.85546875" style="244" customWidth="1"/>
    <col min="9478" max="9478" width="7.7109375" style="244" customWidth="1"/>
    <col min="9479" max="9479" width="12.42578125" style="244" customWidth="1"/>
    <col min="9480" max="9480" width="11.42578125" style="244" customWidth="1"/>
    <col min="9481" max="9481" width="11.5703125" style="244" customWidth="1"/>
    <col min="9482" max="9482" width="12.42578125" style="244" customWidth="1"/>
    <col min="9483" max="9483" width="14.7109375" style="244" customWidth="1"/>
    <col min="9484" max="9484" width="15.85546875" style="244" customWidth="1"/>
    <col min="9485" max="9485" width="13" style="244" customWidth="1"/>
    <col min="9486" max="9728" width="9.140625" style="244"/>
    <col min="9729" max="9729" width="59" style="244" customWidth="1"/>
    <col min="9730" max="9730" width="5.85546875" style="244" customWidth="1"/>
    <col min="9731" max="9731" width="10.28515625" style="244" customWidth="1"/>
    <col min="9732" max="9732" width="12.42578125" style="244" customWidth="1"/>
    <col min="9733" max="9733" width="7.85546875" style="244" customWidth="1"/>
    <col min="9734" max="9734" width="7.7109375" style="244" customWidth="1"/>
    <col min="9735" max="9735" width="12.42578125" style="244" customWidth="1"/>
    <col min="9736" max="9736" width="11.42578125" style="244" customWidth="1"/>
    <col min="9737" max="9737" width="11.5703125" style="244" customWidth="1"/>
    <col min="9738" max="9738" width="12.42578125" style="244" customWidth="1"/>
    <col min="9739" max="9739" width="14.7109375" style="244" customWidth="1"/>
    <col min="9740" max="9740" width="15.85546875" style="244" customWidth="1"/>
    <col min="9741" max="9741" width="13" style="244" customWidth="1"/>
    <col min="9742" max="9984" width="9.140625" style="244"/>
    <col min="9985" max="9985" width="59" style="244" customWidth="1"/>
    <col min="9986" max="9986" width="5.85546875" style="244" customWidth="1"/>
    <col min="9987" max="9987" width="10.28515625" style="244" customWidth="1"/>
    <col min="9988" max="9988" width="12.42578125" style="244" customWidth="1"/>
    <col min="9989" max="9989" width="7.85546875" style="244" customWidth="1"/>
    <col min="9990" max="9990" width="7.7109375" style="244" customWidth="1"/>
    <col min="9991" max="9991" width="12.42578125" style="244" customWidth="1"/>
    <col min="9992" max="9992" width="11.42578125" style="244" customWidth="1"/>
    <col min="9993" max="9993" width="11.5703125" style="244" customWidth="1"/>
    <col min="9994" max="9994" width="12.42578125" style="244" customWidth="1"/>
    <col min="9995" max="9995" width="14.7109375" style="244" customWidth="1"/>
    <col min="9996" max="9996" width="15.85546875" style="244" customWidth="1"/>
    <col min="9997" max="9997" width="13" style="244" customWidth="1"/>
    <col min="9998" max="10240" width="9.140625" style="244"/>
    <col min="10241" max="10241" width="59" style="244" customWidth="1"/>
    <col min="10242" max="10242" width="5.85546875" style="244" customWidth="1"/>
    <col min="10243" max="10243" width="10.28515625" style="244" customWidth="1"/>
    <col min="10244" max="10244" width="12.42578125" style="244" customWidth="1"/>
    <col min="10245" max="10245" width="7.85546875" style="244" customWidth="1"/>
    <col min="10246" max="10246" width="7.7109375" style="244" customWidth="1"/>
    <col min="10247" max="10247" width="12.42578125" style="244" customWidth="1"/>
    <col min="10248" max="10248" width="11.42578125" style="244" customWidth="1"/>
    <col min="10249" max="10249" width="11.5703125" style="244" customWidth="1"/>
    <col min="10250" max="10250" width="12.42578125" style="244" customWidth="1"/>
    <col min="10251" max="10251" width="14.7109375" style="244" customWidth="1"/>
    <col min="10252" max="10252" width="15.85546875" style="244" customWidth="1"/>
    <col min="10253" max="10253" width="13" style="244" customWidth="1"/>
    <col min="10254" max="10496" width="9.140625" style="244"/>
    <col min="10497" max="10497" width="59" style="244" customWidth="1"/>
    <col min="10498" max="10498" width="5.85546875" style="244" customWidth="1"/>
    <col min="10499" max="10499" width="10.28515625" style="244" customWidth="1"/>
    <col min="10500" max="10500" width="12.42578125" style="244" customWidth="1"/>
    <col min="10501" max="10501" width="7.85546875" style="244" customWidth="1"/>
    <col min="10502" max="10502" width="7.7109375" style="244" customWidth="1"/>
    <col min="10503" max="10503" width="12.42578125" style="244" customWidth="1"/>
    <col min="10504" max="10504" width="11.42578125" style="244" customWidth="1"/>
    <col min="10505" max="10505" width="11.5703125" style="244" customWidth="1"/>
    <col min="10506" max="10506" width="12.42578125" style="244" customWidth="1"/>
    <col min="10507" max="10507" width="14.7109375" style="244" customWidth="1"/>
    <col min="10508" max="10508" width="15.85546875" style="244" customWidth="1"/>
    <col min="10509" max="10509" width="13" style="244" customWidth="1"/>
    <col min="10510" max="10752" width="9.140625" style="244"/>
    <col min="10753" max="10753" width="59" style="244" customWidth="1"/>
    <col min="10754" max="10754" width="5.85546875" style="244" customWidth="1"/>
    <col min="10755" max="10755" width="10.28515625" style="244" customWidth="1"/>
    <col min="10756" max="10756" width="12.42578125" style="244" customWidth="1"/>
    <col min="10757" max="10757" width="7.85546875" style="244" customWidth="1"/>
    <col min="10758" max="10758" width="7.7109375" style="244" customWidth="1"/>
    <col min="10759" max="10759" width="12.42578125" style="244" customWidth="1"/>
    <col min="10760" max="10760" width="11.42578125" style="244" customWidth="1"/>
    <col min="10761" max="10761" width="11.5703125" style="244" customWidth="1"/>
    <col min="10762" max="10762" width="12.42578125" style="244" customWidth="1"/>
    <col min="10763" max="10763" width="14.7109375" style="244" customWidth="1"/>
    <col min="10764" max="10764" width="15.85546875" style="244" customWidth="1"/>
    <col min="10765" max="10765" width="13" style="244" customWidth="1"/>
    <col min="10766" max="11008" width="9.140625" style="244"/>
    <col min="11009" max="11009" width="59" style="244" customWidth="1"/>
    <col min="11010" max="11010" width="5.85546875" style="244" customWidth="1"/>
    <col min="11011" max="11011" width="10.28515625" style="244" customWidth="1"/>
    <col min="11012" max="11012" width="12.42578125" style="244" customWidth="1"/>
    <col min="11013" max="11013" width="7.85546875" style="244" customWidth="1"/>
    <col min="11014" max="11014" width="7.7109375" style="244" customWidth="1"/>
    <col min="11015" max="11015" width="12.42578125" style="244" customWidth="1"/>
    <col min="11016" max="11016" width="11.42578125" style="244" customWidth="1"/>
    <col min="11017" max="11017" width="11.5703125" style="244" customWidth="1"/>
    <col min="11018" max="11018" width="12.42578125" style="244" customWidth="1"/>
    <col min="11019" max="11019" width="14.7109375" style="244" customWidth="1"/>
    <col min="11020" max="11020" width="15.85546875" style="244" customWidth="1"/>
    <col min="11021" max="11021" width="13" style="244" customWidth="1"/>
    <col min="11022" max="11264" width="9.140625" style="244"/>
    <col min="11265" max="11265" width="59" style="244" customWidth="1"/>
    <col min="11266" max="11266" width="5.85546875" style="244" customWidth="1"/>
    <col min="11267" max="11267" width="10.28515625" style="244" customWidth="1"/>
    <col min="11268" max="11268" width="12.42578125" style="244" customWidth="1"/>
    <col min="11269" max="11269" width="7.85546875" style="244" customWidth="1"/>
    <col min="11270" max="11270" width="7.7109375" style="244" customWidth="1"/>
    <col min="11271" max="11271" width="12.42578125" style="244" customWidth="1"/>
    <col min="11272" max="11272" width="11.42578125" style="244" customWidth="1"/>
    <col min="11273" max="11273" width="11.5703125" style="244" customWidth="1"/>
    <col min="11274" max="11274" width="12.42578125" style="244" customWidth="1"/>
    <col min="11275" max="11275" width="14.7109375" style="244" customWidth="1"/>
    <col min="11276" max="11276" width="15.85546875" style="244" customWidth="1"/>
    <col min="11277" max="11277" width="13" style="244" customWidth="1"/>
    <col min="11278" max="11520" width="9.140625" style="244"/>
    <col min="11521" max="11521" width="59" style="244" customWidth="1"/>
    <col min="11522" max="11522" width="5.85546875" style="244" customWidth="1"/>
    <col min="11523" max="11523" width="10.28515625" style="244" customWidth="1"/>
    <col min="11524" max="11524" width="12.42578125" style="244" customWidth="1"/>
    <col min="11525" max="11525" width="7.85546875" style="244" customWidth="1"/>
    <col min="11526" max="11526" width="7.7109375" style="244" customWidth="1"/>
    <col min="11527" max="11527" width="12.42578125" style="244" customWidth="1"/>
    <col min="11528" max="11528" width="11.42578125" style="244" customWidth="1"/>
    <col min="11529" max="11529" width="11.5703125" style="244" customWidth="1"/>
    <col min="11530" max="11530" width="12.42578125" style="244" customWidth="1"/>
    <col min="11531" max="11531" width="14.7109375" style="244" customWidth="1"/>
    <col min="11532" max="11532" width="15.85546875" style="244" customWidth="1"/>
    <col min="11533" max="11533" width="13" style="244" customWidth="1"/>
    <col min="11534" max="11776" width="9.140625" style="244"/>
    <col min="11777" max="11777" width="59" style="244" customWidth="1"/>
    <col min="11778" max="11778" width="5.85546875" style="244" customWidth="1"/>
    <col min="11779" max="11779" width="10.28515625" style="244" customWidth="1"/>
    <col min="11780" max="11780" width="12.42578125" style="244" customWidth="1"/>
    <col min="11781" max="11781" width="7.85546875" style="244" customWidth="1"/>
    <col min="11782" max="11782" width="7.7109375" style="244" customWidth="1"/>
    <col min="11783" max="11783" width="12.42578125" style="244" customWidth="1"/>
    <col min="11784" max="11784" width="11.42578125" style="244" customWidth="1"/>
    <col min="11785" max="11785" width="11.5703125" style="244" customWidth="1"/>
    <col min="11786" max="11786" width="12.42578125" style="244" customWidth="1"/>
    <col min="11787" max="11787" width="14.7109375" style="244" customWidth="1"/>
    <col min="11788" max="11788" width="15.85546875" style="244" customWidth="1"/>
    <col min="11789" max="11789" width="13" style="244" customWidth="1"/>
    <col min="11790" max="12032" width="9.140625" style="244"/>
    <col min="12033" max="12033" width="59" style="244" customWidth="1"/>
    <col min="12034" max="12034" width="5.85546875" style="244" customWidth="1"/>
    <col min="12035" max="12035" width="10.28515625" style="244" customWidth="1"/>
    <col min="12036" max="12036" width="12.42578125" style="244" customWidth="1"/>
    <col min="12037" max="12037" width="7.85546875" style="244" customWidth="1"/>
    <col min="12038" max="12038" width="7.7109375" style="244" customWidth="1"/>
    <col min="12039" max="12039" width="12.42578125" style="244" customWidth="1"/>
    <col min="12040" max="12040" width="11.42578125" style="244" customWidth="1"/>
    <col min="12041" max="12041" width="11.5703125" style="244" customWidth="1"/>
    <col min="12042" max="12042" width="12.42578125" style="244" customWidth="1"/>
    <col min="12043" max="12043" width="14.7109375" style="244" customWidth="1"/>
    <col min="12044" max="12044" width="15.85546875" style="244" customWidth="1"/>
    <col min="12045" max="12045" width="13" style="244" customWidth="1"/>
    <col min="12046" max="12288" width="9.140625" style="244"/>
    <col min="12289" max="12289" width="59" style="244" customWidth="1"/>
    <col min="12290" max="12290" width="5.85546875" style="244" customWidth="1"/>
    <col min="12291" max="12291" width="10.28515625" style="244" customWidth="1"/>
    <col min="12292" max="12292" width="12.42578125" style="244" customWidth="1"/>
    <col min="12293" max="12293" width="7.85546875" style="244" customWidth="1"/>
    <col min="12294" max="12294" width="7.7109375" style="244" customWidth="1"/>
    <col min="12295" max="12295" width="12.42578125" style="244" customWidth="1"/>
    <col min="12296" max="12296" width="11.42578125" style="244" customWidth="1"/>
    <col min="12297" max="12297" width="11.5703125" style="244" customWidth="1"/>
    <col min="12298" max="12298" width="12.42578125" style="244" customWidth="1"/>
    <col min="12299" max="12299" width="14.7109375" style="244" customWidth="1"/>
    <col min="12300" max="12300" width="15.85546875" style="244" customWidth="1"/>
    <col min="12301" max="12301" width="13" style="244" customWidth="1"/>
    <col min="12302" max="12544" width="9.140625" style="244"/>
    <col min="12545" max="12545" width="59" style="244" customWidth="1"/>
    <col min="12546" max="12546" width="5.85546875" style="244" customWidth="1"/>
    <col min="12547" max="12547" width="10.28515625" style="244" customWidth="1"/>
    <col min="12548" max="12548" width="12.42578125" style="244" customWidth="1"/>
    <col min="12549" max="12549" width="7.85546875" style="244" customWidth="1"/>
    <col min="12550" max="12550" width="7.7109375" style="244" customWidth="1"/>
    <col min="12551" max="12551" width="12.42578125" style="244" customWidth="1"/>
    <col min="12552" max="12552" width="11.42578125" style="244" customWidth="1"/>
    <col min="12553" max="12553" width="11.5703125" style="244" customWidth="1"/>
    <col min="12554" max="12554" width="12.42578125" style="244" customWidth="1"/>
    <col min="12555" max="12555" width="14.7109375" style="244" customWidth="1"/>
    <col min="12556" max="12556" width="15.85546875" style="244" customWidth="1"/>
    <col min="12557" max="12557" width="13" style="244" customWidth="1"/>
    <col min="12558" max="12800" width="9.140625" style="244"/>
    <col min="12801" max="12801" width="59" style="244" customWidth="1"/>
    <col min="12802" max="12802" width="5.85546875" style="244" customWidth="1"/>
    <col min="12803" max="12803" width="10.28515625" style="244" customWidth="1"/>
    <col min="12804" max="12804" width="12.42578125" style="244" customWidth="1"/>
    <col min="12805" max="12805" width="7.85546875" style="244" customWidth="1"/>
    <col min="12806" max="12806" width="7.7109375" style="244" customWidth="1"/>
    <col min="12807" max="12807" width="12.42578125" style="244" customWidth="1"/>
    <col min="12808" max="12808" width="11.42578125" style="244" customWidth="1"/>
    <col min="12809" max="12809" width="11.5703125" style="244" customWidth="1"/>
    <col min="12810" max="12810" width="12.42578125" style="244" customWidth="1"/>
    <col min="12811" max="12811" width="14.7109375" style="244" customWidth="1"/>
    <col min="12812" max="12812" width="15.85546875" style="244" customWidth="1"/>
    <col min="12813" max="12813" width="13" style="244" customWidth="1"/>
    <col min="12814" max="13056" width="9.140625" style="244"/>
    <col min="13057" max="13057" width="59" style="244" customWidth="1"/>
    <col min="13058" max="13058" width="5.85546875" style="244" customWidth="1"/>
    <col min="13059" max="13059" width="10.28515625" style="244" customWidth="1"/>
    <col min="13060" max="13060" width="12.42578125" style="244" customWidth="1"/>
    <col min="13061" max="13061" width="7.85546875" style="244" customWidth="1"/>
    <col min="13062" max="13062" width="7.7109375" style="244" customWidth="1"/>
    <col min="13063" max="13063" width="12.42578125" style="244" customWidth="1"/>
    <col min="13064" max="13064" width="11.42578125" style="244" customWidth="1"/>
    <col min="13065" max="13065" width="11.5703125" style="244" customWidth="1"/>
    <col min="13066" max="13066" width="12.42578125" style="244" customWidth="1"/>
    <col min="13067" max="13067" width="14.7109375" style="244" customWidth="1"/>
    <col min="13068" max="13068" width="15.85546875" style="244" customWidth="1"/>
    <col min="13069" max="13069" width="13" style="244" customWidth="1"/>
    <col min="13070" max="13312" width="9.140625" style="244"/>
    <col min="13313" max="13313" width="59" style="244" customWidth="1"/>
    <col min="13314" max="13314" width="5.85546875" style="244" customWidth="1"/>
    <col min="13315" max="13315" width="10.28515625" style="244" customWidth="1"/>
    <col min="13316" max="13316" width="12.42578125" style="244" customWidth="1"/>
    <col min="13317" max="13317" width="7.85546875" style="244" customWidth="1"/>
    <col min="13318" max="13318" width="7.7109375" style="244" customWidth="1"/>
    <col min="13319" max="13319" width="12.42578125" style="244" customWidth="1"/>
    <col min="13320" max="13320" width="11.42578125" style="244" customWidth="1"/>
    <col min="13321" max="13321" width="11.5703125" style="244" customWidth="1"/>
    <col min="13322" max="13322" width="12.42578125" style="244" customWidth="1"/>
    <col min="13323" max="13323" width="14.7109375" style="244" customWidth="1"/>
    <col min="13324" max="13324" width="15.85546875" style="244" customWidth="1"/>
    <col min="13325" max="13325" width="13" style="244" customWidth="1"/>
    <col min="13326" max="13568" width="9.140625" style="244"/>
    <col min="13569" max="13569" width="59" style="244" customWidth="1"/>
    <col min="13570" max="13570" width="5.85546875" style="244" customWidth="1"/>
    <col min="13571" max="13571" width="10.28515625" style="244" customWidth="1"/>
    <col min="13572" max="13572" width="12.42578125" style="244" customWidth="1"/>
    <col min="13573" max="13573" width="7.85546875" style="244" customWidth="1"/>
    <col min="13574" max="13574" width="7.7109375" style="244" customWidth="1"/>
    <col min="13575" max="13575" width="12.42578125" style="244" customWidth="1"/>
    <col min="13576" max="13576" width="11.42578125" style="244" customWidth="1"/>
    <col min="13577" max="13577" width="11.5703125" style="244" customWidth="1"/>
    <col min="13578" max="13578" width="12.42578125" style="244" customWidth="1"/>
    <col min="13579" max="13579" width="14.7109375" style="244" customWidth="1"/>
    <col min="13580" max="13580" width="15.85546875" style="244" customWidth="1"/>
    <col min="13581" max="13581" width="13" style="244" customWidth="1"/>
    <col min="13582" max="13824" width="9.140625" style="244"/>
    <col min="13825" max="13825" width="59" style="244" customWidth="1"/>
    <col min="13826" max="13826" width="5.85546875" style="244" customWidth="1"/>
    <col min="13827" max="13827" width="10.28515625" style="244" customWidth="1"/>
    <col min="13828" max="13828" width="12.42578125" style="244" customWidth="1"/>
    <col min="13829" max="13829" width="7.85546875" style="244" customWidth="1"/>
    <col min="13830" max="13830" width="7.7109375" style="244" customWidth="1"/>
    <col min="13831" max="13831" width="12.42578125" style="244" customWidth="1"/>
    <col min="13832" max="13832" width="11.42578125" style="244" customWidth="1"/>
    <col min="13833" max="13833" width="11.5703125" style="244" customWidth="1"/>
    <col min="13834" max="13834" width="12.42578125" style="244" customWidth="1"/>
    <col min="13835" max="13835" width="14.7109375" style="244" customWidth="1"/>
    <col min="13836" max="13836" width="15.85546875" style="244" customWidth="1"/>
    <col min="13837" max="13837" width="13" style="244" customWidth="1"/>
    <col min="13838" max="14080" width="9.140625" style="244"/>
    <col min="14081" max="14081" width="59" style="244" customWidth="1"/>
    <col min="14082" max="14082" width="5.85546875" style="244" customWidth="1"/>
    <col min="14083" max="14083" width="10.28515625" style="244" customWidth="1"/>
    <col min="14084" max="14084" width="12.42578125" style="244" customWidth="1"/>
    <col min="14085" max="14085" width="7.85546875" style="244" customWidth="1"/>
    <col min="14086" max="14086" width="7.7109375" style="244" customWidth="1"/>
    <col min="14087" max="14087" width="12.42578125" style="244" customWidth="1"/>
    <col min="14088" max="14088" width="11.42578125" style="244" customWidth="1"/>
    <col min="14089" max="14089" width="11.5703125" style="244" customWidth="1"/>
    <col min="14090" max="14090" width="12.42578125" style="244" customWidth="1"/>
    <col min="14091" max="14091" width="14.7109375" style="244" customWidth="1"/>
    <col min="14092" max="14092" width="15.85546875" style="244" customWidth="1"/>
    <col min="14093" max="14093" width="13" style="244" customWidth="1"/>
    <col min="14094" max="14336" width="9.140625" style="244"/>
    <col min="14337" max="14337" width="59" style="244" customWidth="1"/>
    <col min="14338" max="14338" width="5.85546875" style="244" customWidth="1"/>
    <col min="14339" max="14339" width="10.28515625" style="244" customWidth="1"/>
    <col min="14340" max="14340" width="12.42578125" style="244" customWidth="1"/>
    <col min="14341" max="14341" width="7.85546875" style="244" customWidth="1"/>
    <col min="14342" max="14342" width="7.7109375" style="244" customWidth="1"/>
    <col min="14343" max="14343" width="12.42578125" style="244" customWidth="1"/>
    <col min="14344" max="14344" width="11.42578125" style="244" customWidth="1"/>
    <col min="14345" max="14345" width="11.5703125" style="244" customWidth="1"/>
    <col min="14346" max="14346" width="12.42578125" style="244" customWidth="1"/>
    <col min="14347" max="14347" width="14.7109375" style="244" customWidth="1"/>
    <col min="14348" max="14348" width="15.85546875" style="244" customWidth="1"/>
    <col min="14349" max="14349" width="13" style="244" customWidth="1"/>
    <col min="14350" max="14592" width="9.140625" style="244"/>
    <col min="14593" max="14593" width="59" style="244" customWidth="1"/>
    <col min="14594" max="14594" width="5.85546875" style="244" customWidth="1"/>
    <col min="14595" max="14595" width="10.28515625" style="244" customWidth="1"/>
    <col min="14596" max="14596" width="12.42578125" style="244" customWidth="1"/>
    <col min="14597" max="14597" width="7.85546875" style="244" customWidth="1"/>
    <col min="14598" max="14598" width="7.7109375" style="244" customWidth="1"/>
    <col min="14599" max="14599" width="12.42578125" style="244" customWidth="1"/>
    <col min="14600" max="14600" width="11.42578125" style="244" customWidth="1"/>
    <col min="14601" max="14601" width="11.5703125" style="244" customWidth="1"/>
    <col min="14602" max="14602" width="12.42578125" style="244" customWidth="1"/>
    <col min="14603" max="14603" width="14.7109375" style="244" customWidth="1"/>
    <col min="14604" max="14604" width="15.85546875" style="244" customWidth="1"/>
    <col min="14605" max="14605" width="13" style="244" customWidth="1"/>
    <col min="14606" max="14848" width="9.140625" style="244"/>
    <col min="14849" max="14849" width="59" style="244" customWidth="1"/>
    <col min="14850" max="14850" width="5.85546875" style="244" customWidth="1"/>
    <col min="14851" max="14851" width="10.28515625" style="244" customWidth="1"/>
    <col min="14852" max="14852" width="12.42578125" style="244" customWidth="1"/>
    <col min="14853" max="14853" width="7.85546875" style="244" customWidth="1"/>
    <col min="14854" max="14854" width="7.7109375" style="244" customWidth="1"/>
    <col min="14855" max="14855" width="12.42578125" style="244" customWidth="1"/>
    <col min="14856" max="14856" width="11.42578125" style="244" customWidth="1"/>
    <col min="14857" max="14857" width="11.5703125" style="244" customWidth="1"/>
    <col min="14858" max="14858" width="12.42578125" style="244" customWidth="1"/>
    <col min="14859" max="14859" width="14.7109375" style="244" customWidth="1"/>
    <col min="14860" max="14860" width="15.85546875" style="244" customWidth="1"/>
    <col min="14861" max="14861" width="13" style="244" customWidth="1"/>
    <col min="14862" max="15104" width="9.140625" style="244"/>
    <col min="15105" max="15105" width="59" style="244" customWidth="1"/>
    <col min="15106" max="15106" width="5.85546875" style="244" customWidth="1"/>
    <col min="15107" max="15107" width="10.28515625" style="244" customWidth="1"/>
    <col min="15108" max="15108" width="12.42578125" style="244" customWidth="1"/>
    <col min="15109" max="15109" width="7.85546875" style="244" customWidth="1"/>
    <col min="15110" max="15110" width="7.7109375" style="244" customWidth="1"/>
    <col min="15111" max="15111" width="12.42578125" style="244" customWidth="1"/>
    <col min="15112" max="15112" width="11.42578125" style="244" customWidth="1"/>
    <col min="15113" max="15113" width="11.5703125" style="244" customWidth="1"/>
    <col min="15114" max="15114" width="12.42578125" style="244" customWidth="1"/>
    <col min="15115" max="15115" width="14.7109375" style="244" customWidth="1"/>
    <col min="15116" max="15116" width="15.85546875" style="244" customWidth="1"/>
    <col min="15117" max="15117" width="13" style="244" customWidth="1"/>
    <col min="15118" max="15360" width="9.140625" style="244"/>
    <col min="15361" max="15361" width="59" style="244" customWidth="1"/>
    <col min="15362" max="15362" width="5.85546875" style="244" customWidth="1"/>
    <col min="15363" max="15363" width="10.28515625" style="244" customWidth="1"/>
    <col min="15364" max="15364" width="12.42578125" style="244" customWidth="1"/>
    <col min="15365" max="15365" width="7.85546875" style="244" customWidth="1"/>
    <col min="15366" max="15366" width="7.7109375" style="244" customWidth="1"/>
    <col min="15367" max="15367" width="12.42578125" style="244" customWidth="1"/>
    <col min="15368" max="15368" width="11.42578125" style="244" customWidth="1"/>
    <col min="15369" max="15369" width="11.5703125" style="244" customWidth="1"/>
    <col min="15370" max="15370" width="12.42578125" style="244" customWidth="1"/>
    <col min="15371" max="15371" width="14.7109375" style="244" customWidth="1"/>
    <col min="15372" max="15372" width="15.85546875" style="244" customWidth="1"/>
    <col min="15373" max="15373" width="13" style="244" customWidth="1"/>
    <col min="15374" max="15616" width="9.140625" style="244"/>
    <col min="15617" max="15617" width="59" style="244" customWidth="1"/>
    <col min="15618" max="15618" width="5.85546875" style="244" customWidth="1"/>
    <col min="15619" max="15619" width="10.28515625" style="244" customWidth="1"/>
    <col min="15620" max="15620" width="12.42578125" style="244" customWidth="1"/>
    <col min="15621" max="15621" width="7.85546875" style="244" customWidth="1"/>
    <col min="15622" max="15622" width="7.7109375" style="244" customWidth="1"/>
    <col min="15623" max="15623" width="12.42578125" style="244" customWidth="1"/>
    <col min="15624" max="15624" width="11.42578125" style="244" customWidth="1"/>
    <col min="15625" max="15625" width="11.5703125" style="244" customWidth="1"/>
    <col min="15626" max="15626" width="12.42578125" style="244" customWidth="1"/>
    <col min="15627" max="15627" width="14.7109375" style="244" customWidth="1"/>
    <col min="15628" max="15628" width="15.85546875" style="244" customWidth="1"/>
    <col min="15629" max="15629" width="13" style="244" customWidth="1"/>
    <col min="15630" max="15872" width="9.140625" style="244"/>
    <col min="15873" max="15873" width="59" style="244" customWidth="1"/>
    <col min="15874" max="15874" width="5.85546875" style="244" customWidth="1"/>
    <col min="15875" max="15875" width="10.28515625" style="244" customWidth="1"/>
    <col min="15876" max="15876" width="12.42578125" style="244" customWidth="1"/>
    <col min="15877" max="15877" width="7.85546875" style="244" customWidth="1"/>
    <col min="15878" max="15878" width="7.7109375" style="244" customWidth="1"/>
    <col min="15879" max="15879" width="12.42578125" style="244" customWidth="1"/>
    <col min="15880" max="15880" width="11.42578125" style="244" customWidth="1"/>
    <col min="15881" max="15881" width="11.5703125" style="244" customWidth="1"/>
    <col min="15882" max="15882" width="12.42578125" style="244" customWidth="1"/>
    <col min="15883" max="15883" width="14.7109375" style="244" customWidth="1"/>
    <col min="15884" max="15884" width="15.85546875" style="244" customWidth="1"/>
    <col min="15885" max="15885" width="13" style="244" customWidth="1"/>
    <col min="15886" max="16128" width="9.140625" style="244"/>
    <col min="16129" max="16129" width="59" style="244" customWidth="1"/>
    <col min="16130" max="16130" width="5.85546875" style="244" customWidth="1"/>
    <col min="16131" max="16131" width="10.28515625" style="244" customWidth="1"/>
    <col min="16132" max="16132" width="12.42578125" style="244" customWidth="1"/>
    <col min="16133" max="16133" width="7.85546875" style="244" customWidth="1"/>
    <col min="16134" max="16134" width="7.7109375" style="244" customWidth="1"/>
    <col min="16135" max="16135" width="12.42578125" style="244" customWidth="1"/>
    <col min="16136" max="16136" width="11.42578125" style="244" customWidth="1"/>
    <col min="16137" max="16137" width="11.5703125" style="244" customWidth="1"/>
    <col min="16138" max="16138" width="12.42578125" style="244" customWidth="1"/>
    <col min="16139" max="16139" width="14.7109375" style="244" customWidth="1"/>
    <col min="16140" max="16140" width="15.85546875" style="244" customWidth="1"/>
    <col min="16141" max="16141" width="13" style="244" customWidth="1"/>
    <col min="16142" max="16384" width="9.140625" style="244"/>
  </cols>
  <sheetData>
    <row r="1" spans="1:118" s="760" customFormat="1" ht="19.149999999999999" customHeight="1" thickBot="1" x14ac:dyDescent="0.3">
      <c r="A1" s="3306" t="s">
        <v>46</v>
      </c>
      <c r="B1" s="3306"/>
      <c r="C1" s="3306"/>
      <c r="D1" s="3306"/>
      <c r="E1" s="3306"/>
      <c r="F1" s="3306"/>
      <c r="G1" s="3306"/>
      <c r="H1" s="3306"/>
      <c r="I1" s="3306"/>
      <c r="J1" s="3306"/>
      <c r="K1" s="3306"/>
      <c r="L1" s="3306"/>
      <c r="M1" s="3306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  <c r="BG1" s="763"/>
      <c r="BH1" s="763"/>
      <c r="BI1" s="763"/>
      <c r="BJ1" s="763"/>
      <c r="BK1" s="763"/>
      <c r="BL1" s="763"/>
      <c r="BM1" s="763"/>
      <c r="BN1" s="763"/>
      <c r="BO1" s="763"/>
      <c r="BP1" s="763"/>
      <c r="BQ1" s="763"/>
      <c r="BR1" s="763"/>
      <c r="BS1" s="763"/>
      <c r="BT1" s="763"/>
      <c r="BU1" s="763"/>
      <c r="BV1" s="763"/>
      <c r="BW1" s="763"/>
      <c r="BX1" s="763"/>
      <c r="BY1" s="763"/>
      <c r="BZ1" s="763"/>
      <c r="CA1" s="763"/>
      <c r="CB1" s="763"/>
      <c r="CC1" s="763"/>
      <c r="CD1" s="763"/>
      <c r="CE1" s="763"/>
      <c r="CF1" s="763"/>
      <c r="CG1" s="763"/>
      <c r="CH1" s="763"/>
      <c r="CI1" s="763"/>
      <c r="CJ1" s="763"/>
      <c r="CK1" s="763"/>
      <c r="CL1" s="763"/>
      <c r="CM1" s="763"/>
      <c r="CN1" s="763"/>
      <c r="CO1" s="763"/>
      <c r="CP1" s="763"/>
      <c r="CQ1" s="763"/>
      <c r="CR1" s="763"/>
      <c r="CS1" s="763"/>
      <c r="CT1" s="763"/>
      <c r="CU1" s="763"/>
      <c r="CV1" s="763"/>
      <c r="CW1" s="763"/>
      <c r="CX1" s="763"/>
      <c r="CY1" s="763"/>
      <c r="CZ1" s="763"/>
      <c r="DA1" s="763"/>
      <c r="DB1" s="763"/>
      <c r="DC1" s="763"/>
      <c r="DD1" s="763"/>
      <c r="DE1" s="763"/>
      <c r="DF1" s="763"/>
      <c r="DG1" s="763"/>
      <c r="DH1" s="763"/>
      <c r="DI1" s="763"/>
      <c r="DJ1" s="763"/>
      <c r="DK1" s="763"/>
      <c r="DL1" s="763"/>
      <c r="DM1" s="763"/>
      <c r="DN1" s="763"/>
    </row>
    <row r="2" spans="1:118" s="760" customFormat="1" ht="16.5" thickBot="1" x14ac:dyDescent="0.3">
      <c r="A2" s="3307" t="s">
        <v>381</v>
      </c>
      <c r="B2" s="3308"/>
      <c r="C2" s="3308"/>
      <c r="D2" s="3308"/>
      <c r="E2" s="3308"/>
      <c r="F2" s="3308"/>
      <c r="G2" s="3308"/>
      <c r="H2" s="3308"/>
      <c r="I2" s="3308"/>
      <c r="J2" s="3308"/>
      <c r="K2" s="3309"/>
      <c r="L2" s="3309"/>
      <c r="M2" s="3310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  <c r="BF2" s="763"/>
      <c r="BG2" s="763"/>
      <c r="BH2" s="763"/>
      <c r="BI2" s="763"/>
      <c r="BJ2" s="763"/>
      <c r="BK2" s="763"/>
      <c r="BL2" s="763"/>
      <c r="BM2" s="763"/>
      <c r="BN2" s="763"/>
      <c r="BO2" s="763"/>
      <c r="BP2" s="763"/>
      <c r="BQ2" s="763"/>
      <c r="BR2" s="763"/>
      <c r="BS2" s="763"/>
      <c r="BT2" s="763"/>
      <c r="BU2" s="763"/>
      <c r="BV2" s="763"/>
      <c r="BW2" s="763"/>
      <c r="BX2" s="763"/>
      <c r="BY2" s="763"/>
      <c r="BZ2" s="763"/>
      <c r="CA2" s="763"/>
      <c r="CB2" s="763"/>
      <c r="CC2" s="763"/>
      <c r="CD2" s="763"/>
      <c r="CE2" s="763"/>
      <c r="CF2" s="763"/>
      <c r="CG2" s="763"/>
      <c r="CH2" s="763"/>
      <c r="CI2" s="763"/>
      <c r="CJ2" s="763"/>
      <c r="CK2" s="763"/>
      <c r="CL2" s="763"/>
      <c r="CM2" s="763"/>
      <c r="CN2" s="763"/>
      <c r="CO2" s="763"/>
      <c r="CP2" s="763"/>
      <c r="CQ2" s="763"/>
      <c r="CR2" s="763"/>
      <c r="CS2" s="763"/>
      <c r="CT2" s="763"/>
      <c r="CU2" s="763"/>
      <c r="CV2" s="763"/>
      <c r="CW2" s="763"/>
      <c r="CX2" s="763"/>
      <c r="CY2" s="763"/>
      <c r="CZ2" s="763"/>
      <c r="DA2" s="763"/>
      <c r="DB2" s="763"/>
      <c r="DC2" s="763"/>
      <c r="DD2" s="763"/>
      <c r="DE2" s="763"/>
      <c r="DF2" s="763"/>
      <c r="DG2" s="763"/>
      <c r="DH2" s="763"/>
      <c r="DI2" s="763"/>
      <c r="DJ2" s="763"/>
      <c r="DK2" s="763"/>
      <c r="DL2" s="763"/>
      <c r="DM2" s="763"/>
      <c r="DN2" s="763"/>
    </row>
    <row r="3" spans="1:118" s="760" customFormat="1" ht="16.149999999999999" customHeight="1" thickBot="1" x14ac:dyDescent="0.3">
      <c r="A3" s="3311" t="s">
        <v>9</v>
      </c>
      <c r="B3" s="3345" t="s">
        <v>68</v>
      </c>
      <c r="C3" s="3346"/>
      <c r="D3" s="3347"/>
      <c r="E3" s="3338" t="s">
        <v>69</v>
      </c>
      <c r="F3" s="3339"/>
      <c r="G3" s="3340"/>
      <c r="H3" s="3338" t="s">
        <v>47</v>
      </c>
      <c r="I3" s="3339"/>
      <c r="J3" s="3340"/>
      <c r="K3" s="1978"/>
      <c r="L3" s="1978"/>
      <c r="M3" s="776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3"/>
      <c r="BL3" s="763"/>
      <c r="BM3" s="763"/>
      <c r="BN3" s="763"/>
      <c r="BO3" s="763"/>
      <c r="BP3" s="763"/>
      <c r="BQ3" s="763"/>
      <c r="BR3" s="763"/>
      <c r="BS3" s="763"/>
      <c r="BT3" s="763"/>
      <c r="BU3" s="763"/>
      <c r="BV3" s="763"/>
      <c r="BW3" s="763"/>
      <c r="BX3" s="763"/>
      <c r="BY3" s="763"/>
      <c r="BZ3" s="763"/>
      <c r="CA3" s="763"/>
      <c r="CB3" s="763"/>
      <c r="CC3" s="763"/>
      <c r="CD3" s="763"/>
      <c r="CE3" s="763"/>
      <c r="CF3" s="763"/>
      <c r="CG3" s="763"/>
      <c r="CH3" s="763"/>
      <c r="CI3" s="763"/>
      <c r="CJ3" s="763"/>
      <c r="CK3" s="763"/>
      <c r="CL3" s="763"/>
      <c r="CM3" s="763"/>
      <c r="CN3" s="763"/>
      <c r="CO3" s="763"/>
      <c r="CP3" s="763"/>
      <c r="CQ3" s="763"/>
      <c r="CR3" s="763"/>
      <c r="CS3" s="763"/>
      <c r="CT3" s="763"/>
      <c r="CU3" s="763"/>
      <c r="CV3" s="763"/>
      <c r="CW3" s="763"/>
      <c r="CX3" s="763"/>
      <c r="CY3" s="763"/>
      <c r="CZ3" s="763"/>
      <c r="DA3" s="763"/>
      <c r="DB3" s="763"/>
      <c r="DC3" s="763"/>
      <c r="DD3" s="763"/>
      <c r="DE3" s="763"/>
      <c r="DF3" s="763"/>
      <c r="DG3" s="763"/>
      <c r="DH3" s="763"/>
      <c r="DI3" s="763"/>
      <c r="DJ3" s="763"/>
      <c r="DK3" s="763"/>
      <c r="DL3" s="763"/>
      <c r="DM3" s="763"/>
      <c r="DN3" s="763"/>
    </row>
    <row r="4" spans="1:118" s="760" customFormat="1" ht="11.45" customHeight="1" x14ac:dyDescent="0.25">
      <c r="A4" s="3312"/>
      <c r="B4" s="3348">
        <v>1</v>
      </c>
      <c r="C4" s="3341"/>
      <c r="D4" s="3349"/>
      <c r="E4" s="3330">
        <v>2</v>
      </c>
      <c r="F4" s="3331"/>
      <c r="G4" s="3332"/>
      <c r="H4" s="3330">
        <v>3</v>
      </c>
      <c r="I4" s="3331"/>
      <c r="J4" s="3332"/>
      <c r="K4" s="3341" t="s">
        <v>48</v>
      </c>
      <c r="L4" s="3341"/>
      <c r="M4" s="3342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63"/>
      <c r="AO4" s="763"/>
      <c r="AP4" s="763"/>
      <c r="AQ4" s="763"/>
      <c r="AR4" s="763"/>
      <c r="AS4" s="763"/>
      <c r="AT4" s="763"/>
      <c r="AU4" s="763"/>
      <c r="AV4" s="763"/>
      <c r="AW4" s="763"/>
      <c r="AX4" s="763"/>
      <c r="AY4" s="763"/>
      <c r="AZ4" s="763"/>
      <c r="BA4" s="763"/>
      <c r="BB4" s="763"/>
      <c r="BC4" s="763"/>
      <c r="BD4" s="763"/>
      <c r="BE4" s="763"/>
      <c r="BF4" s="763"/>
      <c r="BG4" s="763"/>
      <c r="BH4" s="763"/>
      <c r="BI4" s="763"/>
      <c r="BJ4" s="763"/>
      <c r="BK4" s="763"/>
      <c r="BL4" s="763"/>
      <c r="BM4" s="763"/>
      <c r="BN4" s="763"/>
      <c r="BO4" s="763"/>
      <c r="BP4" s="763"/>
      <c r="BQ4" s="763"/>
      <c r="BR4" s="763"/>
      <c r="BS4" s="763"/>
      <c r="BT4" s="763"/>
      <c r="BU4" s="763"/>
      <c r="BV4" s="763"/>
      <c r="BW4" s="763"/>
      <c r="BX4" s="763"/>
      <c r="BY4" s="763"/>
      <c r="BZ4" s="763"/>
      <c r="CA4" s="763"/>
      <c r="CB4" s="763"/>
      <c r="CC4" s="763"/>
      <c r="CD4" s="763"/>
      <c r="CE4" s="763"/>
      <c r="CF4" s="763"/>
      <c r="CG4" s="763"/>
      <c r="CH4" s="763"/>
      <c r="CI4" s="763"/>
      <c r="CJ4" s="763"/>
      <c r="CK4" s="763"/>
      <c r="CL4" s="763"/>
      <c r="CM4" s="763"/>
      <c r="CN4" s="763"/>
      <c r="CO4" s="763"/>
      <c r="CP4" s="763"/>
      <c r="CQ4" s="763"/>
      <c r="CR4" s="763"/>
      <c r="CS4" s="763"/>
      <c r="CT4" s="763"/>
      <c r="CU4" s="763"/>
      <c r="CV4" s="763"/>
      <c r="CW4" s="763"/>
      <c r="CX4" s="763"/>
      <c r="CY4" s="763"/>
      <c r="CZ4" s="763"/>
      <c r="DA4" s="763"/>
      <c r="DB4" s="763"/>
      <c r="DC4" s="763"/>
      <c r="DD4" s="763"/>
      <c r="DE4" s="763"/>
      <c r="DF4" s="763"/>
      <c r="DG4" s="763"/>
      <c r="DH4" s="763"/>
      <c r="DI4" s="763"/>
      <c r="DJ4" s="763"/>
      <c r="DK4" s="763"/>
      <c r="DL4" s="763"/>
      <c r="DM4" s="763"/>
      <c r="DN4" s="763"/>
    </row>
    <row r="5" spans="1:118" s="760" customFormat="1" ht="12" customHeight="1" thickBot="1" x14ac:dyDescent="0.3">
      <c r="A5" s="3312"/>
      <c r="B5" s="3333" t="s">
        <v>49</v>
      </c>
      <c r="C5" s="3333"/>
      <c r="D5" s="3334"/>
      <c r="E5" s="3335" t="s">
        <v>49</v>
      </c>
      <c r="F5" s="3336"/>
      <c r="G5" s="3337"/>
      <c r="H5" s="3335" t="s">
        <v>49</v>
      </c>
      <c r="I5" s="3336"/>
      <c r="J5" s="3337"/>
      <c r="K5" s="3343"/>
      <c r="L5" s="3343"/>
      <c r="M5" s="3344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3"/>
      <c r="AS5" s="763"/>
      <c r="AT5" s="763"/>
      <c r="AU5" s="763"/>
      <c r="AV5" s="763"/>
      <c r="AW5" s="763"/>
      <c r="AX5" s="763"/>
      <c r="AY5" s="763"/>
      <c r="AZ5" s="763"/>
      <c r="BA5" s="763"/>
      <c r="BB5" s="763"/>
      <c r="BC5" s="763"/>
      <c r="BD5" s="763"/>
      <c r="BE5" s="763"/>
      <c r="BF5" s="763"/>
      <c r="BG5" s="763"/>
      <c r="BH5" s="763"/>
      <c r="BI5" s="763"/>
      <c r="BJ5" s="763"/>
      <c r="BK5" s="763"/>
      <c r="BL5" s="763"/>
      <c r="BM5" s="763"/>
      <c r="BN5" s="763"/>
      <c r="BO5" s="763"/>
      <c r="BP5" s="763"/>
      <c r="BQ5" s="763"/>
      <c r="BR5" s="763"/>
      <c r="BS5" s="763"/>
      <c r="BT5" s="763"/>
      <c r="BU5" s="763"/>
      <c r="BV5" s="763"/>
      <c r="BW5" s="763"/>
      <c r="BX5" s="763"/>
      <c r="BY5" s="763"/>
      <c r="BZ5" s="763"/>
      <c r="CA5" s="763"/>
      <c r="CB5" s="763"/>
      <c r="CC5" s="763"/>
      <c r="CD5" s="763"/>
      <c r="CE5" s="763"/>
      <c r="CF5" s="763"/>
      <c r="CG5" s="763"/>
      <c r="CH5" s="763"/>
      <c r="CI5" s="763"/>
      <c r="CJ5" s="763"/>
      <c r="CK5" s="763"/>
      <c r="CL5" s="763"/>
      <c r="CM5" s="763"/>
      <c r="CN5" s="763"/>
      <c r="CO5" s="763"/>
      <c r="CP5" s="763"/>
      <c r="CQ5" s="763"/>
      <c r="CR5" s="763"/>
      <c r="CS5" s="763"/>
      <c r="CT5" s="763"/>
      <c r="CU5" s="763"/>
      <c r="CV5" s="763"/>
      <c r="CW5" s="763"/>
      <c r="CX5" s="763"/>
      <c r="CY5" s="763"/>
      <c r="CZ5" s="763"/>
      <c r="DA5" s="763"/>
      <c r="DB5" s="763"/>
      <c r="DC5" s="763"/>
      <c r="DD5" s="763"/>
      <c r="DE5" s="763"/>
      <c r="DF5" s="763"/>
      <c r="DG5" s="763"/>
      <c r="DH5" s="763"/>
      <c r="DI5" s="763"/>
      <c r="DJ5" s="763"/>
      <c r="DK5" s="763"/>
      <c r="DL5" s="763"/>
      <c r="DM5" s="763"/>
      <c r="DN5" s="763"/>
    </row>
    <row r="6" spans="1:118" s="760" customFormat="1" ht="52.15" customHeight="1" x14ac:dyDescent="0.25">
      <c r="A6" s="3313"/>
      <c r="B6" s="2579" t="s">
        <v>26</v>
      </c>
      <c r="C6" s="2580" t="s">
        <v>50</v>
      </c>
      <c r="D6" s="2581" t="s">
        <v>4</v>
      </c>
      <c r="E6" s="2579" t="s">
        <v>26</v>
      </c>
      <c r="F6" s="2580" t="s">
        <v>50</v>
      </c>
      <c r="G6" s="2582" t="s">
        <v>4</v>
      </c>
      <c r="H6" s="2579" t="s">
        <v>26</v>
      </c>
      <c r="I6" s="2580" t="s">
        <v>50</v>
      </c>
      <c r="J6" s="2583" t="s">
        <v>4</v>
      </c>
      <c r="K6" s="2584" t="s">
        <v>26</v>
      </c>
      <c r="L6" s="2580" t="s">
        <v>50</v>
      </c>
      <c r="M6" s="2583" t="s">
        <v>4</v>
      </c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3"/>
      <c r="AK6" s="763"/>
      <c r="AL6" s="763"/>
      <c r="AM6" s="763"/>
      <c r="AN6" s="763"/>
      <c r="AO6" s="763"/>
      <c r="AP6" s="763"/>
      <c r="AQ6" s="763"/>
      <c r="AR6" s="763"/>
      <c r="AS6" s="763"/>
      <c r="AT6" s="763"/>
      <c r="AU6" s="763"/>
      <c r="AV6" s="763"/>
      <c r="AW6" s="763"/>
      <c r="AX6" s="763"/>
      <c r="AY6" s="763"/>
      <c r="AZ6" s="763"/>
      <c r="BA6" s="763"/>
      <c r="BB6" s="763"/>
      <c r="BC6" s="763"/>
      <c r="BD6" s="763"/>
      <c r="BE6" s="763"/>
      <c r="BF6" s="763"/>
      <c r="BG6" s="763"/>
      <c r="BH6" s="763"/>
      <c r="BI6" s="763"/>
      <c r="BJ6" s="763"/>
      <c r="BK6" s="763"/>
      <c r="BL6" s="763"/>
      <c r="BM6" s="763"/>
      <c r="BN6" s="763"/>
      <c r="BO6" s="763"/>
      <c r="BP6" s="763"/>
      <c r="BQ6" s="763"/>
      <c r="BR6" s="763"/>
      <c r="BS6" s="763"/>
      <c r="BT6" s="763"/>
      <c r="BU6" s="763"/>
      <c r="BV6" s="763"/>
      <c r="BW6" s="763"/>
      <c r="BX6" s="763"/>
      <c r="BY6" s="763"/>
      <c r="BZ6" s="763"/>
      <c r="CA6" s="763"/>
      <c r="CB6" s="763"/>
      <c r="CC6" s="763"/>
      <c r="CD6" s="763"/>
      <c r="CE6" s="763"/>
      <c r="CF6" s="763"/>
      <c r="CG6" s="763"/>
      <c r="CH6" s="763"/>
      <c r="CI6" s="763"/>
      <c r="CJ6" s="763"/>
      <c r="CK6" s="763"/>
      <c r="CL6" s="763"/>
      <c r="CM6" s="763"/>
      <c r="CN6" s="763"/>
      <c r="CO6" s="763"/>
      <c r="CP6" s="763"/>
      <c r="CQ6" s="763"/>
      <c r="CR6" s="763"/>
      <c r="CS6" s="763"/>
      <c r="CT6" s="763"/>
      <c r="CU6" s="763"/>
      <c r="CV6" s="763"/>
      <c r="CW6" s="763"/>
      <c r="CX6" s="763"/>
      <c r="CY6" s="763"/>
      <c r="CZ6" s="763"/>
      <c r="DA6" s="763"/>
      <c r="DB6" s="763"/>
      <c r="DC6" s="763"/>
      <c r="DD6" s="763"/>
      <c r="DE6" s="763"/>
      <c r="DF6" s="763"/>
      <c r="DG6" s="763"/>
      <c r="DH6" s="763"/>
      <c r="DI6" s="763"/>
      <c r="DJ6" s="763"/>
      <c r="DK6" s="763"/>
      <c r="DL6" s="763"/>
      <c r="DM6" s="763"/>
      <c r="DN6" s="763"/>
    </row>
    <row r="7" spans="1:118" s="760" customFormat="1" ht="19.899999999999999" customHeight="1" x14ac:dyDescent="0.25">
      <c r="A7" s="764" t="s">
        <v>51</v>
      </c>
      <c r="B7" s="777"/>
      <c r="C7" s="778"/>
      <c r="D7" s="1282"/>
      <c r="E7" s="2565"/>
      <c r="F7" s="2505"/>
      <c r="G7" s="2506"/>
      <c r="H7" s="2576"/>
      <c r="I7" s="2507"/>
      <c r="J7" s="2508"/>
      <c r="K7" s="2504"/>
      <c r="L7" s="2507"/>
      <c r="M7" s="2509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3"/>
      <c r="AK7" s="763"/>
      <c r="AL7" s="763"/>
      <c r="AM7" s="763"/>
      <c r="AN7" s="763"/>
      <c r="AO7" s="763"/>
      <c r="AP7" s="763"/>
      <c r="AQ7" s="763"/>
      <c r="AR7" s="763"/>
      <c r="AS7" s="763"/>
      <c r="AT7" s="763"/>
      <c r="AU7" s="763"/>
      <c r="AV7" s="763"/>
      <c r="AW7" s="763"/>
      <c r="AX7" s="763"/>
      <c r="AY7" s="763"/>
      <c r="AZ7" s="763"/>
      <c r="BA7" s="763"/>
      <c r="BB7" s="763"/>
      <c r="BC7" s="763"/>
      <c r="BD7" s="763"/>
      <c r="BE7" s="763"/>
      <c r="BF7" s="763"/>
      <c r="BG7" s="763"/>
      <c r="BH7" s="763"/>
      <c r="BI7" s="763"/>
      <c r="BJ7" s="763"/>
      <c r="BK7" s="763"/>
      <c r="BL7" s="763"/>
      <c r="BM7" s="763"/>
      <c r="BN7" s="763"/>
      <c r="BO7" s="763"/>
      <c r="BP7" s="763"/>
      <c r="BQ7" s="763"/>
      <c r="BR7" s="763"/>
      <c r="BS7" s="763"/>
      <c r="BT7" s="763"/>
      <c r="BU7" s="763"/>
      <c r="BV7" s="763"/>
      <c r="BW7" s="763"/>
      <c r="BX7" s="763"/>
      <c r="BY7" s="763"/>
      <c r="BZ7" s="763"/>
      <c r="CA7" s="763"/>
      <c r="CB7" s="763"/>
      <c r="CC7" s="763"/>
      <c r="CD7" s="763"/>
      <c r="CE7" s="763"/>
      <c r="CF7" s="763"/>
      <c r="CG7" s="763"/>
      <c r="CH7" s="763"/>
      <c r="CI7" s="763"/>
      <c r="CJ7" s="763"/>
      <c r="CK7" s="763"/>
      <c r="CL7" s="763"/>
      <c r="CM7" s="763"/>
      <c r="CN7" s="763"/>
      <c r="CO7" s="763"/>
      <c r="CP7" s="763"/>
      <c r="CQ7" s="763"/>
      <c r="CR7" s="763"/>
      <c r="CS7" s="763"/>
      <c r="CT7" s="763"/>
      <c r="CU7" s="763"/>
      <c r="CV7" s="763"/>
      <c r="CW7" s="763"/>
      <c r="CX7" s="763"/>
      <c r="CY7" s="763"/>
      <c r="CZ7" s="763"/>
      <c r="DA7" s="763"/>
      <c r="DB7" s="763"/>
      <c r="DC7" s="763"/>
      <c r="DD7" s="763"/>
      <c r="DE7" s="763"/>
      <c r="DF7" s="763"/>
      <c r="DG7" s="763"/>
      <c r="DH7" s="763"/>
      <c r="DI7" s="763"/>
      <c r="DJ7" s="763"/>
      <c r="DK7" s="763"/>
      <c r="DL7" s="763"/>
      <c r="DM7" s="763"/>
      <c r="DN7" s="763"/>
    </row>
    <row r="8" spans="1:118" s="760" customFormat="1" ht="15.75" x14ac:dyDescent="0.25">
      <c r="A8" s="765" t="s">
        <v>52</v>
      </c>
      <c r="B8" s="770">
        <f t="shared" ref="B8:H15" si="0">B19+B29</f>
        <v>17</v>
      </c>
      <c r="C8" s="771">
        <f t="shared" si="0"/>
        <v>3</v>
      </c>
      <c r="D8" s="1280">
        <f>D19+D29</f>
        <v>20</v>
      </c>
      <c r="E8" s="969">
        <f>E19+E29</f>
        <v>12</v>
      </c>
      <c r="F8" s="1298">
        <f t="shared" si="0"/>
        <v>7</v>
      </c>
      <c r="G8" s="1280">
        <f>G19+G29</f>
        <v>19</v>
      </c>
      <c r="H8" s="969">
        <f>H19+H29</f>
        <v>0</v>
      </c>
      <c r="I8" s="970">
        <f t="shared" ref="I8:J15" si="1">I19+I29</f>
        <v>0</v>
      </c>
      <c r="J8" s="1281">
        <f>J19+J29</f>
        <v>0</v>
      </c>
      <c r="K8" s="966">
        <f>E8+B8+H8</f>
        <v>29</v>
      </c>
      <c r="L8" s="966">
        <f>F8+C8+I8</f>
        <v>10</v>
      </c>
      <c r="M8" s="967">
        <f>K8+L8</f>
        <v>39</v>
      </c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3"/>
      <c r="CO8" s="763"/>
      <c r="CP8" s="763"/>
      <c r="CQ8" s="763"/>
      <c r="CR8" s="763"/>
      <c r="CS8" s="763"/>
      <c r="CT8" s="763"/>
      <c r="CU8" s="763"/>
      <c r="CV8" s="763"/>
      <c r="CW8" s="763"/>
      <c r="CX8" s="763"/>
      <c r="CY8" s="763"/>
      <c r="CZ8" s="763"/>
      <c r="DA8" s="763"/>
      <c r="DB8" s="763"/>
      <c r="DC8" s="763"/>
      <c r="DD8" s="763"/>
      <c r="DE8" s="763"/>
      <c r="DF8" s="763"/>
      <c r="DG8" s="763"/>
      <c r="DH8" s="763"/>
      <c r="DI8" s="763"/>
      <c r="DJ8" s="763"/>
      <c r="DK8" s="763"/>
      <c r="DL8" s="763"/>
      <c r="DM8" s="763"/>
      <c r="DN8" s="763"/>
    </row>
    <row r="9" spans="1:118" s="760" customFormat="1" ht="16.149999999999999" customHeight="1" x14ac:dyDescent="0.25">
      <c r="A9" s="766" t="s">
        <v>53</v>
      </c>
      <c r="B9" s="770">
        <f t="shared" si="0"/>
        <v>16</v>
      </c>
      <c r="C9" s="771">
        <f t="shared" si="0"/>
        <v>3</v>
      </c>
      <c r="D9" s="1280">
        <f t="shared" si="0"/>
        <v>19</v>
      </c>
      <c r="E9" s="969">
        <f t="shared" si="0"/>
        <v>7</v>
      </c>
      <c r="F9" s="1298">
        <f t="shared" si="0"/>
        <v>3</v>
      </c>
      <c r="G9" s="1280">
        <f t="shared" si="0"/>
        <v>10</v>
      </c>
      <c r="H9" s="969">
        <f t="shared" si="0"/>
        <v>1</v>
      </c>
      <c r="I9" s="970">
        <f t="shared" si="1"/>
        <v>0</v>
      </c>
      <c r="J9" s="1281">
        <f t="shared" si="1"/>
        <v>1</v>
      </c>
      <c r="K9" s="966">
        <f t="shared" ref="K9:L39" si="2">E9+B9+H9</f>
        <v>24</v>
      </c>
      <c r="L9" s="966">
        <f t="shared" si="2"/>
        <v>6</v>
      </c>
      <c r="M9" s="967">
        <f>K9+L9</f>
        <v>30</v>
      </c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3"/>
      <c r="AK9" s="763"/>
      <c r="AL9" s="763"/>
      <c r="AM9" s="763"/>
      <c r="AN9" s="763"/>
      <c r="AO9" s="763"/>
      <c r="AP9" s="763"/>
      <c r="AQ9" s="763"/>
      <c r="AR9" s="763"/>
      <c r="AS9" s="763"/>
      <c r="AT9" s="763"/>
      <c r="AU9" s="763"/>
      <c r="AV9" s="763"/>
      <c r="AW9" s="763"/>
      <c r="AX9" s="763"/>
      <c r="AY9" s="763"/>
      <c r="AZ9" s="763"/>
      <c r="BA9" s="763"/>
      <c r="BB9" s="763"/>
      <c r="BC9" s="763"/>
      <c r="BD9" s="763"/>
      <c r="BE9" s="763"/>
      <c r="BF9" s="763"/>
      <c r="BG9" s="763"/>
      <c r="BH9" s="763"/>
      <c r="BI9" s="763"/>
      <c r="BJ9" s="763"/>
      <c r="BK9" s="763"/>
      <c r="BL9" s="763"/>
      <c r="BM9" s="763"/>
      <c r="BN9" s="763"/>
      <c r="BO9" s="763"/>
      <c r="BP9" s="763"/>
      <c r="BQ9" s="763"/>
      <c r="BR9" s="763"/>
      <c r="BS9" s="763"/>
      <c r="BT9" s="763"/>
      <c r="BU9" s="763"/>
      <c r="BV9" s="763"/>
      <c r="BW9" s="763"/>
      <c r="BX9" s="763"/>
      <c r="BY9" s="763"/>
      <c r="BZ9" s="763"/>
      <c r="CA9" s="763"/>
      <c r="CB9" s="763"/>
      <c r="CC9" s="763"/>
      <c r="CD9" s="763"/>
      <c r="CE9" s="763"/>
      <c r="CF9" s="763"/>
      <c r="CG9" s="763"/>
      <c r="CH9" s="763"/>
      <c r="CI9" s="763"/>
      <c r="CJ9" s="763"/>
      <c r="CK9" s="763"/>
      <c r="CL9" s="763"/>
      <c r="CM9" s="763"/>
      <c r="CN9" s="763"/>
      <c r="CO9" s="763"/>
      <c r="CP9" s="763"/>
      <c r="CQ9" s="763"/>
      <c r="CR9" s="763"/>
      <c r="CS9" s="763"/>
      <c r="CT9" s="763"/>
      <c r="CU9" s="763"/>
      <c r="CV9" s="763"/>
      <c r="CW9" s="763"/>
      <c r="CX9" s="763"/>
      <c r="CY9" s="763"/>
      <c r="CZ9" s="763"/>
      <c r="DA9" s="763"/>
      <c r="DB9" s="763"/>
      <c r="DC9" s="763"/>
      <c r="DD9" s="763"/>
      <c r="DE9" s="763"/>
      <c r="DF9" s="763"/>
      <c r="DG9" s="763"/>
      <c r="DH9" s="763"/>
      <c r="DI9" s="763"/>
      <c r="DJ9" s="763"/>
      <c r="DK9" s="763"/>
      <c r="DL9" s="763"/>
      <c r="DM9" s="763"/>
      <c r="DN9" s="763"/>
    </row>
    <row r="10" spans="1:118" s="760" customFormat="1" ht="15.75" x14ac:dyDescent="0.25">
      <c r="A10" s="767" t="s">
        <v>54</v>
      </c>
      <c r="B10" s="770">
        <f t="shared" si="0"/>
        <v>16</v>
      </c>
      <c r="C10" s="771">
        <f t="shared" si="0"/>
        <v>2</v>
      </c>
      <c r="D10" s="1280">
        <f t="shared" si="0"/>
        <v>18</v>
      </c>
      <c r="E10" s="969">
        <f t="shared" si="0"/>
        <v>14</v>
      </c>
      <c r="F10" s="1298">
        <f t="shared" si="0"/>
        <v>3</v>
      </c>
      <c r="G10" s="1280">
        <f t="shared" si="0"/>
        <v>17</v>
      </c>
      <c r="H10" s="969">
        <f t="shared" si="0"/>
        <v>0</v>
      </c>
      <c r="I10" s="970">
        <f t="shared" si="1"/>
        <v>0</v>
      </c>
      <c r="J10" s="1281">
        <f t="shared" si="1"/>
        <v>0</v>
      </c>
      <c r="K10" s="966">
        <f t="shared" si="2"/>
        <v>30</v>
      </c>
      <c r="L10" s="966">
        <f t="shared" si="2"/>
        <v>5</v>
      </c>
      <c r="M10" s="967">
        <f t="shared" ref="M10:M39" si="3">K10+L10</f>
        <v>35</v>
      </c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3"/>
      <c r="AK10" s="763"/>
      <c r="AL10" s="763"/>
      <c r="AM10" s="763"/>
      <c r="AN10" s="763"/>
      <c r="AO10" s="763"/>
      <c r="AP10" s="763"/>
      <c r="AQ10" s="763"/>
      <c r="AR10" s="763"/>
      <c r="AS10" s="763"/>
      <c r="AT10" s="763"/>
      <c r="AU10" s="763"/>
      <c r="AV10" s="763"/>
      <c r="AW10" s="763"/>
      <c r="AX10" s="763"/>
      <c r="AY10" s="763"/>
      <c r="AZ10" s="763"/>
      <c r="BA10" s="763"/>
      <c r="BB10" s="763"/>
      <c r="BC10" s="763"/>
      <c r="BD10" s="763"/>
      <c r="BE10" s="763"/>
      <c r="BF10" s="763"/>
      <c r="BG10" s="763"/>
      <c r="BH10" s="763"/>
      <c r="BI10" s="763"/>
      <c r="BJ10" s="763"/>
      <c r="BK10" s="763"/>
      <c r="BL10" s="763"/>
      <c r="BM10" s="763"/>
      <c r="BN10" s="763"/>
      <c r="BO10" s="763"/>
      <c r="BP10" s="763"/>
      <c r="BQ10" s="763"/>
      <c r="BR10" s="763"/>
      <c r="BS10" s="763"/>
      <c r="BT10" s="763"/>
      <c r="BU10" s="763"/>
      <c r="BV10" s="763"/>
      <c r="BW10" s="763"/>
      <c r="BX10" s="763"/>
      <c r="BY10" s="763"/>
      <c r="BZ10" s="763"/>
      <c r="CA10" s="763"/>
      <c r="CB10" s="763"/>
      <c r="CC10" s="763"/>
      <c r="CD10" s="763"/>
      <c r="CE10" s="763"/>
      <c r="CF10" s="763"/>
      <c r="CG10" s="763"/>
      <c r="CH10" s="763"/>
      <c r="CI10" s="763"/>
      <c r="CJ10" s="763"/>
      <c r="CK10" s="763"/>
      <c r="CL10" s="763"/>
      <c r="CM10" s="763"/>
      <c r="CN10" s="763"/>
      <c r="CO10" s="763"/>
      <c r="CP10" s="763"/>
      <c r="CQ10" s="763"/>
      <c r="CR10" s="763"/>
      <c r="CS10" s="763"/>
      <c r="CT10" s="763"/>
      <c r="CU10" s="763"/>
      <c r="CV10" s="763"/>
      <c r="CW10" s="763"/>
      <c r="CX10" s="763"/>
      <c r="CY10" s="763"/>
      <c r="CZ10" s="763"/>
      <c r="DA10" s="763"/>
      <c r="DB10" s="763"/>
      <c r="DC10" s="763"/>
      <c r="DD10" s="763"/>
      <c r="DE10" s="763"/>
      <c r="DF10" s="763"/>
      <c r="DG10" s="763"/>
      <c r="DH10" s="763"/>
      <c r="DI10" s="763"/>
      <c r="DJ10" s="763"/>
      <c r="DK10" s="763"/>
      <c r="DL10" s="763"/>
      <c r="DM10" s="763"/>
      <c r="DN10" s="763"/>
    </row>
    <row r="11" spans="1:118" s="760" customFormat="1" ht="15.75" x14ac:dyDescent="0.25">
      <c r="A11" s="765" t="s">
        <v>55</v>
      </c>
      <c r="B11" s="770">
        <f t="shared" si="0"/>
        <v>0</v>
      </c>
      <c r="C11" s="771">
        <f t="shared" si="0"/>
        <v>0</v>
      </c>
      <c r="D11" s="1280">
        <f t="shared" si="0"/>
        <v>0</v>
      </c>
      <c r="E11" s="969">
        <f t="shared" si="0"/>
        <v>0</v>
      </c>
      <c r="F11" s="1298">
        <f t="shared" si="0"/>
        <v>0</v>
      </c>
      <c r="G11" s="1280">
        <f t="shared" si="0"/>
        <v>0</v>
      </c>
      <c r="H11" s="969">
        <f t="shared" si="0"/>
        <v>0</v>
      </c>
      <c r="I11" s="970">
        <f t="shared" si="1"/>
        <v>0</v>
      </c>
      <c r="J11" s="1281">
        <f t="shared" si="1"/>
        <v>0</v>
      </c>
      <c r="K11" s="966">
        <f t="shared" si="2"/>
        <v>0</v>
      </c>
      <c r="L11" s="966">
        <f t="shared" si="2"/>
        <v>0</v>
      </c>
      <c r="M11" s="967">
        <f t="shared" si="3"/>
        <v>0</v>
      </c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3"/>
      <c r="AK11" s="763"/>
      <c r="AL11" s="763"/>
      <c r="AM11" s="763"/>
      <c r="AN11" s="763"/>
      <c r="AO11" s="763"/>
      <c r="AP11" s="763"/>
      <c r="AQ11" s="763"/>
      <c r="AR11" s="763"/>
      <c r="AS11" s="763"/>
      <c r="AT11" s="763"/>
      <c r="AU11" s="763"/>
      <c r="AV11" s="763"/>
      <c r="AW11" s="763"/>
      <c r="AX11" s="763"/>
      <c r="AY11" s="763"/>
      <c r="AZ11" s="763"/>
      <c r="BA11" s="763"/>
      <c r="BB11" s="763"/>
      <c r="BC11" s="763"/>
      <c r="BD11" s="763"/>
      <c r="BE11" s="763"/>
      <c r="BF11" s="763"/>
      <c r="BG11" s="763"/>
      <c r="BH11" s="763"/>
      <c r="BI11" s="763"/>
      <c r="BJ11" s="763"/>
      <c r="BK11" s="763"/>
      <c r="BL11" s="763"/>
      <c r="BM11" s="763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3"/>
      <c r="CE11" s="763"/>
      <c r="CF11" s="763"/>
      <c r="CG11" s="763"/>
      <c r="CH11" s="763"/>
      <c r="CI11" s="763"/>
      <c r="CJ11" s="763"/>
      <c r="CK11" s="763"/>
      <c r="CL11" s="763"/>
      <c r="CM11" s="763"/>
      <c r="CN11" s="763"/>
      <c r="CO11" s="763"/>
      <c r="CP11" s="763"/>
      <c r="CQ11" s="763"/>
      <c r="CR11" s="763"/>
      <c r="CS11" s="763"/>
      <c r="CT11" s="763"/>
      <c r="CU11" s="763"/>
      <c r="CV11" s="763"/>
      <c r="CW11" s="763"/>
      <c r="CX11" s="763"/>
      <c r="CY11" s="763"/>
      <c r="CZ11" s="763"/>
      <c r="DA11" s="763"/>
      <c r="DB11" s="763"/>
      <c r="DC11" s="763"/>
      <c r="DD11" s="763"/>
      <c r="DE11" s="763"/>
      <c r="DF11" s="763"/>
      <c r="DG11" s="763"/>
      <c r="DH11" s="763"/>
      <c r="DI11" s="763"/>
      <c r="DJ11" s="763"/>
      <c r="DK11" s="763"/>
      <c r="DL11" s="763"/>
      <c r="DM11" s="763"/>
      <c r="DN11" s="763"/>
    </row>
    <row r="12" spans="1:118" s="760" customFormat="1" ht="15.75" x14ac:dyDescent="0.25">
      <c r="A12" s="768" t="s">
        <v>56</v>
      </c>
      <c r="B12" s="770">
        <f t="shared" si="0"/>
        <v>10</v>
      </c>
      <c r="C12" s="771">
        <f t="shared" si="0"/>
        <v>4</v>
      </c>
      <c r="D12" s="1280">
        <f t="shared" si="0"/>
        <v>14</v>
      </c>
      <c r="E12" s="969">
        <f t="shared" si="0"/>
        <v>12</v>
      </c>
      <c r="F12" s="1298">
        <f t="shared" si="0"/>
        <v>6</v>
      </c>
      <c r="G12" s="1280">
        <f t="shared" si="0"/>
        <v>18</v>
      </c>
      <c r="H12" s="969">
        <f t="shared" si="0"/>
        <v>0</v>
      </c>
      <c r="I12" s="970">
        <f t="shared" si="1"/>
        <v>0</v>
      </c>
      <c r="J12" s="1281">
        <f t="shared" si="1"/>
        <v>0</v>
      </c>
      <c r="K12" s="966">
        <f t="shared" si="2"/>
        <v>22</v>
      </c>
      <c r="L12" s="966">
        <f t="shared" si="2"/>
        <v>10</v>
      </c>
      <c r="M12" s="967">
        <f t="shared" si="3"/>
        <v>32</v>
      </c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3"/>
      <c r="AK12" s="763"/>
      <c r="AL12" s="763"/>
      <c r="AM12" s="763"/>
      <c r="AN12" s="763"/>
      <c r="AO12" s="763"/>
      <c r="AP12" s="763"/>
      <c r="AQ12" s="763"/>
      <c r="AR12" s="763"/>
      <c r="AS12" s="763"/>
      <c r="AT12" s="763"/>
      <c r="AU12" s="763"/>
      <c r="AV12" s="763"/>
      <c r="AW12" s="763"/>
      <c r="AX12" s="763"/>
      <c r="AY12" s="763"/>
      <c r="AZ12" s="763"/>
      <c r="BA12" s="763"/>
      <c r="BB12" s="763"/>
      <c r="BC12" s="763"/>
      <c r="BD12" s="763"/>
      <c r="BE12" s="763"/>
      <c r="BF12" s="763"/>
      <c r="BG12" s="763"/>
      <c r="BH12" s="763"/>
      <c r="BI12" s="763"/>
      <c r="BJ12" s="763"/>
      <c r="BK12" s="763"/>
      <c r="BL12" s="763"/>
      <c r="BM12" s="763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3"/>
      <c r="CE12" s="763"/>
      <c r="CF12" s="763"/>
      <c r="CG12" s="763"/>
      <c r="CH12" s="763"/>
      <c r="CI12" s="763"/>
      <c r="CJ12" s="763"/>
      <c r="CK12" s="763"/>
      <c r="CL12" s="763"/>
      <c r="CM12" s="763"/>
      <c r="CN12" s="763"/>
      <c r="CO12" s="763"/>
      <c r="CP12" s="763"/>
      <c r="CQ12" s="763"/>
      <c r="CR12" s="763"/>
      <c r="CS12" s="763"/>
      <c r="CT12" s="763"/>
      <c r="CU12" s="763"/>
      <c r="CV12" s="763"/>
      <c r="CW12" s="763"/>
      <c r="CX12" s="763"/>
      <c r="CY12" s="763"/>
      <c r="CZ12" s="763"/>
      <c r="DA12" s="763"/>
      <c r="DB12" s="763"/>
      <c r="DC12" s="763"/>
      <c r="DD12" s="763"/>
      <c r="DE12" s="763"/>
      <c r="DF12" s="763"/>
      <c r="DG12" s="763"/>
      <c r="DH12" s="763"/>
      <c r="DI12" s="763"/>
      <c r="DJ12" s="763"/>
      <c r="DK12" s="763"/>
      <c r="DL12" s="763"/>
      <c r="DM12" s="763"/>
      <c r="DN12" s="763"/>
    </row>
    <row r="13" spans="1:118" s="760" customFormat="1" ht="15.75" x14ac:dyDescent="0.25">
      <c r="A13" s="769" t="s">
        <v>57</v>
      </c>
      <c r="B13" s="770">
        <f t="shared" si="0"/>
        <v>12</v>
      </c>
      <c r="C13" s="771">
        <f t="shared" si="0"/>
        <v>1</v>
      </c>
      <c r="D13" s="1280">
        <f t="shared" si="0"/>
        <v>13</v>
      </c>
      <c r="E13" s="969">
        <f t="shared" si="0"/>
        <v>13</v>
      </c>
      <c r="F13" s="1298">
        <f t="shared" si="0"/>
        <v>1</v>
      </c>
      <c r="G13" s="1280">
        <f t="shared" si="0"/>
        <v>14</v>
      </c>
      <c r="H13" s="969">
        <f t="shared" si="0"/>
        <v>0</v>
      </c>
      <c r="I13" s="970">
        <f t="shared" si="1"/>
        <v>0</v>
      </c>
      <c r="J13" s="1281">
        <f t="shared" si="1"/>
        <v>0</v>
      </c>
      <c r="K13" s="966">
        <f t="shared" si="2"/>
        <v>25</v>
      </c>
      <c r="L13" s="966">
        <f t="shared" si="2"/>
        <v>2</v>
      </c>
      <c r="M13" s="967">
        <f>K13+L13</f>
        <v>27</v>
      </c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63"/>
      <c r="AL13" s="763"/>
      <c r="AM13" s="763"/>
      <c r="AN13" s="763"/>
      <c r="AO13" s="763"/>
      <c r="AP13" s="763"/>
      <c r="AQ13" s="763"/>
      <c r="AR13" s="763"/>
      <c r="AS13" s="763"/>
      <c r="AT13" s="763"/>
      <c r="AU13" s="763"/>
      <c r="AV13" s="763"/>
      <c r="AW13" s="763"/>
      <c r="AX13" s="763"/>
      <c r="AY13" s="763"/>
      <c r="AZ13" s="763"/>
      <c r="BA13" s="763"/>
      <c r="BB13" s="763"/>
      <c r="BC13" s="763"/>
      <c r="BD13" s="763"/>
      <c r="BE13" s="763"/>
      <c r="BF13" s="763"/>
      <c r="BG13" s="763"/>
      <c r="BH13" s="763"/>
      <c r="BI13" s="763"/>
      <c r="BJ13" s="763"/>
      <c r="BK13" s="763"/>
      <c r="BL13" s="763"/>
      <c r="BM13" s="763"/>
      <c r="BN13" s="763"/>
      <c r="BO13" s="763"/>
      <c r="BP13" s="763"/>
      <c r="BQ13" s="763"/>
      <c r="BR13" s="763"/>
      <c r="BS13" s="763"/>
      <c r="BT13" s="763"/>
      <c r="BU13" s="763"/>
      <c r="BV13" s="763"/>
      <c r="BW13" s="763"/>
      <c r="BX13" s="763"/>
      <c r="BY13" s="763"/>
      <c r="BZ13" s="763"/>
      <c r="CA13" s="763"/>
      <c r="CB13" s="763"/>
      <c r="CC13" s="763"/>
      <c r="CD13" s="763"/>
      <c r="CE13" s="763"/>
      <c r="CF13" s="763"/>
      <c r="CG13" s="763"/>
      <c r="CH13" s="763"/>
      <c r="CI13" s="763"/>
      <c r="CJ13" s="763"/>
      <c r="CK13" s="763"/>
      <c r="CL13" s="763"/>
      <c r="CM13" s="763"/>
      <c r="CN13" s="763"/>
      <c r="CO13" s="763"/>
      <c r="CP13" s="763"/>
      <c r="CQ13" s="763"/>
      <c r="CR13" s="763"/>
      <c r="CS13" s="763"/>
      <c r="CT13" s="763"/>
      <c r="CU13" s="763"/>
      <c r="CV13" s="763"/>
      <c r="CW13" s="763"/>
      <c r="CX13" s="763"/>
      <c r="CY13" s="763"/>
      <c r="CZ13" s="763"/>
      <c r="DA13" s="763"/>
      <c r="DB13" s="763"/>
      <c r="DC13" s="763"/>
      <c r="DD13" s="763"/>
      <c r="DE13" s="763"/>
      <c r="DF13" s="763"/>
      <c r="DG13" s="763"/>
      <c r="DH13" s="763"/>
      <c r="DI13" s="763"/>
      <c r="DJ13" s="763"/>
      <c r="DK13" s="763"/>
      <c r="DL13" s="763"/>
      <c r="DM13" s="763"/>
      <c r="DN13" s="763"/>
    </row>
    <row r="14" spans="1:118" s="760" customFormat="1" ht="15.75" x14ac:dyDescent="0.25">
      <c r="A14" s="769" t="s">
        <v>58</v>
      </c>
      <c r="B14" s="770">
        <f t="shared" si="0"/>
        <v>8</v>
      </c>
      <c r="C14" s="771">
        <f t="shared" si="0"/>
        <v>0</v>
      </c>
      <c r="D14" s="1280">
        <f t="shared" si="0"/>
        <v>8</v>
      </c>
      <c r="E14" s="969">
        <f t="shared" si="0"/>
        <v>8</v>
      </c>
      <c r="F14" s="1298">
        <f t="shared" si="0"/>
        <v>0</v>
      </c>
      <c r="G14" s="1280">
        <f t="shared" si="0"/>
        <v>8</v>
      </c>
      <c r="H14" s="969">
        <f t="shared" si="0"/>
        <v>0</v>
      </c>
      <c r="I14" s="970">
        <f t="shared" si="1"/>
        <v>0</v>
      </c>
      <c r="J14" s="1281">
        <f t="shared" si="1"/>
        <v>0</v>
      </c>
      <c r="K14" s="966">
        <f t="shared" si="2"/>
        <v>16</v>
      </c>
      <c r="L14" s="966">
        <f t="shared" si="2"/>
        <v>0</v>
      </c>
      <c r="M14" s="967">
        <f t="shared" si="3"/>
        <v>16</v>
      </c>
      <c r="N14" s="763"/>
      <c r="O14" s="763"/>
      <c r="P14" s="763"/>
      <c r="Q14" s="763"/>
      <c r="R14" s="763"/>
      <c r="S14" s="763"/>
      <c r="T14" s="763"/>
      <c r="U14" s="763"/>
      <c r="V14" s="763"/>
      <c r="W14" s="763"/>
      <c r="X14" s="763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763"/>
      <c r="AQ14" s="763"/>
      <c r="AR14" s="763"/>
      <c r="AS14" s="763"/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763"/>
      <c r="BI14" s="763"/>
      <c r="BJ14" s="763"/>
      <c r="BK14" s="763"/>
      <c r="BL14" s="763"/>
      <c r="BM14" s="763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3"/>
      <c r="CE14" s="763"/>
      <c r="CF14" s="763"/>
      <c r="CG14" s="763"/>
      <c r="CH14" s="763"/>
      <c r="CI14" s="763"/>
      <c r="CJ14" s="763"/>
      <c r="CK14" s="763"/>
      <c r="CL14" s="763"/>
      <c r="CM14" s="763"/>
      <c r="CN14" s="763"/>
      <c r="CO14" s="763"/>
      <c r="CP14" s="763"/>
      <c r="CQ14" s="763"/>
      <c r="CR14" s="763"/>
      <c r="CS14" s="763"/>
      <c r="CT14" s="763"/>
      <c r="CU14" s="763"/>
      <c r="CV14" s="763"/>
      <c r="CW14" s="763"/>
      <c r="CX14" s="763"/>
      <c r="CY14" s="763"/>
      <c r="CZ14" s="763"/>
      <c r="DA14" s="763"/>
      <c r="DB14" s="763"/>
      <c r="DC14" s="763"/>
      <c r="DD14" s="763"/>
      <c r="DE14" s="763"/>
      <c r="DF14" s="763"/>
      <c r="DG14" s="763"/>
      <c r="DH14" s="763"/>
      <c r="DI14" s="763"/>
      <c r="DJ14" s="763"/>
      <c r="DK14" s="763"/>
      <c r="DL14" s="763"/>
      <c r="DM14" s="763"/>
      <c r="DN14" s="763"/>
    </row>
    <row r="15" spans="1:118" s="760" customFormat="1" ht="16.5" thickBot="1" x14ac:dyDescent="0.3">
      <c r="A15" s="804" t="s">
        <v>59</v>
      </c>
      <c r="B15" s="2470">
        <f t="shared" si="0"/>
        <v>33</v>
      </c>
      <c r="C15" s="2471">
        <f t="shared" si="0"/>
        <v>4</v>
      </c>
      <c r="D15" s="2557">
        <f t="shared" si="0"/>
        <v>37</v>
      </c>
      <c r="E15" s="2566">
        <f t="shared" si="0"/>
        <v>25</v>
      </c>
      <c r="F15" s="2510">
        <f t="shared" si="0"/>
        <v>0</v>
      </c>
      <c r="G15" s="2557">
        <f t="shared" si="0"/>
        <v>25</v>
      </c>
      <c r="H15" s="2577">
        <f t="shared" si="0"/>
        <v>0</v>
      </c>
      <c r="I15" s="2511">
        <f t="shared" si="1"/>
        <v>0</v>
      </c>
      <c r="J15" s="2567">
        <f>J26+J36</f>
        <v>0</v>
      </c>
      <c r="K15" s="2442">
        <f t="shared" si="2"/>
        <v>58</v>
      </c>
      <c r="L15" s="2442">
        <f t="shared" si="2"/>
        <v>4</v>
      </c>
      <c r="M15" s="2446">
        <f t="shared" si="3"/>
        <v>62</v>
      </c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3"/>
      <c r="AJ15" s="763"/>
      <c r="AK15" s="763"/>
      <c r="AL15" s="763"/>
      <c r="AM15" s="763"/>
      <c r="AN15" s="763"/>
      <c r="AO15" s="763"/>
      <c r="AP15" s="763"/>
      <c r="AQ15" s="763"/>
      <c r="AR15" s="763"/>
      <c r="AS15" s="763"/>
      <c r="AT15" s="763"/>
      <c r="AU15" s="763"/>
      <c r="AV15" s="763"/>
      <c r="AW15" s="763"/>
      <c r="AX15" s="763"/>
      <c r="AY15" s="763"/>
      <c r="AZ15" s="763"/>
      <c r="BA15" s="763"/>
      <c r="BB15" s="763"/>
      <c r="BC15" s="763"/>
      <c r="BD15" s="763"/>
      <c r="BE15" s="763"/>
      <c r="BF15" s="763"/>
      <c r="BG15" s="763"/>
      <c r="BH15" s="763"/>
      <c r="BI15" s="763"/>
      <c r="BJ15" s="763"/>
      <c r="BK15" s="763"/>
      <c r="BL15" s="763"/>
      <c r="BM15" s="763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3"/>
      <c r="CE15" s="763"/>
      <c r="CF15" s="763"/>
      <c r="CG15" s="763"/>
      <c r="CH15" s="763"/>
      <c r="CI15" s="763"/>
      <c r="CJ15" s="763"/>
      <c r="CK15" s="763"/>
      <c r="CL15" s="763"/>
      <c r="CM15" s="763"/>
      <c r="CN15" s="763"/>
      <c r="CO15" s="763"/>
      <c r="CP15" s="763"/>
      <c r="CQ15" s="763"/>
      <c r="CR15" s="763"/>
      <c r="CS15" s="763"/>
      <c r="CT15" s="763"/>
      <c r="CU15" s="763"/>
      <c r="CV15" s="763"/>
      <c r="CW15" s="763"/>
      <c r="CX15" s="763"/>
      <c r="CY15" s="763"/>
      <c r="CZ15" s="763"/>
      <c r="DA15" s="763"/>
      <c r="DB15" s="763"/>
      <c r="DC15" s="763"/>
      <c r="DD15" s="763"/>
      <c r="DE15" s="763"/>
      <c r="DF15" s="763"/>
      <c r="DG15" s="763"/>
      <c r="DH15" s="763"/>
      <c r="DI15" s="763"/>
      <c r="DJ15" s="763"/>
      <c r="DK15" s="763"/>
      <c r="DL15" s="763"/>
      <c r="DM15" s="763"/>
      <c r="DN15" s="763"/>
    </row>
    <row r="16" spans="1:118" s="760" customFormat="1" ht="15" customHeight="1" thickBot="1" x14ac:dyDescent="0.3">
      <c r="A16" s="1051" t="s">
        <v>12</v>
      </c>
      <c r="B16" s="2447">
        <f>SUM(B8:B15)</f>
        <v>112</v>
      </c>
      <c r="C16" s="2447">
        <f>SUM(C7:C15)</f>
        <v>17</v>
      </c>
      <c r="D16" s="2448">
        <f>SUM(D7:D15)</f>
        <v>129</v>
      </c>
      <c r="E16" s="2568">
        <f>SUM(E7:E15)</f>
        <v>91</v>
      </c>
      <c r="F16" s="2447">
        <f>SUM(F7:F15)</f>
        <v>20</v>
      </c>
      <c r="G16" s="2512">
        <f>SUM(G7:G15)</f>
        <v>111</v>
      </c>
      <c r="H16" s="2578">
        <f>SUM(H8:H15)</f>
        <v>1</v>
      </c>
      <c r="I16" s="2448">
        <f>SUM(I8:I15)</f>
        <v>0</v>
      </c>
      <c r="J16" s="2513">
        <f>SUM(J7:J15)</f>
        <v>1</v>
      </c>
      <c r="K16" s="2514">
        <f>E16+B16+H16</f>
        <v>204</v>
      </c>
      <c r="L16" s="2514">
        <f>C16+F16+I16</f>
        <v>37</v>
      </c>
      <c r="M16" s="2513">
        <f>K16+L16</f>
        <v>241</v>
      </c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3"/>
      <c r="AG16" s="763"/>
      <c r="AH16" s="763"/>
      <c r="AI16" s="763"/>
      <c r="AJ16" s="763"/>
      <c r="AK16" s="763"/>
      <c r="AL16" s="763"/>
      <c r="AM16" s="763"/>
      <c r="AN16" s="763"/>
      <c r="AO16" s="763"/>
      <c r="AP16" s="763"/>
      <c r="AQ16" s="763"/>
      <c r="AR16" s="763"/>
      <c r="AS16" s="763"/>
      <c r="AT16" s="763"/>
      <c r="AU16" s="763"/>
      <c r="AV16" s="763"/>
      <c r="AW16" s="763"/>
      <c r="AX16" s="763"/>
      <c r="AY16" s="763"/>
      <c r="AZ16" s="763"/>
      <c r="BA16" s="763"/>
      <c r="BB16" s="763"/>
      <c r="BC16" s="763"/>
      <c r="BD16" s="763"/>
      <c r="BE16" s="763"/>
      <c r="BF16" s="763"/>
      <c r="BG16" s="763"/>
      <c r="BH16" s="763"/>
      <c r="BI16" s="763"/>
      <c r="BJ16" s="763"/>
      <c r="BK16" s="763"/>
      <c r="BL16" s="763"/>
      <c r="BM16" s="763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3"/>
      <c r="CE16" s="763"/>
      <c r="CF16" s="763"/>
      <c r="CG16" s="763"/>
      <c r="CH16" s="763"/>
      <c r="CI16" s="763"/>
      <c r="CJ16" s="763"/>
      <c r="CK16" s="763"/>
      <c r="CL16" s="763"/>
      <c r="CM16" s="763"/>
      <c r="CN16" s="763"/>
      <c r="CO16" s="763"/>
      <c r="CP16" s="763"/>
      <c r="CQ16" s="763"/>
      <c r="CR16" s="763"/>
      <c r="CS16" s="763"/>
      <c r="CT16" s="763"/>
      <c r="CU16" s="763"/>
      <c r="CV16" s="763"/>
      <c r="CW16" s="763"/>
      <c r="CX16" s="763"/>
      <c r="CY16" s="763"/>
      <c r="CZ16" s="763"/>
      <c r="DA16" s="763"/>
      <c r="DB16" s="763"/>
      <c r="DC16" s="763"/>
      <c r="DD16" s="763"/>
      <c r="DE16" s="763"/>
      <c r="DF16" s="763"/>
      <c r="DG16" s="763"/>
      <c r="DH16" s="763"/>
      <c r="DI16" s="763"/>
      <c r="DJ16" s="763"/>
      <c r="DK16" s="763"/>
      <c r="DL16" s="763"/>
      <c r="DM16" s="763"/>
      <c r="DN16" s="763"/>
    </row>
    <row r="17" spans="1:118" s="760" customFormat="1" ht="15.75" x14ac:dyDescent="0.25">
      <c r="A17" s="1656" t="s">
        <v>23</v>
      </c>
      <c r="B17" s="2515"/>
      <c r="C17" s="2516"/>
      <c r="D17" s="2558"/>
      <c r="E17" s="2518"/>
      <c r="F17" s="2456"/>
      <c r="G17" s="2573"/>
      <c r="H17" s="2518"/>
      <c r="I17" s="2519"/>
      <c r="J17" s="2517"/>
      <c r="K17" s="2456"/>
      <c r="L17" s="2456"/>
      <c r="M17" s="2520"/>
      <c r="N17" s="165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3"/>
      <c r="AA17" s="763"/>
      <c r="AB17" s="763"/>
      <c r="AC17" s="763"/>
      <c r="AD17" s="763"/>
      <c r="AE17" s="763"/>
      <c r="AF17" s="763"/>
      <c r="AG17" s="763"/>
      <c r="AH17" s="763"/>
      <c r="AI17" s="763"/>
      <c r="AJ17" s="763"/>
      <c r="AK17" s="763"/>
      <c r="AL17" s="763"/>
      <c r="AM17" s="763"/>
      <c r="AN17" s="763"/>
      <c r="AO17" s="763"/>
      <c r="AP17" s="763"/>
      <c r="AQ17" s="763"/>
      <c r="AR17" s="763"/>
      <c r="AS17" s="763"/>
      <c r="AT17" s="763"/>
      <c r="AU17" s="763"/>
      <c r="AV17" s="763"/>
      <c r="AW17" s="763"/>
      <c r="AX17" s="763"/>
      <c r="AY17" s="763"/>
      <c r="AZ17" s="763"/>
      <c r="BA17" s="763"/>
      <c r="BB17" s="763"/>
      <c r="BC17" s="763"/>
      <c r="BD17" s="763"/>
      <c r="BE17" s="763"/>
      <c r="BF17" s="763"/>
      <c r="BG17" s="763"/>
      <c r="BH17" s="763"/>
      <c r="BI17" s="763"/>
      <c r="BJ17" s="763"/>
      <c r="BK17" s="763"/>
      <c r="BL17" s="763"/>
      <c r="BM17" s="763"/>
      <c r="BN17" s="763"/>
      <c r="BO17" s="763"/>
      <c r="BP17" s="763"/>
      <c r="BQ17" s="763"/>
      <c r="BR17" s="763"/>
      <c r="BS17" s="763"/>
      <c r="BT17" s="763"/>
      <c r="BU17" s="763"/>
      <c r="BV17" s="763"/>
      <c r="BW17" s="763"/>
      <c r="BX17" s="763"/>
      <c r="BY17" s="763"/>
      <c r="BZ17" s="763"/>
      <c r="CA17" s="763"/>
      <c r="CB17" s="763"/>
      <c r="CC17" s="763"/>
      <c r="CD17" s="763"/>
      <c r="CE17" s="763"/>
      <c r="CF17" s="763"/>
      <c r="CG17" s="763"/>
      <c r="CH17" s="763"/>
      <c r="CI17" s="763"/>
      <c r="CJ17" s="763"/>
      <c r="CK17" s="763"/>
      <c r="CL17" s="763"/>
      <c r="CM17" s="763"/>
      <c r="CN17" s="763"/>
      <c r="CO17" s="763"/>
      <c r="CP17" s="763"/>
      <c r="CQ17" s="763"/>
      <c r="CR17" s="763"/>
      <c r="CS17" s="763"/>
      <c r="CT17" s="763"/>
      <c r="CU17" s="763"/>
      <c r="CV17" s="763"/>
      <c r="CW17" s="763"/>
      <c r="CX17" s="763"/>
      <c r="CY17" s="763"/>
      <c r="CZ17" s="763"/>
      <c r="DA17" s="763"/>
      <c r="DB17" s="763"/>
      <c r="DC17" s="763"/>
      <c r="DD17" s="763"/>
      <c r="DE17" s="763"/>
      <c r="DF17" s="763"/>
      <c r="DG17" s="763"/>
      <c r="DH17" s="763"/>
      <c r="DI17" s="763"/>
      <c r="DJ17" s="763"/>
      <c r="DK17" s="763"/>
      <c r="DL17" s="763"/>
      <c r="DM17" s="763"/>
      <c r="DN17" s="763"/>
    </row>
    <row r="18" spans="1:118" s="760" customFormat="1" ht="15.75" x14ac:dyDescent="0.25">
      <c r="A18" s="1656" t="s">
        <v>11</v>
      </c>
      <c r="B18" s="2515"/>
      <c r="C18" s="2516"/>
      <c r="D18" s="2559"/>
      <c r="E18" s="2522"/>
      <c r="F18" s="2461"/>
      <c r="G18" s="2574"/>
      <c r="H18" s="2522"/>
      <c r="I18" s="2523"/>
      <c r="J18" s="2521"/>
      <c r="K18" s="2461"/>
      <c r="L18" s="2461"/>
      <c r="M18" s="2524"/>
      <c r="N18" s="1653"/>
      <c r="O18" s="763"/>
      <c r="P18" s="763"/>
      <c r="Q18" s="763"/>
      <c r="R18" s="763"/>
      <c r="S18" s="763"/>
      <c r="T18" s="763"/>
      <c r="U18" s="763"/>
      <c r="V18" s="763"/>
      <c r="W18" s="763"/>
      <c r="X18" s="763"/>
      <c r="Y18" s="763"/>
      <c r="Z18" s="763"/>
      <c r="AA18" s="763"/>
      <c r="AB18" s="763"/>
      <c r="AC18" s="763"/>
      <c r="AD18" s="763"/>
      <c r="AE18" s="763"/>
      <c r="AF18" s="763"/>
      <c r="AG18" s="763"/>
      <c r="AH18" s="763"/>
      <c r="AI18" s="763"/>
      <c r="AJ18" s="763"/>
      <c r="AK18" s="763"/>
      <c r="AL18" s="763"/>
      <c r="AM18" s="763"/>
      <c r="AN18" s="763"/>
      <c r="AO18" s="763"/>
      <c r="AP18" s="763"/>
      <c r="AQ18" s="763"/>
      <c r="AR18" s="763"/>
      <c r="AS18" s="763"/>
      <c r="AT18" s="763"/>
      <c r="AU18" s="763"/>
      <c r="AV18" s="763"/>
      <c r="AW18" s="763"/>
      <c r="AX18" s="763"/>
      <c r="AY18" s="763"/>
      <c r="AZ18" s="763"/>
      <c r="BA18" s="763"/>
      <c r="BB18" s="763"/>
      <c r="BC18" s="763"/>
      <c r="BD18" s="763"/>
      <c r="BE18" s="763"/>
      <c r="BF18" s="763"/>
      <c r="BG18" s="763"/>
      <c r="BH18" s="763"/>
      <c r="BI18" s="763"/>
      <c r="BJ18" s="763"/>
      <c r="BK18" s="763"/>
      <c r="BL18" s="763"/>
      <c r="BM18" s="763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3"/>
      <c r="CE18" s="763"/>
      <c r="CF18" s="763"/>
      <c r="CG18" s="763"/>
      <c r="CH18" s="763"/>
      <c r="CI18" s="763"/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3"/>
      <c r="CY18" s="763"/>
      <c r="CZ18" s="763"/>
      <c r="DA18" s="763"/>
      <c r="DB18" s="763"/>
      <c r="DC18" s="763"/>
      <c r="DD18" s="763"/>
      <c r="DE18" s="763"/>
      <c r="DF18" s="763"/>
      <c r="DG18" s="763"/>
      <c r="DH18" s="763"/>
      <c r="DI18" s="763"/>
      <c r="DJ18" s="763"/>
      <c r="DK18" s="763"/>
      <c r="DL18" s="763"/>
      <c r="DM18" s="763"/>
      <c r="DN18" s="763"/>
    </row>
    <row r="19" spans="1:118" s="760" customFormat="1" ht="15.75" x14ac:dyDescent="0.25">
      <c r="A19" s="765" t="s">
        <v>52</v>
      </c>
      <c r="B19" s="2525">
        <v>17</v>
      </c>
      <c r="C19" s="2526">
        <v>3</v>
      </c>
      <c r="D19" s="2532">
        <f>C19+B19</f>
        <v>20</v>
      </c>
      <c r="E19" s="2569">
        <v>12</v>
      </c>
      <c r="F19" s="2526">
        <v>7</v>
      </c>
      <c r="G19" s="2532">
        <f>E19+F19</f>
        <v>19</v>
      </c>
      <c r="H19" s="969">
        <v>0</v>
      </c>
      <c r="I19" s="2528">
        <v>0</v>
      </c>
      <c r="J19" s="2527">
        <f>H19+I19</f>
        <v>0</v>
      </c>
      <c r="K19" s="966">
        <f>E19+B19+H19</f>
        <v>29</v>
      </c>
      <c r="L19" s="966">
        <f t="shared" si="2"/>
        <v>10</v>
      </c>
      <c r="M19" s="967">
        <f>K19+L19</f>
        <v>39</v>
      </c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3"/>
      <c r="BA19" s="763"/>
      <c r="BB19" s="763"/>
      <c r="BC19" s="763"/>
      <c r="BD19" s="763"/>
      <c r="BE19" s="763"/>
      <c r="BF19" s="763"/>
      <c r="BG19" s="763"/>
      <c r="BH19" s="763"/>
      <c r="BI19" s="763"/>
      <c r="BJ19" s="763"/>
      <c r="BK19" s="763"/>
      <c r="BL19" s="763"/>
      <c r="BM19" s="763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3"/>
      <c r="CE19" s="763"/>
      <c r="CF19" s="763"/>
      <c r="CG19" s="763"/>
      <c r="CH19" s="763"/>
      <c r="CI19" s="763"/>
      <c r="CJ19" s="763"/>
      <c r="CK19" s="763"/>
      <c r="CL19" s="763"/>
      <c r="CM19" s="763"/>
      <c r="CN19" s="763"/>
      <c r="CO19" s="763"/>
      <c r="CP19" s="763"/>
      <c r="CQ19" s="763"/>
      <c r="CR19" s="763"/>
      <c r="CS19" s="763"/>
      <c r="CT19" s="763"/>
      <c r="CU19" s="763"/>
      <c r="CV19" s="763"/>
      <c r="CW19" s="763"/>
      <c r="CX19" s="763"/>
      <c r="CY19" s="763"/>
      <c r="CZ19" s="763"/>
      <c r="DA19" s="763"/>
      <c r="DB19" s="763"/>
      <c r="DC19" s="763"/>
      <c r="DD19" s="763"/>
      <c r="DE19" s="763"/>
      <c r="DF19" s="763"/>
      <c r="DG19" s="763"/>
      <c r="DH19" s="763"/>
      <c r="DI19" s="763"/>
      <c r="DJ19" s="763"/>
      <c r="DK19" s="763"/>
      <c r="DL19" s="763"/>
      <c r="DM19" s="763"/>
      <c r="DN19" s="763"/>
    </row>
    <row r="20" spans="1:118" s="760" customFormat="1" ht="15.75" x14ac:dyDescent="0.25">
      <c r="A20" s="766" t="s">
        <v>53</v>
      </c>
      <c r="B20" s="2525">
        <v>16</v>
      </c>
      <c r="C20" s="2526">
        <v>2</v>
      </c>
      <c r="D20" s="2532">
        <f t="shared" ref="D20:D26" si="4">C20+B20</f>
        <v>18</v>
      </c>
      <c r="E20" s="2569">
        <v>7</v>
      </c>
      <c r="F20" s="2529">
        <v>3</v>
      </c>
      <c r="G20" s="2532">
        <f t="shared" ref="G20:G26" si="5">E20+F20</f>
        <v>10</v>
      </c>
      <c r="H20" s="969">
        <v>1</v>
      </c>
      <c r="I20" s="2528">
        <v>0</v>
      </c>
      <c r="J20" s="2527">
        <f t="shared" ref="J20:J26" si="6">H20+I20</f>
        <v>1</v>
      </c>
      <c r="K20" s="966">
        <f t="shared" si="2"/>
        <v>24</v>
      </c>
      <c r="L20" s="966">
        <f t="shared" si="2"/>
        <v>5</v>
      </c>
      <c r="M20" s="967">
        <f t="shared" si="3"/>
        <v>29</v>
      </c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763"/>
      <c r="AZ20" s="763"/>
      <c r="BA20" s="763"/>
      <c r="BB20" s="763"/>
      <c r="BC20" s="763"/>
      <c r="BD20" s="763"/>
      <c r="BE20" s="763"/>
      <c r="BF20" s="763"/>
      <c r="BG20" s="763"/>
      <c r="BH20" s="763"/>
      <c r="BI20" s="763"/>
      <c r="BJ20" s="763"/>
      <c r="BK20" s="763"/>
      <c r="BL20" s="763"/>
      <c r="BM20" s="763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3"/>
      <c r="CE20" s="763"/>
      <c r="CF20" s="763"/>
      <c r="CG20" s="763"/>
      <c r="CH20" s="763"/>
      <c r="CI20" s="763"/>
      <c r="CJ20" s="763"/>
      <c r="CK20" s="763"/>
      <c r="CL20" s="763"/>
      <c r="CM20" s="763"/>
      <c r="CN20" s="763"/>
      <c r="CO20" s="763"/>
      <c r="CP20" s="763"/>
      <c r="CQ20" s="763"/>
      <c r="CR20" s="763"/>
      <c r="CS20" s="763"/>
      <c r="CT20" s="763"/>
      <c r="CU20" s="763"/>
      <c r="CV20" s="763"/>
      <c r="CW20" s="763"/>
      <c r="CX20" s="763"/>
      <c r="CY20" s="763"/>
      <c r="CZ20" s="763"/>
      <c r="DA20" s="763"/>
      <c r="DB20" s="763"/>
      <c r="DC20" s="763"/>
      <c r="DD20" s="763"/>
      <c r="DE20" s="763"/>
      <c r="DF20" s="763"/>
      <c r="DG20" s="763"/>
      <c r="DH20" s="763"/>
      <c r="DI20" s="763"/>
      <c r="DJ20" s="763"/>
      <c r="DK20" s="763"/>
      <c r="DL20" s="763"/>
      <c r="DM20" s="763"/>
      <c r="DN20" s="763"/>
    </row>
    <row r="21" spans="1:118" s="760" customFormat="1" ht="15.75" x14ac:dyDescent="0.25">
      <c r="A21" s="767" t="s">
        <v>54</v>
      </c>
      <c r="B21" s="2525">
        <v>16</v>
      </c>
      <c r="C21" s="2526">
        <v>2</v>
      </c>
      <c r="D21" s="2532">
        <f t="shared" si="4"/>
        <v>18</v>
      </c>
      <c r="E21" s="2569">
        <v>14</v>
      </c>
      <c r="F21" s="2529">
        <v>2</v>
      </c>
      <c r="G21" s="2532">
        <f t="shared" si="5"/>
        <v>16</v>
      </c>
      <c r="H21" s="969">
        <v>0</v>
      </c>
      <c r="I21" s="2528">
        <v>0</v>
      </c>
      <c r="J21" s="2527">
        <v>0</v>
      </c>
      <c r="K21" s="966">
        <f t="shared" si="2"/>
        <v>30</v>
      </c>
      <c r="L21" s="966">
        <f t="shared" si="2"/>
        <v>4</v>
      </c>
      <c r="M21" s="967">
        <f t="shared" si="3"/>
        <v>34</v>
      </c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3"/>
      <c r="AJ21" s="763"/>
      <c r="AK21" s="763"/>
      <c r="AL21" s="763"/>
      <c r="AM21" s="763"/>
      <c r="AN21" s="763"/>
      <c r="AO21" s="763"/>
      <c r="AP21" s="763"/>
      <c r="AQ21" s="763"/>
      <c r="AR21" s="763"/>
      <c r="AS21" s="763"/>
      <c r="AT21" s="763"/>
      <c r="AU21" s="763"/>
      <c r="AV21" s="763"/>
      <c r="AW21" s="763"/>
      <c r="AX21" s="763"/>
      <c r="AY21" s="763"/>
      <c r="AZ21" s="763"/>
      <c r="BA21" s="763"/>
      <c r="BB21" s="763"/>
      <c r="BC21" s="763"/>
      <c r="BD21" s="763"/>
      <c r="BE21" s="763"/>
      <c r="BF21" s="763"/>
      <c r="BG21" s="763"/>
      <c r="BH21" s="763"/>
      <c r="BI21" s="763"/>
      <c r="BJ21" s="763"/>
      <c r="BK21" s="763"/>
      <c r="BL21" s="763"/>
      <c r="BM21" s="763"/>
      <c r="BN21" s="763"/>
      <c r="BO21" s="763"/>
      <c r="BP21" s="763"/>
      <c r="BQ21" s="763"/>
      <c r="BR21" s="763"/>
      <c r="BS21" s="763"/>
      <c r="BT21" s="763"/>
      <c r="BU21" s="763"/>
      <c r="BV21" s="763"/>
      <c r="BW21" s="763"/>
      <c r="BX21" s="763"/>
      <c r="BY21" s="763"/>
      <c r="BZ21" s="763"/>
      <c r="CA21" s="763"/>
      <c r="CB21" s="763"/>
      <c r="CC21" s="763"/>
      <c r="CD21" s="763"/>
      <c r="CE21" s="763"/>
      <c r="CF21" s="763"/>
      <c r="CG21" s="763"/>
      <c r="CH21" s="763"/>
      <c r="CI21" s="763"/>
      <c r="CJ21" s="763"/>
      <c r="CK21" s="763"/>
      <c r="CL21" s="763"/>
      <c r="CM21" s="763"/>
      <c r="CN21" s="763"/>
      <c r="CO21" s="763"/>
      <c r="CP21" s="763"/>
      <c r="CQ21" s="763"/>
      <c r="CR21" s="763"/>
      <c r="CS21" s="763"/>
      <c r="CT21" s="763"/>
      <c r="CU21" s="763"/>
      <c r="CV21" s="763"/>
      <c r="CW21" s="763"/>
      <c r="CX21" s="763"/>
      <c r="CY21" s="763"/>
      <c r="CZ21" s="763"/>
      <c r="DA21" s="763"/>
      <c r="DB21" s="763"/>
      <c r="DC21" s="763"/>
      <c r="DD21" s="763"/>
      <c r="DE21" s="763"/>
      <c r="DF21" s="763"/>
      <c r="DG21" s="763"/>
      <c r="DH21" s="763"/>
      <c r="DI21" s="763"/>
      <c r="DJ21" s="763"/>
      <c r="DK21" s="763"/>
      <c r="DL21" s="763"/>
      <c r="DM21" s="763"/>
      <c r="DN21" s="763"/>
    </row>
    <row r="22" spans="1:118" s="760" customFormat="1" ht="15.75" x14ac:dyDescent="0.25">
      <c r="A22" s="765" t="s">
        <v>55</v>
      </c>
      <c r="B22" s="2525">
        <v>0</v>
      </c>
      <c r="C22" s="2526">
        <v>0</v>
      </c>
      <c r="D22" s="2532">
        <f t="shared" si="4"/>
        <v>0</v>
      </c>
      <c r="E22" s="2569">
        <v>0</v>
      </c>
      <c r="F22" s="2526">
        <v>0</v>
      </c>
      <c r="G22" s="2532">
        <f t="shared" si="5"/>
        <v>0</v>
      </c>
      <c r="H22" s="969">
        <v>0</v>
      </c>
      <c r="I22" s="2528">
        <v>0</v>
      </c>
      <c r="J22" s="2527">
        <f t="shared" si="6"/>
        <v>0</v>
      </c>
      <c r="K22" s="966">
        <f t="shared" si="2"/>
        <v>0</v>
      </c>
      <c r="L22" s="966">
        <f t="shared" si="2"/>
        <v>0</v>
      </c>
      <c r="M22" s="967">
        <f t="shared" si="3"/>
        <v>0</v>
      </c>
      <c r="N22" s="763"/>
      <c r="O22" s="763"/>
      <c r="P22" s="763"/>
      <c r="Q22" s="763"/>
      <c r="R22" s="763"/>
      <c r="S22" s="763"/>
      <c r="T22" s="763"/>
      <c r="U22" s="763"/>
      <c r="V22" s="763"/>
      <c r="W22" s="763"/>
      <c r="X22" s="763"/>
      <c r="Y22" s="763"/>
      <c r="Z22" s="763"/>
      <c r="AA22" s="763"/>
      <c r="AB22" s="763"/>
      <c r="AC22" s="763"/>
      <c r="AD22" s="763"/>
      <c r="AE22" s="763"/>
      <c r="AF22" s="763"/>
      <c r="AG22" s="763"/>
      <c r="AH22" s="763"/>
      <c r="AI22" s="763"/>
      <c r="AJ22" s="763"/>
      <c r="AK22" s="763"/>
      <c r="AL22" s="763"/>
      <c r="AM22" s="763"/>
      <c r="AN22" s="763"/>
      <c r="AO22" s="763"/>
      <c r="AP22" s="763"/>
      <c r="AQ22" s="763"/>
      <c r="AR22" s="763"/>
      <c r="AS22" s="763"/>
      <c r="AT22" s="763"/>
      <c r="AU22" s="763"/>
      <c r="AV22" s="763"/>
      <c r="AW22" s="763"/>
      <c r="AX22" s="763"/>
      <c r="AY22" s="763"/>
      <c r="AZ22" s="763"/>
      <c r="BA22" s="763"/>
      <c r="BB22" s="763"/>
      <c r="BC22" s="763"/>
      <c r="BD22" s="763"/>
      <c r="BE22" s="763"/>
      <c r="BF22" s="763"/>
      <c r="BG22" s="763"/>
      <c r="BH22" s="763"/>
      <c r="BI22" s="763"/>
      <c r="BJ22" s="763"/>
      <c r="BK22" s="763"/>
      <c r="BL22" s="763"/>
      <c r="BM22" s="763"/>
      <c r="BN22" s="763"/>
      <c r="BO22" s="763"/>
      <c r="BP22" s="763"/>
      <c r="BQ22" s="763"/>
      <c r="BR22" s="763"/>
      <c r="BS22" s="763"/>
      <c r="BT22" s="763"/>
      <c r="BU22" s="763"/>
      <c r="BV22" s="763"/>
      <c r="BW22" s="763"/>
      <c r="BX22" s="763"/>
      <c r="BY22" s="763"/>
      <c r="BZ22" s="763"/>
      <c r="CA22" s="763"/>
      <c r="CB22" s="763"/>
      <c r="CC22" s="763"/>
      <c r="CD22" s="763"/>
      <c r="CE22" s="763"/>
      <c r="CF22" s="763"/>
      <c r="CG22" s="763"/>
      <c r="CH22" s="763"/>
      <c r="CI22" s="763"/>
      <c r="CJ22" s="763"/>
      <c r="CK22" s="763"/>
      <c r="CL22" s="763"/>
      <c r="CM22" s="763"/>
      <c r="CN22" s="763"/>
      <c r="CO22" s="763"/>
      <c r="CP22" s="763"/>
      <c r="CQ22" s="763"/>
      <c r="CR22" s="763"/>
      <c r="CS22" s="763"/>
      <c r="CT22" s="763"/>
      <c r="CU22" s="763"/>
      <c r="CV22" s="763"/>
      <c r="CW22" s="763"/>
      <c r="CX22" s="763"/>
      <c r="CY22" s="763"/>
      <c r="CZ22" s="763"/>
      <c r="DA22" s="763"/>
      <c r="DB22" s="763"/>
      <c r="DC22" s="763"/>
      <c r="DD22" s="763"/>
      <c r="DE22" s="763"/>
      <c r="DF22" s="763"/>
      <c r="DG22" s="763"/>
      <c r="DH22" s="763"/>
      <c r="DI22" s="763"/>
      <c r="DJ22" s="763"/>
      <c r="DK22" s="763"/>
      <c r="DL22" s="763"/>
      <c r="DM22" s="763"/>
      <c r="DN22" s="763"/>
    </row>
    <row r="23" spans="1:118" s="760" customFormat="1" ht="15.75" x14ac:dyDescent="0.25">
      <c r="A23" s="768" t="s">
        <v>56</v>
      </c>
      <c r="B23" s="2525">
        <v>10</v>
      </c>
      <c r="C23" s="2526">
        <v>4</v>
      </c>
      <c r="D23" s="2532">
        <f t="shared" si="4"/>
        <v>14</v>
      </c>
      <c r="E23" s="2569">
        <v>12</v>
      </c>
      <c r="F23" s="2526">
        <v>6</v>
      </c>
      <c r="G23" s="2532">
        <f t="shared" si="5"/>
        <v>18</v>
      </c>
      <c r="H23" s="969">
        <v>0</v>
      </c>
      <c r="I23" s="2528">
        <v>0</v>
      </c>
      <c r="J23" s="2527">
        <f t="shared" si="6"/>
        <v>0</v>
      </c>
      <c r="K23" s="966">
        <f t="shared" si="2"/>
        <v>22</v>
      </c>
      <c r="L23" s="966">
        <f t="shared" si="2"/>
        <v>10</v>
      </c>
      <c r="M23" s="967">
        <f t="shared" si="3"/>
        <v>32</v>
      </c>
      <c r="N23" s="763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763"/>
      <c r="BE23" s="763"/>
      <c r="BF23" s="763"/>
      <c r="BG23" s="763"/>
      <c r="BH23" s="763"/>
      <c r="BI23" s="763"/>
      <c r="BJ23" s="763"/>
      <c r="BK23" s="763"/>
      <c r="BL23" s="763"/>
      <c r="BM23" s="763"/>
      <c r="BN23" s="763"/>
      <c r="BO23" s="763"/>
      <c r="BP23" s="763"/>
      <c r="BQ23" s="763"/>
      <c r="BR23" s="763"/>
      <c r="BS23" s="763"/>
      <c r="BT23" s="763"/>
      <c r="BU23" s="763"/>
      <c r="BV23" s="763"/>
      <c r="BW23" s="763"/>
      <c r="BX23" s="763"/>
      <c r="BY23" s="763"/>
      <c r="BZ23" s="763"/>
      <c r="CA23" s="763"/>
      <c r="CB23" s="763"/>
      <c r="CC23" s="763"/>
      <c r="CD23" s="763"/>
      <c r="CE23" s="763"/>
      <c r="CF23" s="763"/>
      <c r="CG23" s="763"/>
      <c r="CH23" s="763"/>
      <c r="CI23" s="763"/>
      <c r="CJ23" s="763"/>
      <c r="CK23" s="763"/>
      <c r="CL23" s="763"/>
      <c r="CM23" s="763"/>
      <c r="CN23" s="763"/>
      <c r="CO23" s="763"/>
      <c r="CP23" s="763"/>
      <c r="CQ23" s="763"/>
      <c r="CR23" s="763"/>
      <c r="CS23" s="763"/>
      <c r="CT23" s="763"/>
      <c r="CU23" s="763"/>
      <c r="CV23" s="763"/>
      <c r="CW23" s="763"/>
      <c r="CX23" s="763"/>
      <c r="CY23" s="763"/>
      <c r="CZ23" s="763"/>
      <c r="DA23" s="763"/>
      <c r="DB23" s="763"/>
      <c r="DC23" s="763"/>
      <c r="DD23" s="763"/>
      <c r="DE23" s="763"/>
      <c r="DF23" s="763"/>
      <c r="DG23" s="763"/>
      <c r="DH23" s="763"/>
      <c r="DI23" s="763"/>
      <c r="DJ23" s="763"/>
      <c r="DK23" s="763"/>
      <c r="DL23" s="763"/>
      <c r="DM23" s="763"/>
      <c r="DN23" s="763"/>
    </row>
    <row r="24" spans="1:118" s="760" customFormat="1" ht="15.75" x14ac:dyDescent="0.25">
      <c r="A24" s="769" t="s">
        <v>57</v>
      </c>
      <c r="B24" s="2525">
        <v>12</v>
      </c>
      <c r="C24" s="2526">
        <v>1</v>
      </c>
      <c r="D24" s="2532">
        <f t="shared" si="4"/>
        <v>13</v>
      </c>
      <c r="E24" s="2533">
        <v>13</v>
      </c>
      <c r="F24" s="2530">
        <v>1</v>
      </c>
      <c r="G24" s="2532">
        <f t="shared" si="5"/>
        <v>14</v>
      </c>
      <c r="H24" s="2531">
        <v>0</v>
      </c>
      <c r="I24" s="2532">
        <v>0</v>
      </c>
      <c r="J24" s="2527">
        <f t="shared" si="6"/>
        <v>0</v>
      </c>
      <c r="K24" s="966">
        <f t="shared" si="2"/>
        <v>25</v>
      </c>
      <c r="L24" s="966">
        <f t="shared" si="2"/>
        <v>2</v>
      </c>
      <c r="M24" s="967">
        <f t="shared" si="3"/>
        <v>27</v>
      </c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3"/>
      <c r="AL24" s="763"/>
      <c r="AM24" s="763"/>
      <c r="AN24" s="763"/>
      <c r="AO24" s="763"/>
      <c r="AP24" s="763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763"/>
      <c r="BE24" s="763"/>
      <c r="BF24" s="763"/>
      <c r="BG24" s="763"/>
      <c r="BH24" s="763"/>
      <c r="BI24" s="763"/>
      <c r="BJ24" s="763"/>
      <c r="BK24" s="763"/>
      <c r="BL24" s="763"/>
      <c r="BM24" s="763"/>
      <c r="BN24" s="763"/>
      <c r="BO24" s="763"/>
      <c r="BP24" s="763"/>
      <c r="BQ24" s="763"/>
      <c r="BR24" s="763"/>
      <c r="BS24" s="763"/>
      <c r="BT24" s="763"/>
      <c r="BU24" s="763"/>
      <c r="BV24" s="763"/>
      <c r="BW24" s="763"/>
      <c r="BX24" s="763"/>
      <c r="BY24" s="763"/>
      <c r="BZ24" s="763"/>
      <c r="CA24" s="763"/>
      <c r="CB24" s="763"/>
      <c r="CC24" s="763"/>
      <c r="CD24" s="763"/>
      <c r="CE24" s="763"/>
      <c r="CF24" s="763"/>
      <c r="CG24" s="763"/>
      <c r="CH24" s="763"/>
      <c r="CI24" s="763"/>
      <c r="CJ24" s="763"/>
      <c r="CK24" s="763"/>
      <c r="CL24" s="763"/>
      <c r="CM24" s="763"/>
      <c r="CN24" s="763"/>
      <c r="CO24" s="763"/>
      <c r="CP24" s="763"/>
      <c r="CQ24" s="763"/>
      <c r="CR24" s="763"/>
      <c r="CS24" s="763"/>
      <c r="CT24" s="763"/>
      <c r="CU24" s="763"/>
      <c r="CV24" s="763"/>
      <c r="CW24" s="763"/>
      <c r="CX24" s="763"/>
      <c r="CY24" s="763"/>
      <c r="CZ24" s="763"/>
      <c r="DA24" s="763"/>
      <c r="DB24" s="763"/>
      <c r="DC24" s="763"/>
      <c r="DD24" s="763"/>
      <c r="DE24" s="763"/>
      <c r="DF24" s="763"/>
      <c r="DG24" s="763"/>
      <c r="DH24" s="763"/>
      <c r="DI24" s="763"/>
      <c r="DJ24" s="763"/>
      <c r="DK24" s="763"/>
      <c r="DL24" s="763"/>
      <c r="DM24" s="763"/>
      <c r="DN24" s="763"/>
    </row>
    <row r="25" spans="1:118" s="760" customFormat="1" ht="15.75" x14ac:dyDescent="0.25">
      <c r="A25" s="769" t="s">
        <v>58</v>
      </c>
      <c r="B25" s="2525">
        <v>8</v>
      </c>
      <c r="C25" s="2526">
        <v>0</v>
      </c>
      <c r="D25" s="2532">
        <f t="shared" si="4"/>
        <v>8</v>
      </c>
      <c r="E25" s="2569">
        <v>8</v>
      </c>
      <c r="F25" s="2526">
        <v>0</v>
      </c>
      <c r="G25" s="2532">
        <f t="shared" si="5"/>
        <v>8</v>
      </c>
      <c r="H25" s="2533">
        <v>0</v>
      </c>
      <c r="I25" s="2528">
        <v>0</v>
      </c>
      <c r="J25" s="2527">
        <f t="shared" si="6"/>
        <v>0</v>
      </c>
      <c r="K25" s="966">
        <f t="shared" si="2"/>
        <v>16</v>
      </c>
      <c r="L25" s="966">
        <f t="shared" si="2"/>
        <v>0</v>
      </c>
      <c r="M25" s="967">
        <f t="shared" si="3"/>
        <v>16</v>
      </c>
      <c r="N25" s="763"/>
      <c r="O25" s="763"/>
      <c r="P25" s="763"/>
      <c r="Q25" s="763"/>
      <c r="R25" s="763"/>
      <c r="S25" s="763"/>
      <c r="T25" s="763"/>
      <c r="U25" s="763"/>
      <c r="V25" s="763"/>
      <c r="W25" s="763"/>
      <c r="X25" s="763"/>
      <c r="Y25" s="763"/>
      <c r="Z25" s="763"/>
      <c r="AA25" s="763"/>
      <c r="AB25" s="763"/>
      <c r="AC25" s="763"/>
      <c r="AD25" s="763"/>
      <c r="AE25" s="763"/>
      <c r="AF25" s="763"/>
      <c r="AG25" s="763"/>
      <c r="AH25" s="763"/>
      <c r="AI25" s="763"/>
      <c r="AJ25" s="763"/>
      <c r="AK25" s="763"/>
      <c r="AL25" s="763"/>
      <c r="AM25" s="763"/>
      <c r="AN25" s="763"/>
      <c r="AO25" s="763"/>
      <c r="AP25" s="763"/>
      <c r="AQ25" s="763"/>
      <c r="AR25" s="763"/>
      <c r="AS25" s="763"/>
      <c r="AT25" s="763"/>
      <c r="AU25" s="763"/>
      <c r="AV25" s="763"/>
      <c r="AW25" s="763"/>
      <c r="AX25" s="763"/>
      <c r="AY25" s="763"/>
      <c r="AZ25" s="763"/>
      <c r="BA25" s="763"/>
      <c r="BB25" s="763"/>
      <c r="BC25" s="763"/>
      <c r="BD25" s="763"/>
      <c r="BE25" s="763"/>
      <c r="BF25" s="763"/>
      <c r="BG25" s="763"/>
      <c r="BH25" s="763"/>
      <c r="BI25" s="763"/>
      <c r="BJ25" s="763"/>
      <c r="BK25" s="763"/>
      <c r="BL25" s="763"/>
      <c r="BM25" s="763"/>
      <c r="BN25" s="763"/>
      <c r="BO25" s="763"/>
      <c r="BP25" s="763"/>
      <c r="BQ25" s="763"/>
      <c r="BR25" s="763"/>
      <c r="BS25" s="763"/>
      <c r="BT25" s="763"/>
      <c r="BU25" s="763"/>
      <c r="BV25" s="763"/>
      <c r="BW25" s="763"/>
      <c r="BX25" s="763"/>
      <c r="BY25" s="763"/>
      <c r="BZ25" s="763"/>
      <c r="CA25" s="763"/>
      <c r="CB25" s="763"/>
      <c r="CC25" s="763"/>
      <c r="CD25" s="763"/>
      <c r="CE25" s="763"/>
      <c r="CF25" s="763"/>
      <c r="CG25" s="763"/>
      <c r="CH25" s="763"/>
      <c r="CI25" s="763"/>
      <c r="CJ25" s="763"/>
      <c r="CK25" s="763"/>
      <c r="CL25" s="763"/>
      <c r="CM25" s="763"/>
      <c r="CN25" s="763"/>
      <c r="CO25" s="763"/>
      <c r="CP25" s="763"/>
      <c r="CQ25" s="763"/>
      <c r="CR25" s="763"/>
      <c r="CS25" s="763"/>
      <c r="CT25" s="763"/>
      <c r="CU25" s="763"/>
      <c r="CV25" s="763"/>
      <c r="CW25" s="763"/>
      <c r="CX25" s="763"/>
      <c r="CY25" s="763"/>
      <c r="CZ25" s="763"/>
      <c r="DA25" s="763"/>
      <c r="DB25" s="763"/>
      <c r="DC25" s="763"/>
      <c r="DD25" s="763"/>
      <c r="DE25" s="763"/>
      <c r="DF25" s="763"/>
      <c r="DG25" s="763"/>
      <c r="DH25" s="763"/>
      <c r="DI25" s="763"/>
      <c r="DJ25" s="763"/>
      <c r="DK25" s="763"/>
      <c r="DL25" s="763"/>
      <c r="DM25" s="763"/>
      <c r="DN25" s="763"/>
    </row>
    <row r="26" spans="1:118" s="760" customFormat="1" ht="16.5" thickBot="1" x14ac:dyDescent="0.3">
      <c r="A26" s="804" t="s">
        <v>59</v>
      </c>
      <c r="B26" s="2534">
        <v>33</v>
      </c>
      <c r="C26" s="2535">
        <v>4</v>
      </c>
      <c r="D26" s="2560">
        <f t="shared" si="4"/>
        <v>37</v>
      </c>
      <c r="E26" s="2570">
        <v>25</v>
      </c>
      <c r="F26" s="2535">
        <v>0</v>
      </c>
      <c r="G26" s="2560">
        <f t="shared" si="5"/>
        <v>25</v>
      </c>
      <c r="H26" s="2537">
        <v>0</v>
      </c>
      <c r="I26" s="2538">
        <v>0</v>
      </c>
      <c r="J26" s="2536">
        <f t="shared" si="6"/>
        <v>0</v>
      </c>
      <c r="K26" s="2442">
        <f t="shared" si="2"/>
        <v>58</v>
      </c>
      <c r="L26" s="2442">
        <f t="shared" si="2"/>
        <v>4</v>
      </c>
      <c r="M26" s="2446">
        <f t="shared" si="3"/>
        <v>62</v>
      </c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763"/>
      <c r="AZ26" s="763"/>
      <c r="BA26" s="763"/>
      <c r="BB26" s="763"/>
      <c r="BC26" s="763"/>
      <c r="BD26" s="763"/>
      <c r="BE26" s="763"/>
      <c r="BF26" s="763"/>
      <c r="BG26" s="763"/>
      <c r="BH26" s="763"/>
      <c r="BI26" s="763"/>
      <c r="BJ26" s="763"/>
      <c r="BK26" s="763"/>
      <c r="BL26" s="763"/>
      <c r="BM26" s="763"/>
      <c r="BN26" s="763"/>
      <c r="BO26" s="763"/>
      <c r="BP26" s="763"/>
      <c r="BQ26" s="763"/>
      <c r="BR26" s="763"/>
      <c r="BS26" s="763"/>
      <c r="BT26" s="763"/>
      <c r="BU26" s="763"/>
      <c r="BV26" s="763"/>
      <c r="BW26" s="763"/>
      <c r="BX26" s="763"/>
      <c r="BY26" s="763"/>
      <c r="BZ26" s="763"/>
      <c r="CA26" s="763"/>
      <c r="CB26" s="763"/>
      <c r="CC26" s="763"/>
      <c r="CD26" s="763"/>
      <c r="CE26" s="763"/>
      <c r="CF26" s="763"/>
      <c r="CG26" s="763"/>
      <c r="CH26" s="763"/>
      <c r="CI26" s="763"/>
      <c r="CJ26" s="763"/>
      <c r="CK26" s="763"/>
      <c r="CL26" s="763"/>
      <c r="CM26" s="763"/>
      <c r="CN26" s="763"/>
      <c r="CO26" s="763"/>
      <c r="CP26" s="763"/>
      <c r="CQ26" s="763"/>
      <c r="CR26" s="763"/>
      <c r="CS26" s="763"/>
      <c r="CT26" s="763"/>
      <c r="CU26" s="763"/>
      <c r="CV26" s="763"/>
      <c r="CW26" s="763"/>
      <c r="CX26" s="763"/>
      <c r="CY26" s="763"/>
      <c r="CZ26" s="763"/>
      <c r="DA26" s="763"/>
      <c r="DB26" s="763"/>
      <c r="DC26" s="763"/>
      <c r="DD26" s="763"/>
      <c r="DE26" s="763"/>
      <c r="DF26" s="763"/>
      <c r="DG26" s="763"/>
      <c r="DH26" s="763"/>
      <c r="DI26" s="763"/>
      <c r="DJ26" s="763"/>
      <c r="DK26" s="763"/>
      <c r="DL26" s="763"/>
      <c r="DM26" s="763"/>
      <c r="DN26" s="763"/>
    </row>
    <row r="27" spans="1:118" s="760" customFormat="1" ht="16.5" thickBot="1" x14ac:dyDescent="0.3">
      <c r="A27" s="775" t="s">
        <v>8</v>
      </c>
      <c r="B27" s="2514">
        <f>SUM(B19:B26)</f>
        <v>112</v>
      </c>
      <c r="C27" s="2514">
        <f>SUM(C19:C26)</f>
        <v>16</v>
      </c>
      <c r="D27" s="2547">
        <f>SUM(D19:D26)</f>
        <v>128</v>
      </c>
      <c r="E27" s="2552">
        <f t="shared" ref="E27:J27" si="7">SUM(E19:E26)</f>
        <v>91</v>
      </c>
      <c r="F27" s="2514">
        <f t="shared" si="7"/>
        <v>19</v>
      </c>
      <c r="G27" s="2547">
        <f>SUM(G19:G26)</f>
        <v>110</v>
      </c>
      <c r="H27" s="2540">
        <f t="shared" si="7"/>
        <v>1</v>
      </c>
      <c r="I27" s="2541">
        <f t="shared" si="7"/>
        <v>0</v>
      </c>
      <c r="J27" s="2539">
        <f t="shared" si="7"/>
        <v>1</v>
      </c>
      <c r="K27" s="2514">
        <f>E27+B27+H27</f>
        <v>204</v>
      </c>
      <c r="L27" s="2514">
        <f>F27+C27+I27</f>
        <v>35</v>
      </c>
      <c r="M27" s="2513">
        <f>K27+L27</f>
        <v>239</v>
      </c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763"/>
      <c r="BE27" s="763"/>
      <c r="BF27" s="763"/>
      <c r="BG27" s="763"/>
      <c r="BH27" s="763"/>
      <c r="BI27" s="763"/>
      <c r="BJ27" s="763"/>
      <c r="BK27" s="763"/>
      <c r="BL27" s="763"/>
      <c r="BM27" s="763"/>
      <c r="BN27" s="763"/>
      <c r="BO27" s="763"/>
      <c r="BP27" s="763"/>
      <c r="BQ27" s="763"/>
      <c r="BR27" s="763"/>
      <c r="BS27" s="763"/>
      <c r="BT27" s="763"/>
      <c r="BU27" s="763"/>
      <c r="BV27" s="763"/>
      <c r="BW27" s="763"/>
      <c r="BX27" s="763"/>
      <c r="BY27" s="763"/>
      <c r="BZ27" s="763"/>
      <c r="CA27" s="763"/>
      <c r="CB27" s="763"/>
      <c r="CC27" s="763"/>
      <c r="CD27" s="763"/>
      <c r="CE27" s="763"/>
      <c r="CF27" s="763"/>
      <c r="CG27" s="763"/>
      <c r="CH27" s="763"/>
      <c r="CI27" s="763"/>
      <c r="CJ27" s="763"/>
      <c r="CK27" s="763"/>
      <c r="CL27" s="763"/>
      <c r="CM27" s="763"/>
      <c r="CN27" s="763"/>
      <c r="CO27" s="763"/>
      <c r="CP27" s="763"/>
      <c r="CQ27" s="763"/>
      <c r="CR27" s="763"/>
      <c r="CS27" s="763"/>
      <c r="CT27" s="763"/>
      <c r="CU27" s="763"/>
      <c r="CV27" s="763"/>
      <c r="CW27" s="763"/>
      <c r="CX27" s="763"/>
      <c r="CY27" s="763"/>
      <c r="CZ27" s="763"/>
      <c r="DA27" s="763"/>
      <c r="DB27" s="763"/>
      <c r="DC27" s="763"/>
      <c r="DD27" s="763"/>
      <c r="DE27" s="763"/>
      <c r="DF27" s="763"/>
      <c r="DG27" s="763"/>
      <c r="DH27" s="763"/>
      <c r="DI27" s="763"/>
      <c r="DJ27" s="763"/>
      <c r="DK27" s="763"/>
      <c r="DL27" s="763"/>
      <c r="DM27" s="763"/>
      <c r="DN27" s="763"/>
    </row>
    <row r="28" spans="1:118" s="760" customFormat="1" ht="15.75" x14ac:dyDescent="0.25">
      <c r="A28" s="968" t="s">
        <v>63</v>
      </c>
      <c r="B28" s="2515"/>
      <c r="C28" s="2542"/>
      <c r="D28" s="2558"/>
      <c r="E28" s="2518"/>
      <c r="F28" s="2457"/>
      <c r="G28" s="2575"/>
      <c r="H28" s="2544"/>
      <c r="I28" s="2459"/>
      <c r="J28" s="2543"/>
      <c r="K28" s="2456"/>
      <c r="L28" s="2456"/>
      <c r="M28" s="2520"/>
      <c r="N28" s="165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763"/>
      <c r="BE28" s="763"/>
      <c r="BF28" s="763"/>
      <c r="BG28" s="763"/>
      <c r="BH28" s="763"/>
      <c r="BI28" s="763"/>
      <c r="BJ28" s="763"/>
      <c r="BK28" s="763"/>
      <c r="BL28" s="763"/>
      <c r="BM28" s="763"/>
      <c r="BN28" s="763"/>
      <c r="BO28" s="763"/>
      <c r="BP28" s="763"/>
      <c r="BQ28" s="763"/>
      <c r="BR28" s="763"/>
      <c r="BS28" s="763"/>
      <c r="BT28" s="763"/>
      <c r="BU28" s="763"/>
      <c r="BV28" s="763"/>
      <c r="BW28" s="763"/>
      <c r="BX28" s="763"/>
      <c r="BY28" s="763"/>
      <c r="BZ28" s="763"/>
      <c r="CA28" s="763"/>
      <c r="CB28" s="763"/>
      <c r="CC28" s="763"/>
      <c r="CD28" s="763"/>
      <c r="CE28" s="763"/>
      <c r="CF28" s="763"/>
      <c r="CG28" s="763"/>
      <c r="CH28" s="763"/>
      <c r="CI28" s="763"/>
      <c r="CJ28" s="763"/>
      <c r="CK28" s="763"/>
      <c r="CL28" s="763"/>
      <c r="CM28" s="763"/>
      <c r="CN28" s="763"/>
      <c r="CO28" s="763"/>
      <c r="CP28" s="763"/>
      <c r="CQ28" s="763"/>
      <c r="CR28" s="763"/>
      <c r="CS28" s="763"/>
      <c r="CT28" s="763"/>
      <c r="CU28" s="763"/>
      <c r="CV28" s="763"/>
      <c r="CW28" s="763"/>
      <c r="CX28" s="763"/>
      <c r="CY28" s="763"/>
      <c r="CZ28" s="763"/>
      <c r="DA28" s="763"/>
      <c r="DB28" s="763"/>
      <c r="DC28" s="763"/>
      <c r="DD28" s="763"/>
      <c r="DE28" s="763"/>
      <c r="DF28" s="763"/>
      <c r="DG28" s="763"/>
      <c r="DH28" s="763"/>
      <c r="DI28" s="763"/>
      <c r="DJ28" s="763"/>
      <c r="DK28" s="763"/>
      <c r="DL28" s="763"/>
      <c r="DM28" s="763"/>
      <c r="DN28" s="763"/>
    </row>
    <row r="29" spans="1:118" s="760" customFormat="1" ht="15.75" x14ac:dyDescent="0.25">
      <c r="A29" s="765" t="s">
        <v>52</v>
      </c>
      <c r="B29" s="770">
        <v>0</v>
      </c>
      <c r="C29" s="771">
        <v>0</v>
      </c>
      <c r="D29" s="2561">
        <f t="shared" ref="D29:D36" si="8">B29+C29</f>
        <v>0</v>
      </c>
      <c r="E29" s="2569">
        <v>0</v>
      </c>
      <c r="F29" s="2529">
        <v>0</v>
      </c>
      <c r="G29" s="2532">
        <f>E29+F29</f>
        <v>0</v>
      </c>
      <c r="H29" s="2533">
        <v>0</v>
      </c>
      <c r="I29" s="2528">
        <v>0</v>
      </c>
      <c r="J29" s="2527">
        <v>0</v>
      </c>
      <c r="K29" s="966">
        <f t="shared" si="2"/>
        <v>0</v>
      </c>
      <c r="L29" s="966">
        <f t="shared" si="2"/>
        <v>0</v>
      </c>
      <c r="M29" s="967">
        <f t="shared" si="3"/>
        <v>0</v>
      </c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D29" s="763"/>
      <c r="AE29" s="763"/>
      <c r="AF29" s="763"/>
      <c r="AG29" s="763"/>
      <c r="AH29" s="763"/>
      <c r="AI29" s="763"/>
      <c r="AJ29" s="763"/>
      <c r="AK29" s="763"/>
      <c r="AL29" s="763"/>
      <c r="AM29" s="763"/>
      <c r="AN29" s="763"/>
      <c r="AO29" s="763"/>
      <c r="AP29" s="763"/>
      <c r="AQ29" s="763"/>
      <c r="AR29" s="763"/>
      <c r="AS29" s="763"/>
      <c r="AT29" s="763"/>
      <c r="AU29" s="763"/>
      <c r="AV29" s="763"/>
      <c r="AW29" s="763"/>
      <c r="AX29" s="763"/>
      <c r="AY29" s="763"/>
      <c r="AZ29" s="763"/>
      <c r="BA29" s="763"/>
      <c r="BB29" s="763"/>
      <c r="BC29" s="763"/>
      <c r="BD29" s="763"/>
      <c r="BE29" s="763"/>
      <c r="BF29" s="763"/>
      <c r="BG29" s="763"/>
      <c r="BH29" s="763"/>
      <c r="BI29" s="763"/>
      <c r="BJ29" s="763"/>
      <c r="BK29" s="763"/>
      <c r="BL29" s="763"/>
      <c r="BM29" s="763"/>
      <c r="BN29" s="763"/>
      <c r="BO29" s="763"/>
      <c r="BP29" s="763"/>
      <c r="BQ29" s="763"/>
      <c r="BR29" s="763"/>
      <c r="BS29" s="763"/>
      <c r="BT29" s="763"/>
      <c r="BU29" s="763"/>
      <c r="BV29" s="763"/>
      <c r="BW29" s="763"/>
      <c r="BX29" s="763"/>
      <c r="BY29" s="763"/>
      <c r="BZ29" s="763"/>
      <c r="CA29" s="763"/>
      <c r="CB29" s="763"/>
      <c r="CC29" s="763"/>
      <c r="CD29" s="763"/>
      <c r="CE29" s="763"/>
      <c r="CF29" s="763"/>
      <c r="CG29" s="763"/>
      <c r="CH29" s="763"/>
      <c r="CI29" s="763"/>
      <c r="CJ29" s="763"/>
      <c r="CK29" s="763"/>
      <c r="CL29" s="763"/>
      <c r="CM29" s="763"/>
      <c r="CN29" s="763"/>
      <c r="CO29" s="763"/>
      <c r="CP29" s="763"/>
      <c r="CQ29" s="763"/>
      <c r="CR29" s="763"/>
      <c r="CS29" s="763"/>
      <c r="CT29" s="763"/>
      <c r="CU29" s="763"/>
      <c r="CV29" s="763"/>
      <c r="CW29" s="763"/>
      <c r="CX29" s="763"/>
      <c r="CY29" s="763"/>
      <c r="CZ29" s="763"/>
      <c r="DA29" s="763"/>
      <c r="DB29" s="763"/>
      <c r="DC29" s="763"/>
      <c r="DD29" s="763"/>
      <c r="DE29" s="763"/>
      <c r="DF29" s="763"/>
      <c r="DG29" s="763"/>
      <c r="DH29" s="763"/>
      <c r="DI29" s="763"/>
      <c r="DJ29" s="763"/>
      <c r="DK29" s="763"/>
      <c r="DL29" s="763"/>
      <c r="DM29" s="763"/>
      <c r="DN29" s="763"/>
    </row>
    <row r="30" spans="1:118" s="760" customFormat="1" ht="15.75" x14ac:dyDescent="0.25">
      <c r="A30" s="766" t="s">
        <v>53</v>
      </c>
      <c r="B30" s="2468">
        <v>0</v>
      </c>
      <c r="C30" s="771">
        <v>1</v>
      </c>
      <c r="D30" s="2561">
        <f t="shared" si="8"/>
        <v>1</v>
      </c>
      <c r="E30" s="2569">
        <v>0</v>
      </c>
      <c r="F30" s="2529">
        <v>0</v>
      </c>
      <c r="G30" s="2532">
        <f>E30+F30</f>
        <v>0</v>
      </c>
      <c r="H30" s="2533">
        <v>0</v>
      </c>
      <c r="I30" s="2528">
        <v>0</v>
      </c>
      <c r="J30" s="2527">
        <f t="shared" ref="J30:J35" si="9">H30+I30</f>
        <v>0</v>
      </c>
      <c r="K30" s="966">
        <f>E30+B30+H30</f>
        <v>0</v>
      </c>
      <c r="L30" s="966">
        <f>F30+C30+I30</f>
        <v>1</v>
      </c>
      <c r="M30" s="967">
        <f>K30+L30</f>
        <v>1</v>
      </c>
      <c r="N30" s="763"/>
      <c r="O30" s="763"/>
      <c r="P30" s="763"/>
      <c r="Q30" s="763"/>
      <c r="R30" s="763"/>
      <c r="S30" s="763"/>
      <c r="T30" s="763"/>
      <c r="U30" s="763"/>
      <c r="V30" s="763"/>
      <c r="W30" s="763"/>
      <c r="X30" s="763"/>
      <c r="Y30" s="763"/>
      <c r="Z30" s="763"/>
      <c r="AA30" s="763"/>
      <c r="AB30" s="763"/>
      <c r="AC30" s="763"/>
      <c r="AD30" s="763"/>
      <c r="AE30" s="763"/>
      <c r="AF30" s="763"/>
      <c r="AG30" s="763"/>
      <c r="AH30" s="763"/>
      <c r="AI30" s="763"/>
      <c r="AJ30" s="763"/>
      <c r="AK30" s="763"/>
      <c r="AL30" s="763"/>
      <c r="AM30" s="763"/>
      <c r="AN30" s="763"/>
      <c r="AO30" s="763"/>
      <c r="AP30" s="763"/>
      <c r="AQ30" s="763"/>
      <c r="AR30" s="763"/>
      <c r="AS30" s="763"/>
      <c r="AT30" s="763"/>
      <c r="AU30" s="763"/>
      <c r="AV30" s="763"/>
      <c r="AW30" s="763"/>
      <c r="AX30" s="763"/>
      <c r="AY30" s="763"/>
      <c r="AZ30" s="763"/>
      <c r="BA30" s="763"/>
      <c r="BB30" s="763"/>
      <c r="BC30" s="763"/>
      <c r="BD30" s="763"/>
      <c r="BE30" s="763"/>
      <c r="BF30" s="763"/>
      <c r="BG30" s="763"/>
      <c r="BH30" s="763"/>
      <c r="BI30" s="763"/>
      <c r="BJ30" s="763"/>
      <c r="BK30" s="763"/>
      <c r="BL30" s="763"/>
      <c r="BM30" s="763"/>
      <c r="BN30" s="763"/>
      <c r="BO30" s="763"/>
      <c r="BP30" s="763"/>
      <c r="BQ30" s="763"/>
      <c r="BR30" s="763"/>
      <c r="BS30" s="763"/>
      <c r="BT30" s="763"/>
      <c r="BU30" s="763"/>
      <c r="BV30" s="763"/>
      <c r="BW30" s="763"/>
      <c r="BX30" s="763"/>
      <c r="BY30" s="763"/>
      <c r="BZ30" s="763"/>
      <c r="CA30" s="763"/>
      <c r="CB30" s="763"/>
      <c r="CC30" s="763"/>
      <c r="CD30" s="763"/>
      <c r="CE30" s="763"/>
      <c r="CF30" s="763"/>
      <c r="CG30" s="763"/>
      <c r="CH30" s="763"/>
      <c r="CI30" s="763"/>
      <c r="CJ30" s="763"/>
      <c r="CK30" s="763"/>
      <c r="CL30" s="763"/>
      <c r="CM30" s="763"/>
      <c r="CN30" s="763"/>
      <c r="CO30" s="763"/>
      <c r="CP30" s="763"/>
      <c r="CQ30" s="763"/>
      <c r="CR30" s="763"/>
      <c r="CS30" s="763"/>
      <c r="CT30" s="763"/>
      <c r="CU30" s="763"/>
      <c r="CV30" s="763"/>
      <c r="CW30" s="763"/>
      <c r="CX30" s="763"/>
      <c r="CY30" s="763"/>
      <c r="CZ30" s="763"/>
      <c r="DA30" s="763"/>
      <c r="DB30" s="763"/>
      <c r="DC30" s="763"/>
      <c r="DD30" s="763"/>
      <c r="DE30" s="763"/>
      <c r="DF30" s="763"/>
      <c r="DG30" s="763"/>
      <c r="DH30" s="763"/>
      <c r="DI30" s="763"/>
      <c r="DJ30" s="763"/>
      <c r="DK30" s="763"/>
      <c r="DL30" s="763"/>
      <c r="DM30" s="763"/>
      <c r="DN30" s="763"/>
    </row>
    <row r="31" spans="1:118" s="760" customFormat="1" ht="15.75" x14ac:dyDescent="0.25">
      <c r="A31" s="767" t="s">
        <v>54</v>
      </c>
      <c r="B31" s="2468">
        <v>0</v>
      </c>
      <c r="C31" s="771">
        <v>0</v>
      </c>
      <c r="D31" s="2561">
        <f t="shared" si="8"/>
        <v>0</v>
      </c>
      <c r="E31" s="2569">
        <v>0</v>
      </c>
      <c r="F31" s="2526">
        <v>1</v>
      </c>
      <c r="G31" s="2532">
        <f>E31+F31</f>
        <v>1</v>
      </c>
      <c r="H31" s="2533">
        <v>0</v>
      </c>
      <c r="I31" s="2528">
        <v>0</v>
      </c>
      <c r="J31" s="2527">
        <f t="shared" si="9"/>
        <v>0</v>
      </c>
      <c r="K31" s="966">
        <f t="shared" si="2"/>
        <v>0</v>
      </c>
      <c r="L31" s="966">
        <f t="shared" si="2"/>
        <v>1</v>
      </c>
      <c r="M31" s="967">
        <f t="shared" si="3"/>
        <v>1</v>
      </c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  <c r="AH31" s="763"/>
      <c r="AI31" s="763"/>
      <c r="AJ31" s="763"/>
      <c r="AK31" s="763"/>
      <c r="AL31" s="763"/>
      <c r="AM31" s="763"/>
      <c r="AN31" s="763"/>
      <c r="AO31" s="763"/>
      <c r="AP31" s="763"/>
      <c r="AQ31" s="763"/>
      <c r="AR31" s="763"/>
      <c r="AS31" s="763"/>
      <c r="AT31" s="763"/>
      <c r="AU31" s="763"/>
      <c r="AV31" s="763"/>
      <c r="AW31" s="763"/>
      <c r="AX31" s="763"/>
      <c r="AY31" s="763"/>
      <c r="AZ31" s="763"/>
      <c r="BA31" s="763"/>
      <c r="BB31" s="763"/>
      <c r="BC31" s="763"/>
      <c r="BD31" s="763"/>
      <c r="BE31" s="763"/>
      <c r="BF31" s="763"/>
      <c r="BG31" s="763"/>
      <c r="BH31" s="763"/>
      <c r="BI31" s="763"/>
      <c r="BJ31" s="763"/>
      <c r="BK31" s="763"/>
      <c r="BL31" s="763"/>
      <c r="BM31" s="763"/>
      <c r="BN31" s="763"/>
      <c r="BO31" s="763"/>
      <c r="BP31" s="763"/>
      <c r="BQ31" s="763"/>
      <c r="BR31" s="763"/>
      <c r="BS31" s="763"/>
      <c r="BT31" s="763"/>
      <c r="BU31" s="763"/>
      <c r="BV31" s="763"/>
      <c r="BW31" s="763"/>
      <c r="BX31" s="763"/>
      <c r="BY31" s="763"/>
      <c r="BZ31" s="763"/>
      <c r="CA31" s="763"/>
      <c r="CB31" s="763"/>
      <c r="CC31" s="763"/>
      <c r="CD31" s="763"/>
      <c r="CE31" s="763"/>
      <c r="CF31" s="763"/>
      <c r="CG31" s="763"/>
      <c r="CH31" s="763"/>
      <c r="CI31" s="763"/>
      <c r="CJ31" s="763"/>
      <c r="CK31" s="763"/>
      <c r="CL31" s="763"/>
      <c r="CM31" s="763"/>
      <c r="CN31" s="763"/>
      <c r="CO31" s="763"/>
      <c r="CP31" s="763"/>
      <c r="CQ31" s="763"/>
      <c r="CR31" s="763"/>
      <c r="CS31" s="763"/>
      <c r="CT31" s="763"/>
      <c r="CU31" s="763"/>
      <c r="CV31" s="763"/>
      <c r="CW31" s="763"/>
      <c r="CX31" s="763"/>
      <c r="CY31" s="763"/>
      <c r="CZ31" s="763"/>
      <c r="DA31" s="763"/>
      <c r="DB31" s="763"/>
      <c r="DC31" s="763"/>
      <c r="DD31" s="763"/>
      <c r="DE31" s="763"/>
      <c r="DF31" s="763"/>
      <c r="DG31" s="763"/>
      <c r="DH31" s="763"/>
      <c r="DI31" s="763"/>
      <c r="DJ31" s="763"/>
      <c r="DK31" s="763"/>
      <c r="DL31" s="763"/>
      <c r="DM31" s="763"/>
      <c r="DN31" s="763"/>
    </row>
    <row r="32" spans="1:118" s="760" customFormat="1" ht="15.75" x14ac:dyDescent="0.25">
      <c r="A32" s="765" t="s">
        <v>55</v>
      </c>
      <c r="B32" s="2468">
        <v>0</v>
      </c>
      <c r="C32" s="771">
        <v>0</v>
      </c>
      <c r="D32" s="2561">
        <f t="shared" si="8"/>
        <v>0</v>
      </c>
      <c r="E32" s="2569">
        <v>0</v>
      </c>
      <c r="F32" s="2526">
        <v>0</v>
      </c>
      <c r="G32" s="2532">
        <f>E32+F32</f>
        <v>0</v>
      </c>
      <c r="H32" s="2533">
        <v>0</v>
      </c>
      <c r="I32" s="2528">
        <v>0</v>
      </c>
      <c r="J32" s="2527">
        <v>0</v>
      </c>
      <c r="K32" s="966">
        <f t="shared" si="2"/>
        <v>0</v>
      </c>
      <c r="L32" s="966">
        <f t="shared" si="2"/>
        <v>0</v>
      </c>
      <c r="M32" s="967">
        <f t="shared" si="3"/>
        <v>0</v>
      </c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3"/>
      <c r="AK32" s="763"/>
      <c r="AL32" s="763"/>
      <c r="AM32" s="763"/>
      <c r="AN32" s="763"/>
      <c r="AO32" s="763"/>
      <c r="AP32" s="763"/>
      <c r="AQ32" s="763"/>
      <c r="AR32" s="763"/>
      <c r="AS32" s="763"/>
      <c r="AT32" s="763"/>
      <c r="AU32" s="763"/>
      <c r="AV32" s="763"/>
      <c r="AW32" s="763"/>
      <c r="AX32" s="763"/>
      <c r="AY32" s="763"/>
      <c r="AZ32" s="763"/>
      <c r="BA32" s="763"/>
      <c r="BB32" s="763"/>
      <c r="BC32" s="763"/>
      <c r="BD32" s="763"/>
      <c r="BE32" s="763"/>
      <c r="BF32" s="763"/>
      <c r="BG32" s="763"/>
      <c r="BH32" s="763"/>
      <c r="BI32" s="763"/>
      <c r="BJ32" s="763"/>
      <c r="BK32" s="763"/>
      <c r="BL32" s="763"/>
      <c r="BM32" s="763"/>
      <c r="BN32" s="763"/>
      <c r="BO32" s="763"/>
      <c r="BP32" s="763"/>
      <c r="BQ32" s="763"/>
      <c r="BR32" s="763"/>
      <c r="BS32" s="763"/>
      <c r="BT32" s="763"/>
      <c r="BU32" s="763"/>
      <c r="BV32" s="763"/>
      <c r="BW32" s="763"/>
      <c r="BX32" s="763"/>
      <c r="BY32" s="763"/>
      <c r="BZ32" s="763"/>
      <c r="CA32" s="763"/>
      <c r="CB32" s="763"/>
      <c r="CC32" s="763"/>
      <c r="CD32" s="763"/>
      <c r="CE32" s="763"/>
      <c r="CF32" s="763"/>
      <c r="CG32" s="763"/>
      <c r="CH32" s="763"/>
      <c r="CI32" s="763"/>
      <c r="CJ32" s="763"/>
      <c r="CK32" s="763"/>
      <c r="CL32" s="763"/>
      <c r="CM32" s="763"/>
      <c r="CN32" s="763"/>
      <c r="CO32" s="763"/>
      <c r="CP32" s="763"/>
      <c r="CQ32" s="763"/>
      <c r="CR32" s="763"/>
      <c r="CS32" s="763"/>
      <c r="CT32" s="763"/>
      <c r="CU32" s="763"/>
      <c r="CV32" s="763"/>
      <c r="CW32" s="763"/>
      <c r="CX32" s="763"/>
      <c r="CY32" s="763"/>
      <c r="CZ32" s="763"/>
      <c r="DA32" s="763"/>
      <c r="DB32" s="763"/>
      <c r="DC32" s="763"/>
      <c r="DD32" s="763"/>
      <c r="DE32" s="763"/>
      <c r="DF32" s="763"/>
      <c r="DG32" s="763"/>
      <c r="DH32" s="763"/>
      <c r="DI32" s="763"/>
      <c r="DJ32" s="763"/>
      <c r="DK32" s="763"/>
      <c r="DL32" s="763"/>
      <c r="DM32" s="763"/>
      <c r="DN32" s="763"/>
    </row>
    <row r="33" spans="1:118" s="760" customFormat="1" ht="19.149999999999999" customHeight="1" x14ac:dyDescent="0.25">
      <c r="A33" s="768" t="s">
        <v>56</v>
      </c>
      <c r="B33" s="2468">
        <v>0</v>
      </c>
      <c r="C33" s="771">
        <v>0</v>
      </c>
      <c r="D33" s="2561">
        <f t="shared" si="8"/>
        <v>0</v>
      </c>
      <c r="E33" s="2569">
        <v>0</v>
      </c>
      <c r="F33" s="2526">
        <v>0</v>
      </c>
      <c r="G33" s="2527">
        <v>0</v>
      </c>
      <c r="H33" s="2533">
        <v>0</v>
      </c>
      <c r="I33" s="2528">
        <v>0</v>
      </c>
      <c r="J33" s="2527">
        <f t="shared" si="9"/>
        <v>0</v>
      </c>
      <c r="K33" s="966">
        <f t="shared" si="2"/>
        <v>0</v>
      </c>
      <c r="L33" s="966">
        <f t="shared" si="2"/>
        <v>0</v>
      </c>
      <c r="M33" s="967">
        <f t="shared" si="3"/>
        <v>0</v>
      </c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763"/>
      <c r="AI33" s="763"/>
      <c r="AJ33" s="763"/>
      <c r="AK33" s="763"/>
      <c r="AL33" s="763"/>
      <c r="AM33" s="763"/>
      <c r="AN33" s="763"/>
      <c r="AO33" s="763"/>
      <c r="AP33" s="763"/>
      <c r="AQ33" s="763"/>
      <c r="AR33" s="763"/>
      <c r="AS33" s="763"/>
      <c r="AT33" s="763"/>
      <c r="AU33" s="763"/>
      <c r="AV33" s="763"/>
      <c r="AW33" s="763"/>
      <c r="AX33" s="763"/>
      <c r="AY33" s="763"/>
      <c r="AZ33" s="763"/>
      <c r="BA33" s="763"/>
      <c r="BB33" s="763"/>
      <c r="BC33" s="763"/>
      <c r="BD33" s="763"/>
      <c r="BE33" s="763"/>
      <c r="BF33" s="763"/>
      <c r="BG33" s="763"/>
      <c r="BH33" s="763"/>
      <c r="BI33" s="763"/>
      <c r="BJ33" s="763"/>
      <c r="BK33" s="763"/>
      <c r="BL33" s="763"/>
      <c r="BM33" s="763"/>
      <c r="BN33" s="763"/>
      <c r="BO33" s="763"/>
      <c r="BP33" s="763"/>
      <c r="BQ33" s="763"/>
      <c r="BR33" s="763"/>
      <c r="BS33" s="763"/>
      <c r="BT33" s="763"/>
      <c r="BU33" s="763"/>
      <c r="BV33" s="763"/>
      <c r="BW33" s="763"/>
      <c r="BX33" s="763"/>
      <c r="BY33" s="763"/>
      <c r="BZ33" s="763"/>
      <c r="CA33" s="763"/>
      <c r="CB33" s="763"/>
      <c r="CC33" s="763"/>
      <c r="CD33" s="763"/>
      <c r="CE33" s="763"/>
      <c r="CF33" s="763"/>
      <c r="CG33" s="763"/>
      <c r="CH33" s="763"/>
      <c r="CI33" s="763"/>
      <c r="CJ33" s="763"/>
      <c r="CK33" s="763"/>
      <c r="CL33" s="763"/>
      <c r="CM33" s="763"/>
      <c r="CN33" s="763"/>
      <c r="CO33" s="763"/>
      <c r="CP33" s="763"/>
      <c r="CQ33" s="763"/>
      <c r="CR33" s="763"/>
      <c r="CS33" s="763"/>
      <c r="CT33" s="763"/>
      <c r="CU33" s="763"/>
      <c r="CV33" s="763"/>
      <c r="CW33" s="763"/>
      <c r="CX33" s="763"/>
      <c r="CY33" s="763"/>
      <c r="CZ33" s="763"/>
      <c r="DA33" s="763"/>
      <c r="DB33" s="763"/>
      <c r="DC33" s="763"/>
      <c r="DD33" s="763"/>
      <c r="DE33" s="763"/>
      <c r="DF33" s="763"/>
      <c r="DG33" s="763"/>
      <c r="DH33" s="763"/>
      <c r="DI33" s="763"/>
      <c r="DJ33" s="763"/>
      <c r="DK33" s="763"/>
      <c r="DL33" s="763"/>
      <c r="DM33" s="763"/>
      <c r="DN33" s="763"/>
    </row>
    <row r="34" spans="1:118" s="760" customFormat="1" ht="22.9" customHeight="1" x14ac:dyDescent="0.25">
      <c r="A34" s="769" t="s">
        <v>57</v>
      </c>
      <c r="B34" s="2468">
        <v>0</v>
      </c>
      <c r="C34" s="771">
        <v>0</v>
      </c>
      <c r="D34" s="2561">
        <f t="shared" si="8"/>
        <v>0</v>
      </c>
      <c r="E34" s="2569">
        <v>0</v>
      </c>
      <c r="F34" s="2526">
        <v>0</v>
      </c>
      <c r="G34" s="2527">
        <v>0</v>
      </c>
      <c r="H34" s="2533">
        <v>0</v>
      </c>
      <c r="I34" s="2528">
        <v>0</v>
      </c>
      <c r="J34" s="2527">
        <f t="shared" si="9"/>
        <v>0</v>
      </c>
      <c r="K34" s="966">
        <f t="shared" si="2"/>
        <v>0</v>
      </c>
      <c r="L34" s="966">
        <f t="shared" si="2"/>
        <v>0</v>
      </c>
      <c r="M34" s="967">
        <f t="shared" si="3"/>
        <v>0</v>
      </c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  <c r="AH34" s="763"/>
      <c r="AI34" s="763"/>
      <c r="AJ34" s="763"/>
      <c r="AK34" s="763"/>
      <c r="AL34" s="763"/>
      <c r="AM34" s="763"/>
      <c r="AN34" s="763"/>
      <c r="AO34" s="763"/>
      <c r="AP34" s="763"/>
      <c r="AQ34" s="763"/>
      <c r="AR34" s="763"/>
      <c r="AS34" s="763"/>
      <c r="AT34" s="763"/>
      <c r="AU34" s="763"/>
      <c r="AV34" s="763"/>
      <c r="AW34" s="763"/>
      <c r="AX34" s="763"/>
      <c r="AY34" s="763"/>
      <c r="AZ34" s="763"/>
      <c r="BA34" s="763"/>
      <c r="BB34" s="763"/>
      <c r="BC34" s="763"/>
      <c r="BD34" s="763"/>
      <c r="BE34" s="763"/>
      <c r="BF34" s="763"/>
      <c r="BG34" s="763"/>
      <c r="BH34" s="763"/>
      <c r="BI34" s="763"/>
      <c r="BJ34" s="763"/>
      <c r="BK34" s="763"/>
      <c r="BL34" s="763"/>
      <c r="BM34" s="763"/>
      <c r="BN34" s="763"/>
      <c r="BO34" s="763"/>
      <c r="BP34" s="763"/>
      <c r="BQ34" s="763"/>
      <c r="BR34" s="763"/>
      <c r="BS34" s="763"/>
      <c r="BT34" s="763"/>
      <c r="BU34" s="763"/>
      <c r="BV34" s="763"/>
      <c r="BW34" s="763"/>
      <c r="BX34" s="763"/>
      <c r="BY34" s="763"/>
      <c r="BZ34" s="763"/>
      <c r="CA34" s="763"/>
      <c r="CB34" s="763"/>
      <c r="CC34" s="763"/>
      <c r="CD34" s="763"/>
      <c r="CE34" s="763"/>
      <c r="CF34" s="763"/>
      <c r="CG34" s="763"/>
      <c r="CH34" s="763"/>
      <c r="CI34" s="763"/>
      <c r="CJ34" s="763"/>
      <c r="CK34" s="763"/>
      <c r="CL34" s="763"/>
      <c r="CM34" s="763"/>
      <c r="CN34" s="763"/>
      <c r="CO34" s="763"/>
      <c r="CP34" s="763"/>
      <c r="CQ34" s="763"/>
      <c r="CR34" s="763"/>
      <c r="CS34" s="763"/>
      <c r="CT34" s="763"/>
      <c r="CU34" s="763"/>
      <c r="CV34" s="763"/>
      <c r="CW34" s="763"/>
      <c r="CX34" s="763"/>
      <c r="CY34" s="763"/>
      <c r="CZ34" s="763"/>
      <c r="DA34" s="763"/>
      <c r="DB34" s="763"/>
      <c r="DC34" s="763"/>
      <c r="DD34" s="763"/>
      <c r="DE34" s="763"/>
      <c r="DF34" s="763"/>
      <c r="DG34" s="763"/>
      <c r="DH34" s="763"/>
      <c r="DI34" s="763"/>
      <c r="DJ34" s="763"/>
      <c r="DK34" s="763"/>
      <c r="DL34" s="763"/>
      <c r="DM34" s="763"/>
      <c r="DN34" s="763"/>
    </row>
    <row r="35" spans="1:118" s="760" customFormat="1" ht="22.9" customHeight="1" x14ac:dyDescent="0.25">
      <c r="A35" s="769" t="s">
        <v>58</v>
      </c>
      <c r="B35" s="2468">
        <v>0</v>
      </c>
      <c r="C35" s="771">
        <v>0</v>
      </c>
      <c r="D35" s="2561">
        <f t="shared" si="8"/>
        <v>0</v>
      </c>
      <c r="E35" s="2569">
        <v>0</v>
      </c>
      <c r="F35" s="2526">
        <v>0</v>
      </c>
      <c r="G35" s="2527">
        <v>0</v>
      </c>
      <c r="H35" s="2533">
        <v>0</v>
      </c>
      <c r="I35" s="2528">
        <v>0</v>
      </c>
      <c r="J35" s="2527">
        <f t="shared" si="9"/>
        <v>0</v>
      </c>
      <c r="K35" s="966">
        <f t="shared" si="2"/>
        <v>0</v>
      </c>
      <c r="L35" s="966">
        <f t="shared" si="2"/>
        <v>0</v>
      </c>
      <c r="M35" s="967">
        <f t="shared" si="3"/>
        <v>0</v>
      </c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  <c r="AH35" s="763"/>
      <c r="AI35" s="763"/>
      <c r="AJ35" s="763"/>
      <c r="AK35" s="763"/>
      <c r="AL35" s="763"/>
      <c r="AM35" s="763"/>
      <c r="AN35" s="763"/>
      <c r="AO35" s="763"/>
      <c r="AP35" s="763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3"/>
      <c r="BF35" s="763"/>
      <c r="BG35" s="763"/>
      <c r="BH35" s="763"/>
      <c r="BI35" s="763"/>
      <c r="BJ35" s="763"/>
      <c r="BK35" s="763"/>
      <c r="BL35" s="763"/>
      <c r="BM35" s="763"/>
      <c r="BN35" s="763"/>
      <c r="BO35" s="763"/>
      <c r="BP35" s="763"/>
      <c r="BQ35" s="763"/>
      <c r="BR35" s="763"/>
      <c r="BS35" s="763"/>
      <c r="BT35" s="763"/>
      <c r="BU35" s="763"/>
      <c r="BV35" s="763"/>
      <c r="BW35" s="763"/>
      <c r="BX35" s="763"/>
      <c r="BY35" s="763"/>
      <c r="BZ35" s="763"/>
      <c r="CA35" s="763"/>
      <c r="CB35" s="763"/>
      <c r="CC35" s="763"/>
      <c r="CD35" s="763"/>
      <c r="CE35" s="763"/>
      <c r="CF35" s="763"/>
      <c r="CG35" s="763"/>
      <c r="CH35" s="763"/>
      <c r="CI35" s="763"/>
      <c r="CJ35" s="763"/>
      <c r="CK35" s="763"/>
      <c r="CL35" s="763"/>
      <c r="CM35" s="763"/>
      <c r="CN35" s="763"/>
      <c r="CO35" s="763"/>
      <c r="CP35" s="763"/>
      <c r="CQ35" s="763"/>
      <c r="CR35" s="763"/>
      <c r="CS35" s="763"/>
      <c r="CT35" s="763"/>
      <c r="CU35" s="763"/>
      <c r="CV35" s="763"/>
      <c r="CW35" s="763"/>
      <c r="CX35" s="763"/>
      <c r="CY35" s="763"/>
      <c r="CZ35" s="763"/>
      <c r="DA35" s="763"/>
      <c r="DB35" s="763"/>
      <c r="DC35" s="763"/>
      <c r="DD35" s="763"/>
      <c r="DE35" s="763"/>
      <c r="DF35" s="763"/>
      <c r="DG35" s="763"/>
      <c r="DH35" s="763"/>
      <c r="DI35" s="763"/>
      <c r="DJ35" s="763"/>
      <c r="DK35" s="763"/>
      <c r="DL35" s="763"/>
      <c r="DM35" s="763"/>
      <c r="DN35" s="763"/>
    </row>
    <row r="36" spans="1:118" s="760" customFormat="1" ht="18.600000000000001" customHeight="1" thickBot="1" x14ac:dyDescent="0.3">
      <c r="A36" s="804" t="s">
        <v>59</v>
      </c>
      <c r="B36" s="2545">
        <v>0</v>
      </c>
      <c r="C36" s="2471">
        <v>0</v>
      </c>
      <c r="D36" s="2562">
        <f t="shared" si="8"/>
        <v>0</v>
      </c>
      <c r="E36" s="2570">
        <v>0</v>
      </c>
      <c r="F36" s="2535">
        <v>0</v>
      </c>
      <c r="G36" s="2536">
        <v>0</v>
      </c>
      <c r="H36" s="2537">
        <v>0</v>
      </c>
      <c r="I36" s="2538">
        <v>0</v>
      </c>
      <c r="J36" s="2536">
        <v>0</v>
      </c>
      <c r="K36" s="2442">
        <f>E36+B36+H36</f>
        <v>0</v>
      </c>
      <c r="L36" s="2442">
        <f>F36+C36+I36</f>
        <v>0</v>
      </c>
      <c r="M36" s="2446">
        <f>K36+L36</f>
        <v>0</v>
      </c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  <c r="AH36" s="763"/>
      <c r="AI36" s="763"/>
      <c r="AJ36" s="763"/>
      <c r="AK36" s="763"/>
      <c r="AL36" s="763"/>
      <c r="AM36" s="763"/>
      <c r="AN36" s="763"/>
      <c r="AO36" s="763"/>
      <c r="AP36" s="763"/>
      <c r="AQ36" s="763"/>
      <c r="AR36" s="763"/>
      <c r="AS36" s="763"/>
      <c r="AT36" s="763"/>
      <c r="AU36" s="763"/>
      <c r="AV36" s="763"/>
      <c r="AW36" s="763"/>
      <c r="AX36" s="763"/>
      <c r="AY36" s="763"/>
      <c r="AZ36" s="763"/>
      <c r="BA36" s="763"/>
      <c r="BB36" s="763"/>
      <c r="BC36" s="763"/>
      <c r="BD36" s="763"/>
      <c r="BE36" s="763"/>
      <c r="BF36" s="763"/>
      <c r="BG36" s="763"/>
      <c r="BH36" s="763"/>
      <c r="BI36" s="763"/>
      <c r="BJ36" s="763"/>
      <c r="BK36" s="763"/>
      <c r="BL36" s="763"/>
      <c r="BM36" s="763"/>
      <c r="BN36" s="763"/>
      <c r="BO36" s="763"/>
      <c r="BP36" s="763"/>
      <c r="BQ36" s="763"/>
      <c r="BR36" s="763"/>
      <c r="BS36" s="763"/>
      <c r="BT36" s="763"/>
      <c r="BU36" s="763"/>
      <c r="BV36" s="763"/>
      <c r="BW36" s="763"/>
      <c r="BX36" s="763"/>
      <c r="BY36" s="763"/>
      <c r="BZ36" s="763"/>
      <c r="CA36" s="763"/>
      <c r="CB36" s="763"/>
      <c r="CC36" s="763"/>
      <c r="CD36" s="763"/>
      <c r="CE36" s="763"/>
      <c r="CF36" s="763"/>
      <c r="CG36" s="763"/>
      <c r="CH36" s="763"/>
      <c r="CI36" s="763"/>
      <c r="CJ36" s="763"/>
      <c r="CK36" s="763"/>
      <c r="CL36" s="763"/>
      <c r="CM36" s="763"/>
      <c r="CN36" s="763"/>
      <c r="CO36" s="763"/>
      <c r="CP36" s="763"/>
      <c r="CQ36" s="763"/>
      <c r="CR36" s="763"/>
      <c r="CS36" s="763"/>
      <c r="CT36" s="763"/>
      <c r="CU36" s="763"/>
      <c r="CV36" s="763"/>
      <c r="CW36" s="763"/>
      <c r="CX36" s="763"/>
      <c r="CY36" s="763"/>
      <c r="CZ36" s="763"/>
      <c r="DA36" s="763"/>
      <c r="DB36" s="763"/>
      <c r="DC36" s="763"/>
      <c r="DD36" s="763"/>
      <c r="DE36" s="763"/>
      <c r="DF36" s="763"/>
      <c r="DG36" s="763"/>
      <c r="DH36" s="763"/>
      <c r="DI36" s="763"/>
      <c r="DJ36" s="763"/>
      <c r="DK36" s="763"/>
      <c r="DL36" s="763"/>
      <c r="DM36" s="763"/>
      <c r="DN36" s="763"/>
    </row>
    <row r="37" spans="1:118" s="760" customFormat="1" ht="18" customHeight="1" thickBot="1" x14ac:dyDescent="0.3">
      <c r="A37" s="775" t="s">
        <v>64</v>
      </c>
      <c r="B37" s="2514">
        <f t="shared" ref="B37:J37" si="10">SUM(B29:B36)</f>
        <v>0</v>
      </c>
      <c r="C37" s="2514">
        <f t="shared" si="10"/>
        <v>1</v>
      </c>
      <c r="D37" s="2541">
        <f t="shared" si="10"/>
        <v>1</v>
      </c>
      <c r="E37" s="2552">
        <f t="shared" si="10"/>
        <v>0</v>
      </c>
      <c r="F37" s="2514">
        <f t="shared" si="10"/>
        <v>1</v>
      </c>
      <c r="G37" s="2539">
        <f t="shared" si="10"/>
        <v>1</v>
      </c>
      <c r="H37" s="2540">
        <f t="shared" si="10"/>
        <v>0</v>
      </c>
      <c r="I37" s="2541">
        <f t="shared" si="10"/>
        <v>0</v>
      </c>
      <c r="J37" s="2539">
        <f t="shared" si="10"/>
        <v>0</v>
      </c>
      <c r="K37" s="2514">
        <f t="shared" si="2"/>
        <v>0</v>
      </c>
      <c r="L37" s="2514">
        <f t="shared" si="2"/>
        <v>2</v>
      </c>
      <c r="M37" s="2513">
        <f t="shared" si="3"/>
        <v>2</v>
      </c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763"/>
      <c r="BD37" s="763"/>
      <c r="BE37" s="763"/>
      <c r="BF37" s="763"/>
      <c r="BG37" s="763"/>
      <c r="BH37" s="763"/>
      <c r="BI37" s="763"/>
      <c r="BJ37" s="763"/>
      <c r="BK37" s="763"/>
      <c r="BL37" s="763"/>
      <c r="BM37" s="763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H37" s="763"/>
      <c r="CI37" s="763"/>
      <c r="CJ37" s="763"/>
      <c r="CK37" s="763"/>
      <c r="CL37" s="763"/>
      <c r="CM37" s="763"/>
      <c r="CN37" s="763"/>
      <c r="CO37" s="763"/>
      <c r="CP37" s="763"/>
      <c r="CQ37" s="763"/>
      <c r="CR37" s="763"/>
      <c r="CS37" s="763"/>
      <c r="CT37" s="763"/>
      <c r="CU37" s="763"/>
      <c r="CV37" s="763"/>
      <c r="CW37" s="763"/>
      <c r="CX37" s="763"/>
      <c r="CY37" s="763"/>
      <c r="CZ37" s="763"/>
      <c r="DA37" s="763"/>
      <c r="DB37" s="763"/>
      <c r="DC37" s="763"/>
      <c r="DD37" s="763"/>
      <c r="DE37" s="763"/>
      <c r="DF37" s="763"/>
      <c r="DG37" s="763"/>
      <c r="DH37" s="763"/>
      <c r="DI37" s="763"/>
      <c r="DJ37" s="763"/>
      <c r="DK37" s="763"/>
      <c r="DL37" s="763"/>
      <c r="DM37" s="763"/>
      <c r="DN37" s="763"/>
    </row>
    <row r="38" spans="1:118" s="760" customFormat="1" ht="16.5" thickBot="1" x14ac:dyDescent="0.3">
      <c r="A38" s="1054" t="s">
        <v>65</v>
      </c>
      <c r="B38" s="2514">
        <f>B27</f>
        <v>112</v>
      </c>
      <c r="C38" s="2514">
        <f>C27</f>
        <v>16</v>
      </c>
      <c r="D38" s="2541">
        <f t="shared" ref="D38:J38" si="11">D27</f>
        <v>128</v>
      </c>
      <c r="E38" s="2552">
        <f>E27</f>
        <v>91</v>
      </c>
      <c r="F38" s="2546">
        <f t="shared" si="11"/>
        <v>19</v>
      </c>
      <c r="G38" s="2539">
        <f>G27</f>
        <v>110</v>
      </c>
      <c r="H38" s="2540">
        <f>H27</f>
        <v>1</v>
      </c>
      <c r="I38" s="2547">
        <f>I27</f>
        <v>0</v>
      </c>
      <c r="J38" s="2539">
        <f t="shared" si="11"/>
        <v>1</v>
      </c>
      <c r="K38" s="2514">
        <f t="shared" si="2"/>
        <v>204</v>
      </c>
      <c r="L38" s="2514">
        <f t="shared" si="2"/>
        <v>35</v>
      </c>
      <c r="M38" s="2513">
        <f t="shared" si="3"/>
        <v>239</v>
      </c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  <c r="AB38" s="763"/>
      <c r="AC38" s="763"/>
      <c r="AD38" s="763"/>
      <c r="AE38" s="763"/>
      <c r="AF38" s="763"/>
      <c r="AG38" s="763"/>
      <c r="AH38" s="763"/>
      <c r="AI38" s="763"/>
      <c r="AJ38" s="763"/>
      <c r="AK38" s="763"/>
      <c r="AL38" s="763"/>
      <c r="AM38" s="763"/>
      <c r="AN38" s="763"/>
      <c r="AO38" s="763"/>
      <c r="AP38" s="763"/>
      <c r="AQ38" s="763"/>
      <c r="AR38" s="763"/>
      <c r="AS38" s="763"/>
      <c r="AT38" s="763"/>
      <c r="AU38" s="763"/>
      <c r="AV38" s="763"/>
      <c r="AW38" s="763"/>
      <c r="AX38" s="763"/>
      <c r="AY38" s="763"/>
      <c r="AZ38" s="763"/>
      <c r="BA38" s="763"/>
      <c r="BB38" s="763"/>
      <c r="BC38" s="763"/>
      <c r="BD38" s="763"/>
      <c r="BE38" s="763"/>
      <c r="BF38" s="763"/>
      <c r="BG38" s="763"/>
      <c r="BH38" s="763"/>
      <c r="BI38" s="763"/>
      <c r="BJ38" s="763"/>
      <c r="BK38" s="763"/>
      <c r="BL38" s="763"/>
      <c r="BM38" s="763"/>
      <c r="BN38" s="763"/>
      <c r="BO38" s="763"/>
      <c r="BP38" s="763"/>
      <c r="BQ38" s="763"/>
      <c r="BR38" s="763"/>
      <c r="BS38" s="763"/>
      <c r="BT38" s="763"/>
      <c r="BU38" s="763"/>
      <c r="BV38" s="763"/>
      <c r="BW38" s="763"/>
      <c r="BX38" s="763"/>
      <c r="BY38" s="763"/>
      <c r="BZ38" s="763"/>
      <c r="CA38" s="763"/>
      <c r="CB38" s="763"/>
      <c r="CC38" s="763"/>
      <c r="CD38" s="763"/>
      <c r="CE38" s="763"/>
      <c r="CF38" s="763"/>
      <c r="CG38" s="763"/>
      <c r="CH38" s="763"/>
      <c r="CI38" s="763"/>
      <c r="CJ38" s="763"/>
      <c r="CK38" s="763"/>
      <c r="CL38" s="763"/>
      <c r="CM38" s="763"/>
      <c r="CN38" s="763"/>
      <c r="CO38" s="763"/>
      <c r="CP38" s="763"/>
      <c r="CQ38" s="763"/>
      <c r="CR38" s="763"/>
      <c r="CS38" s="763"/>
      <c r="CT38" s="763"/>
      <c r="CU38" s="763"/>
      <c r="CV38" s="763"/>
      <c r="CW38" s="763"/>
      <c r="CX38" s="763"/>
      <c r="CY38" s="763"/>
      <c r="CZ38" s="763"/>
      <c r="DA38" s="763"/>
      <c r="DB38" s="763"/>
      <c r="DC38" s="763"/>
      <c r="DD38" s="763"/>
      <c r="DE38" s="763"/>
      <c r="DF38" s="763"/>
      <c r="DG38" s="763"/>
      <c r="DH38" s="763"/>
      <c r="DI38" s="763"/>
      <c r="DJ38" s="763"/>
      <c r="DK38" s="763"/>
      <c r="DL38" s="763"/>
      <c r="DM38" s="763"/>
      <c r="DN38" s="763"/>
    </row>
    <row r="39" spans="1:118" s="760" customFormat="1" ht="16.5" thickBot="1" x14ac:dyDescent="0.3">
      <c r="A39" s="779" t="s">
        <v>64</v>
      </c>
      <c r="B39" s="2548">
        <f>B37</f>
        <v>0</v>
      </c>
      <c r="C39" s="2548">
        <f>C37</f>
        <v>1</v>
      </c>
      <c r="D39" s="2563">
        <f t="shared" ref="D39:J39" si="12">D37</f>
        <v>1</v>
      </c>
      <c r="E39" s="2571">
        <f t="shared" si="12"/>
        <v>0</v>
      </c>
      <c r="F39" s="2549">
        <f t="shared" si="12"/>
        <v>1</v>
      </c>
      <c r="G39" s="2550">
        <f>G37</f>
        <v>1</v>
      </c>
      <c r="H39" s="2551">
        <f>H37</f>
        <v>0</v>
      </c>
      <c r="I39" s="2551">
        <f>I37</f>
        <v>0</v>
      </c>
      <c r="J39" s="2550">
        <f t="shared" si="12"/>
        <v>0</v>
      </c>
      <c r="K39" s="2514">
        <f t="shared" si="2"/>
        <v>0</v>
      </c>
      <c r="L39" s="2514">
        <f t="shared" si="2"/>
        <v>2</v>
      </c>
      <c r="M39" s="2513">
        <f t="shared" si="3"/>
        <v>2</v>
      </c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763"/>
      <c r="AL39" s="763"/>
      <c r="AM39" s="763"/>
      <c r="AN39" s="763"/>
      <c r="AO39" s="763"/>
      <c r="AP39" s="763"/>
      <c r="AQ39" s="763"/>
      <c r="AR39" s="763"/>
      <c r="AS39" s="763"/>
      <c r="AT39" s="763"/>
      <c r="AU39" s="763"/>
      <c r="AV39" s="763"/>
      <c r="AW39" s="763"/>
      <c r="AX39" s="763"/>
      <c r="AY39" s="763"/>
      <c r="AZ39" s="763"/>
      <c r="BA39" s="763"/>
      <c r="BB39" s="763"/>
      <c r="BC39" s="763"/>
      <c r="BD39" s="763"/>
      <c r="BE39" s="763"/>
      <c r="BF39" s="763"/>
      <c r="BG39" s="763"/>
      <c r="BH39" s="763"/>
      <c r="BI39" s="763"/>
      <c r="BJ39" s="763"/>
      <c r="BK39" s="763"/>
      <c r="BL39" s="763"/>
      <c r="BM39" s="763"/>
      <c r="BN39" s="763"/>
      <c r="BO39" s="763"/>
      <c r="BP39" s="763"/>
      <c r="BQ39" s="763"/>
      <c r="BR39" s="763"/>
      <c r="BS39" s="763"/>
      <c r="BT39" s="763"/>
      <c r="BU39" s="763"/>
      <c r="BV39" s="763"/>
      <c r="BW39" s="763"/>
      <c r="BX39" s="763"/>
      <c r="BY39" s="763"/>
      <c r="BZ39" s="763"/>
      <c r="CA39" s="763"/>
      <c r="CB39" s="763"/>
      <c r="CC39" s="763"/>
      <c r="CD39" s="763"/>
      <c r="CE39" s="763"/>
      <c r="CF39" s="763"/>
      <c r="CG39" s="763"/>
      <c r="CH39" s="763"/>
      <c r="CI39" s="763"/>
      <c r="CJ39" s="763"/>
      <c r="CK39" s="763"/>
      <c r="CL39" s="763"/>
      <c r="CM39" s="763"/>
      <c r="CN39" s="763"/>
      <c r="CO39" s="763"/>
      <c r="CP39" s="763"/>
      <c r="CQ39" s="763"/>
      <c r="CR39" s="763"/>
      <c r="CS39" s="763"/>
      <c r="CT39" s="763"/>
      <c r="CU39" s="763"/>
      <c r="CV39" s="763"/>
      <c r="CW39" s="763"/>
      <c r="CX39" s="763"/>
      <c r="CY39" s="763"/>
      <c r="CZ39" s="763"/>
      <c r="DA39" s="763"/>
      <c r="DB39" s="763"/>
      <c r="DC39" s="763"/>
      <c r="DD39" s="763"/>
      <c r="DE39" s="763"/>
      <c r="DF39" s="763"/>
      <c r="DG39" s="763"/>
      <c r="DH39" s="763"/>
      <c r="DI39" s="763"/>
      <c r="DJ39" s="763"/>
      <c r="DK39" s="763"/>
      <c r="DL39" s="763"/>
      <c r="DM39" s="763"/>
      <c r="DN39" s="763"/>
    </row>
    <row r="40" spans="1:118" s="760" customFormat="1" ht="16.5" thickBot="1" x14ac:dyDescent="0.3">
      <c r="A40" s="774" t="s">
        <v>66</v>
      </c>
      <c r="B40" s="2553">
        <f>B39+B38</f>
        <v>112</v>
      </c>
      <c r="C40" s="2553">
        <f>C39+C38</f>
        <v>17</v>
      </c>
      <c r="D40" s="2564">
        <f t="shared" ref="D40:J40" si="13">D39+D38</f>
        <v>129</v>
      </c>
      <c r="E40" s="2572">
        <f t="shared" si="13"/>
        <v>91</v>
      </c>
      <c r="F40" s="2554">
        <f t="shared" si="13"/>
        <v>20</v>
      </c>
      <c r="G40" s="2555">
        <f t="shared" si="13"/>
        <v>111</v>
      </c>
      <c r="H40" s="2556">
        <f t="shared" si="13"/>
        <v>1</v>
      </c>
      <c r="I40" s="2556">
        <f t="shared" si="13"/>
        <v>0</v>
      </c>
      <c r="J40" s="2555">
        <f t="shared" si="13"/>
        <v>1</v>
      </c>
      <c r="K40" s="2514">
        <f>E40+B40+H40</f>
        <v>204</v>
      </c>
      <c r="L40" s="2514">
        <f>F40+C40+I40</f>
        <v>37</v>
      </c>
      <c r="M40" s="2513">
        <f>K40+L40</f>
        <v>241</v>
      </c>
      <c r="N40" s="763"/>
      <c r="O40" s="763"/>
      <c r="P40" s="763"/>
      <c r="Q40" s="763"/>
      <c r="R40" s="763"/>
      <c r="S40" s="763"/>
      <c r="T40" s="763"/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63"/>
      <c r="AM40" s="763"/>
      <c r="AN40" s="763"/>
      <c r="AO40" s="763"/>
      <c r="AP40" s="763"/>
      <c r="AQ40" s="763"/>
      <c r="AR40" s="763"/>
      <c r="AS40" s="763"/>
      <c r="AT40" s="763"/>
      <c r="AU40" s="763"/>
      <c r="AV40" s="763"/>
      <c r="AW40" s="763"/>
      <c r="AX40" s="763"/>
      <c r="AY40" s="763"/>
      <c r="AZ40" s="763"/>
      <c r="BA40" s="763"/>
      <c r="BB40" s="763"/>
      <c r="BC40" s="763"/>
      <c r="BD40" s="763"/>
      <c r="BE40" s="763"/>
      <c r="BF40" s="763"/>
      <c r="BG40" s="763"/>
      <c r="BH40" s="763"/>
      <c r="BI40" s="763"/>
      <c r="BJ40" s="763"/>
      <c r="BK40" s="763"/>
      <c r="BL40" s="763"/>
      <c r="BM40" s="763"/>
      <c r="BN40" s="763"/>
      <c r="BO40" s="763"/>
      <c r="BP40" s="763"/>
      <c r="BQ40" s="763"/>
      <c r="BR40" s="763"/>
      <c r="BS40" s="763"/>
      <c r="BT40" s="763"/>
      <c r="BU40" s="763"/>
      <c r="BV40" s="763"/>
      <c r="BW40" s="763"/>
      <c r="BX40" s="763"/>
      <c r="BY40" s="763"/>
      <c r="BZ40" s="763"/>
      <c r="CA40" s="763"/>
      <c r="CB40" s="763"/>
      <c r="CC40" s="763"/>
      <c r="CD40" s="763"/>
      <c r="CE40" s="763"/>
      <c r="CF40" s="763"/>
      <c r="CG40" s="763"/>
      <c r="CH40" s="763"/>
      <c r="CI40" s="763"/>
      <c r="CJ40" s="763"/>
      <c r="CK40" s="763"/>
      <c r="CL40" s="763"/>
      <c r="CM40" s="763"/>
      <c r="CN40" s="763"/>
      <c r="CO40" s="763"/>
      <c r="CP40" s="763"/>
      <c r="CQ40" s="763"/>
      <c r="CR40" s="763"/>
      <c r="CS40" s="763"/>
      <c r="CT40" s="763"/>
      <c r="CU40" s="763"/>
      <c r="CV40" s="763"/>
      <c r="CW40" s="763"/>
      <c r="CX40" s="763"/>
      <c r="CY40" s="763"/>
      <c r="CZ40" s="763"/>
      <c r="DA40" s="763"/>
      <c r="DB40" s="763"/>
      <c r="DC40" s="763"/>
      <c r="DD40" s="763"/>
      <c r="DE40" s="763"/>
      <c r="DF40" s="763"/>
      <c r="DG40" s="763"/>
      <c r="DH40" s="763"/>
      <c r="DI40" s="763"/>
      <c r="DJ40" s="763"/>
      <c r="DK40" s="763"/>
      <c r="DL40" s="763"/>
      <c r="DM40" s="763"/>
      <c r="DN40" s="763"/>
    </row>
    <row r="41" spans="1:118" s="760" customFormat="1" ht="15.75" x14ac:dyDescent="0.25">
      <c r="B41" s="1657"/>
      <c r="C41" s="1657"/>
      <c r="D41" s="1657"/>
      <c r="E41" s="1654"/>
      <c r="F41" s="1654"/>
      <c r="G41" s="1654"/>
      <c r="H41" s="1654"/>
      <c r="I41" s="1654"/>
      <c r="J41" s="1654"/>
      <c r="K41" s="1654"/>
      <c r="L41" s="1654"/>
      <c r="M41" s="1654"/>
      <c r="N41" s="1653"/>
      <c r="O41" s="763"/>
      <c r="P41" s="763"/>
      <c r="Q41" s="763"/>
      <c r="R41" s="763"/>
      <c r="S41" s="763"/>
      <c r="T41" s="763"/>
      <c r="U41" s="763"/>
      <c r="V41" s="763"/>
      <c r="W41" s="763"/>
      <c r="X41" s="763"/>
      <c r="Y41" s="763"/>
      <c r="Z41" s="763"/>
      <c r="AA41" s="763"/>
      <c r="AB41" s="763"/>
      <c r="AC41" s="763"/>
      <c r="AD41" s="763"/>
      <c r="AE41" s="763"/>
      <c r="AF41" s="763"/>
      <c r="AG41" s="763"/>
      <c r="AH41" s="763"/>
      <c r="AI41" s="763"/>
      <c r="AJ41" s="763"/>
      <c r="AK41" s="763"/>
      <c r="AL41" s="763"/>
      <c r="AM41" s="763"/>
      <c r="AN41" s="763"/>
      <c r="AO41" s="763"/>
      <c r="AP41" s="763"/>
      <c r="AQ41" s="763"/>
      <c r="AR41" s="763"/>
      <c r="AS41" s="763"/>
      <c r="AT41" s="763"/>
      <c r="AU41" s="763"/>
      <c r="AV41" s="763"/>
      <c r="AW41" s="763"/>
      <c r="AX41" s="763"/>
      <c r="AY41" s="763"/>
      <c r="AZ41" s="763"/>
      <c r="BA41" s="763"/>
      <c r="BB41" s="763"/>
      <c r="BC41" s="763"/>
      <c r="BD41" s="763"/>
      <c r="BE41" s="763"/>
      <c r="BF41" s="763"/>
      <c r="BG41" s="763"/>
      <c r="BH41" s="763"/>
      <c r="BI41" s="763"/>
      <c r="BJ41" s="763"/>
      <c r="BK41" s="763"/>
      <c r="BL41" s="763"/>
      <c r="BM41" s="763"/>
      <c r="BN41" s="763"/>
      <c r="BO41" s="763"/>
      <c r="BP41" s="763"/>
      <c r="BQ41" s="763"/>
      <c r="BR41" s="763"/>
      <c r="BS41" s="763"/>
      <c r="BT41" s="763"/>
      <c r="BU41" s="763"/>
      <c r="BV41" s="763"/>
      <c r="BW41" s="763"/>
      <c r="BX41" s="763"/>
      <c r="BY41" s="763"/>
      <c r="BZ41" s="763"/>
      <c r="CA41" s="763"/>
      <c r="CB41" s="763"/>
      <c r="CC41" s="763"/>
      <c r="CD41" s="763"/>
      <c r="CE41" s="763"/>
      <c r="CF41" s="763"/>
      <c r="CG41" s="763"/>
      <c r="CH41" s="763"/>
      <c r="CI41" s="763"/>
      <c r="CJ41" s="763"/>
      <c r="CK41" s="763"/>
      <c r="CL41" s="763"/>
      <c r="CM41" s="763"/>
      <c r="CN41" s="763"/>
      <c r="CO41" s="763"/>
      <c r="CP41" s="763"/>
      <c r="CQ41" s="763"/>
      <c r="CR41" s="763"/>
      <c r="CS41" s="763"/>
      <c r="CT41" s="763"/>
      <c r="CU41" s="763"/>
      <c r="CV41" s="763"/>
      <c r="CW41" s="763"/>
      <c r="CX41" s="763"/>
      <c r="CY41" s="763"/>
      <c r="CZ41" s="763"/>
      <c r="DA41" s="763"/>
      <c r="DB41" s="763"/>
      <c r="DC41" s="763"/>
      <c r="DD41" s="763"/>
      <c r="DE41" s="763"/>
      <c r="DF41" s="763"/>
      <c r="DG41" s="763"/>
      <c r="DH41" s="763"/>
      <c r="DI41" s="763"/>
      <c r="DJ41" s="763"/>
      <c r="DK41" s="763"/>
      <c r="DL41" s="763"/>
      <c r="DM41" s="763"/>
      <c r="DN41" s="763"/>
    </row>
    <row r="42" spans="1:118" s="760" customFormat="1" ht="15.75" x14ac:dyDescent="0.25">
      <c r="A42" s="924"/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763"/>
      <c r="S42" s="763"/>
      <c r="T42" s="763"/>
      <c r="U42" s="763"/>
      <c r="V42" s="763"/>
      <c r="W42" s="763"/>
      <c r="X42" s="763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  <c r="AL42" s="763"/>
      <c r="AM42" s="763"/>
      <c r="AN42" s="763"/>
      <c r="AO42" s="763"/>
      <c r="AP42" s="763"/>
      <c r="AQ42" s="763"/>
      <c r="AR42" s="763"/>
      <c r="AS42" s="763"/>
      <c r="AT42" s="763"/>
      <c r="AU42" s="763"/>
      <c r="AV42" s="763"/>
      <c r="AW42" s="763"/>
      <c r="AX42" s="763"/>
      <c r="AY42" s="763"/>
      <c r="AZ42" s="763"/>
      <c r="BA42" s="763"/>
      <c r="BB42" s="763"/>
      <c r="BC42" s="763"/>
      <c r="BD42" s="763"/>
      <c r="BE42" s="763"/>
      <c r="BF42" s="763"/>
      <c r="BG42" s="763"/>
      <c r="BH42" s="763"/>
      <c r="BI42" s="763"/>
      <c r="BJ42" s="763"/>
      <c r="BK42" s="763"/>
      <c r="BL42" s="763"/>
      <c r="BM42" s="763"/>
      <c r="BN42" s="763"/>
      <c r="BO42" s="763"/>
      <c r="BP42" s="763"/>
      <c r="BQ42" s="763"/>
      <c r="BR42" s="763"/>
      <c r="BS42" s="763"/>
      <c r="BT42" s="763"/>
      <c r="BU42" s="763"/>
      <c r="BV42" s="763"/>
      <c r="BW42" s="763"/>
      <c r="BX42" s="763"/>
      <c r="BY42" s="763"/>
      <c r="BZ42" s="763"/>
      <c r="CA42" s="763"/>
      <c r="CB42" s="763"/>
      <c r="CC42" s="763"/>
      <c r="CD42" s="763"/>
      <c r="CE42" s="763"/>
      <c r="CF42" s="763"/>
      <c r="CG42" s="763"/>
      <c r="CH42" s="763"/>
      <c r="CI42" s="763"/>
      <c r="CJ42" s="763"/>
      <c r="CK42" s="763"/>
      <c r="CL42" s="763"/>
      <c r="CM42" s="763"/>
      <c r="CN42" s="763"/>
      <c r="CO42" s="763"/>
      <c r="CP42" s="763"/>
      <c r="CQ42" s="763"/>
      <c r="CR42" s="763"/>
      <c r="CS42" s="763"/>
      <c r="CT42" s="763"/>
      <c r="CU42" s="763"/>
      <c r="CV42" s="763"/>
      <c r="CW42" s="763"/>
      <c r="CX42" s="763"/>
      <c r="CY42" s="763"/>
      <c r="CZ42" s="763"/>
      <c r="DA42" s="763"/>
      <c r="DB42" s="763"/>
      <c r="DC42" s="763"/>
      <c r="DD42" s="763"/>
      <c r="DE42" s="763"/>
      <c r="DF42" s="763"/>
      <c r="DG42" s="763"/>
      <c r="DH42" s="763"/>
      <c r="DI42" s="763"/>
      <c r="DJ42" s="763"/>
      <c r="DK42" s="763"/>
      <c r="DL42" s="763"/>
      <c r="DM42" s="763"/>
      <c r="DN42" s="763"/>
    </row>
    <row r="43" spans="1:118" s="760" customFormat="1" ht="15.75" x14ac:dyDescent="0.25">
      <c r="A43" s="1055" t="s">
        <v>320</v>
      </c>
      <c r="B43" s="1055"/>
      <c r="C43" s="1055"/>
      <c r="D43" s="1055"/>
      <c r="E43" s="1055"/>
      <c r="F43" s="1055"/>
      <c r="G43" s="1055"/>
      <c r="H43" s="1055"/>
      <c r="I43" s="1055"/>
      <c r="J43" s="1055"/>
      <c r="K43" s="1055"/>
      <c r="L43" s="1055"/>
      <c r="M43" s="1055"/>
      <c r="N43" s="1055"/>
      <c r="O43" s="1055"/>
      <c r="P43" s="1055"/>
      <c r="Q43" s="1055"/>
      <c r="R43" s="1055"/>
      <c r="S43" s="1055"/>
      <c r="T43" s="1055"/>
      <c r="U43" s="1055"/>
      <c r="V43" s="1055"/>
      <c r="W43" s="1055"/>
      <c r="X43" s="1055"/>
      <c r="Y43" s="763"/>
      <c r="Z43" s="763"/>
      <c r="AA43" s="763"/>
      <c r="AB43" s="763"/>
      <c r="AC43" s="763"/>
      <c r="AD43" s="763"/>
      <c r="AE43" s="763"/>
      <c r="AF43" s="763"/>
      <c r="AG43" s="763"/>
      <c r="AH43" s="763"/>
      <c r="AI43" s="763"/>
      <c r="AJ43" s="763"/>
      <c r="AK43" s="763"/>
      <c r="AL43" s="763"/>
      <c r="AM43" s="763"/>
      <c r="AN43" s="763"/>
      <c r="AO43" s="763"/>
      <c r="AP43" s="763"/>
      <c r="AQ43" s="763"/>
      <c r="AR43" s="763"/>
      <c r="AS43" s="763"/>
      <c r="AT43" s="763"/>
      <c r="AU43" s="763"/>
      <c r="AV43" s="763"/>
      <c r="AW43" s="763"/>
      <c r="AX43" s="763"/>
      <c r="AY43" s="763"/>
      <c r="AZ43" s="763"/>
      <c r="BA43" s="763"/>
      <c r="BB43" s="763"/>
      <c r="BC43" s="763"/>
      <c r="BD43" s="763"/>
      <c r="BE43" s="763"/>
      <c r="BF43" s="763"/>
      <c r="BG43" s="763"/>
      <c r="BH43" s="763"/>
      <c r="BI43" s="763"/>
      <c r="BJ43" s="763"/>
      <c r="BK43" s="763"/>
      <c r="BL43" s="763"/>
      <c r="BM43" s="763"/>
      <c r="BN43" s="763"/>
      <c r="BO43" s="763"/>
      <c r="BP43" s="763"/>
      <c r="BQ43" s="763"/>
      <c r="BR43" s="763"/>
      <c r="BS43" s="763"/>
      <c r="BT43" s="763"/>
      <c r="BU43" s="763"/>
      <c r="BV43" s="763"/>
      <c r="BW43" s="763"/>
      <c r="BX43" s="763"/>
      <c r="BY43" s="763"/>
      <c r="BZ43" s="763"/>
      <c r="CA43" s="763"/>
      <c r="CB43" s="763"/>
      <c r="CC43" s="763"/>
      <c r="CD43" s="763"/>
      <c r="CE43" s="763"/>
      <c r="CF43" s="763"/>
      <c r="CG43" s="763"/>
      <c r="CH43" s="763"/>
      <c r="CI43" s="763"/>
      <c r="CJ43" s="763"/>
      <c r="CK43" s="763"/>
      <c r="CL43" s="763"/>
      <c r="CM43" s="763"/>
      <c r="CN43" s="763"/>
      <c r="CO43" s="763"/>
      <c r="CP43" s="763"/>
      <c r="CQ43" s="763"/>
      <c r="CR43" s="763"/>
      <c r="CS43" s="763"/>
      <c r="CT43" s="763"/>
      <c r="CU43" s="763"/>
      <c r="CV43" s="763"/>
      <c r="CW43" s="763"/>
      <c r="CX43" s="763"/>
      <c r="CY43" s="763"/>
      <c r="CZ43" s="763"/>
      <c r="DA43" s="763"/>
      <c r="DB43" s="763"/>
      <c r="DC43" s="763"/>
      <c r="DD43" s="763"/>
      <c r="DE43" s="763"/>
      <c r="DF43" s="763"/>
      <c r="DG43" s="763"/>
      <c r="DH43" s="763"/>
      <c r="DI43" s="763"/>
      <c r="DJ43" s="763"/>
      <c r="DK43" s="763"/>
    </row>
    <row r="44" spans="1:118" s="760" customFormat="1" ht="15.75" x14ac:dyDescent="0.25">
      <c r="B44" s="1975"/>
      <c r="C44" s="1975"/>
      <c r="D44" s="1975"/>
      <c r="N44" s="763"/>
      <c r="O44" s="763"/>
      <c r="P44" s="763"/>
      <c r="Q44" s="763"/>
      <c r="R44" s="763"/>
      <c r="S44" s="763"/>
      <c r="T44" s="763"/>
      <c r="U44" s="763"/>
      <c r="V44" s="763"/>
      <c r="W44" s="763"/>
      <c r="X44" s="763"/>
      <c r="Y44" s="763"/>
      <c r="Z44" s="763"/>
      <c r="AA44" s="763"/>
      <c r="AB44" s="763"/>
      <c r="AC44" s="763"/>
      <c r="AD44" s="763"/>
      <c r="AE44" s="763"/>
      <c r="AF44" s="763"/>
      <c r="AG44" s="763"/>
      <c r="AH44" s="763"/>
      <c r="AI44" s="763"/>
      <c r="AJ44" s="763"/>
      <c r="AK44" s="763"/>
      <c r="AL44" s="763"/>
      <c r="AM44" s="763"/>
      <c r="AN44" s="763"/>
      <c r="AO44" s="763"/>
      <c r="AP44" s="763"/>
      <c r="AQ44" s="763"/>
      <c r="AR44" s="763"/>
      <c r="AS44" s="763"/>
      <c r="AT44" s="763"/>
      <c r="AU44" s="763"/>
      <c r="AV44" s="763"/>
      <c r="AW44" s="763"/>
      <c r="AX44" s="763"/>
      <c r="AY44" s="763"/>
      <c r="AZ44" s="763"/>
      <c r="BA44" s="763"/>
      <c r="BB44" s="763"/>
      <c r="BC44" s="763"/>
      <c r="BD44" s="763"/>
      <c r="BE44" s="763"/>
      <c r="BF44" s="763"/>
      <c r="BG44" s="763"/>
      <c r="BH44" s="763"/>
      <c r="BI44" s="763"/>
      <c r="BJ44" s="763"/>
      <c r="BK44" s="763"/>
      <c r="BL44" s="763"/>
      <c r="BM44" s="763"/>
      <c r="BN44" s="763"/>
      <c r="BO44" s="763"/>
      <c r="BP44" s="763"/>
      <c r="BQ44" s="763"/>
      <c r="BR44" s="763"/>
      <c r="BS44" s="763"/>
      <c r="BT44" s="763"/>
      <c r="BU44" s="763"/>
      <c r="BV44" s="763"/>
      <c r="BW44" s="763"/>
      <c r="BX44" s="763"/>
      <c r="BY44" s="763"/>
      <c r="BZ44" s="763"/>
      <c r="CA44" s="763"/>
      <c r="CB44" s="763"/>
      <c r="CC44" s="763"/>
      <c r="CD44" s="763"/>
      <c r="CE44" s="763"/>
      <c r="CF44" s="763"/>
      <c r="CG44" s="763"/>
      <c r="CH44" s="763"/>
      <c r="CI44" s="763"/>
      <c r="CJ44" s="763"/>
      <c r="CK44" s="763"/>
      <c r="CL44" s="763"/>
      <c r="CM44" s="763"/>
      <c r="CN44" s="763"/>
      <c r="CO44" s="763"/>
      <c r="CP44" s="763"/>
      <c r="CQ44" s="763"/>
      <c r="CR44" s="763"/>
      <c r="CS44" s="763"/>
      <c r="CT44" s="763"/>
      <c r="CU44" s="763"/>
      <c r="CV44" s="763"/>
      <c r="CW44" s="763"/>
      <c r="CX44" s="763"/>
      <c r="CY44" s="763"/>
      <c r="CZ44" s="763"/>
      <c r="DA44" s="763"/>
      <c r="DB44" s="763"/>
      <c r="DC44" s="763"/>
      <c r="DD44" s="763"/>
      <c r="DE44" s="763"/>
      <c r="DF44" s="763"/>
      <c r="DG44" s="763"/>
      <c r="DH44" s="763"/>
      <c r="DI44" s="763"/>
      <c r="DJ44" s="763"/>
      <c r="DK44" s="763"/>
      <c r="DL44" s="763"/>
      <c r="DM44" s="763"/>
      <c r="DN44" s="763"/>
    </row>
    <row r="46" spans="1:118" x14ac:dyDescent="0.2">
      <c r="A46" s="244" t="s">
        <v>300</v>
      </c>
    </row>
  </sheetData>
  <mergeCells count="13"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4"/>
  <sheetViews>
    <sheetView topLeftCell="A4" workbookViewId="0">
      <selection activeCell="I43" sqref="I43"/>
    </sheetView>
  </sheetViews>
  <sheetFormatPr defaultRowHeight="12.75" x14ac:dyDescent="0.2"/>
  <cols>
    <col min="1" max="1" width="34.28515625" style="244" customWidth="1"/>
    <col min="2" max="2" width="11" style="244" customWidth="1"/>
    <col min="3" max="3" width="12.5703125" style="244" customWidth="1"/>
    <col min="4" max="4" width="7.7109375" style="244" customWidth="1"/>
    <col min="5" max="5" width="10.5703125" style="244" customWidth="1"/>
    <col min="6" max="6" width="12.42578125" style="244" customWidth="1"/>
    <col min="7" max="7" width="6.42578125" style="244" customWidth="1"/>
    <col min="8" max="8" width="11.42578125" style="244" customWidth="1"/>
    <col min="9" max="9" width="12.7109375" style="244" customWidth="1"/>
    <col min="10" max="10" width="8.140625" style="244" customWidth="1"/>
    <col min="11" max="115" width="9.140625" style="243"/>
    <col min="116" max="256" width="9.140625" style="244"/>
    <col min="257" max="257" width="34.28515625" style="244" customWidth="1"/>
    <col min="258" max="258" width="5.42578125" style="244" customWidth="1"/>
    <col min="259" max="259" width="7.85546875" style="244" customWidth="1"/>
    <col min="260" max="260" width="6.5703125" style="244" customWidth="1"/>
    <col min="261" max="261" width="7.42578125" style="244" customWidth="1"/>
    <col min="262" max="262" width="7.85546875" style="244" customWidth="1"/>
    <col min="263" max="263" width="5" style="244" customWidth="1"/>
    <col min="264" max="264" width="4.85546875" style="244" customWidth="1"/>
    <col min="265" max="265" width="5.42578125" style="244" customWidth="1"/>
    <col min="266" max="266" width="6.5703125" style="244" customWidth="1"/>
    <col min="267" max="512" width="9.140625" style="244"/>
    <col min="513" max="513" width="34.28515625" style="244" customWidth="1"/>
    <col min="514" max="514" width="5.42578125" style="244" customWidth="1"/>
    <col min="515" max="515" width="7.85546875" style="244" customWidth="1"/>
    <col min="516" max="516" width="6.5703125" style="244" customWidth="1"/>
    <col min="517" max="517" width="7.42578125" style="244" customWidth="1"/>
    <col min="518" max="518" width="7.85546875" style="244" customWidth="1"/>
    <col min="519" max="519" width="5" style="244" customWidth="1"/>
    <col min="520" max="520" width="4.85546875" style="244" customWidth="1"/>
    <col min="521" max="521" width="5.42578125" style="244" customWidth="1"/>
    <col min="522" max="522" width="6.5703125" style="244" customWidth="1"/>
    <col min="523" max="768" width="9.140625" style="244"/>
    <col min="769" max="769" width="34.28515625" style="244" customWidth="1"/>
    <col min="770" max="770" width="5.42578125" style="244" customWidth="1"/>
    <col min="771" max="771" width="7.85546875" style="244" customWidth="1"/>
    <col min="772" max="772" width="6.5703125" style="244" customWidth="1"/>
    <col min="773" max="773" width="7.42578125" style="244" customWidth="1"/>
    <col min="774" max="774" width="7.85546875" style="244" customWidth="1"/>
    <col min="775" max="775" width="5" style="244" customWidth="1"/>
    <col min="776" max="776" width="4.85546875" style="244" customWidth="1"/>
    <col min="777" max="777" width="5.42578125" style="244" customWidth="1"/>
    <col min="778" max="778" width="6.5703125" style="244" customWidth="1"/>
    <col min="779" max="1024" width="9.140625" style="244"/>
    <col min="1025" max="1025" width="34.28515625" style="244" customWidth="1"/>
    <col min="1026" max="1026" width="5.42578125" style="244" customWidth="1"/>
    <col min="1027" max="1027" width="7.85546875" style="244" customWidth="1"/>
    <col min="1028" max="1028" width="6.5703125" style="244" customWidth="1"/>
    <col min="1029" max="1029" width="7.42578125" style="244" customWidth="1"/>
    <col min="1030" max="1030" width="7.85546875" style="244" customWidth="1"/>
    <col min="1031" max="1031" width="5" style="244" customWidth="1"/>
    <col min="1032" max="1032" width="4.85546875" style="244" customWidth="1"/>
    <col min="1033" max="1033" width="5.42578125" style="244" customWidth="1"/>
    <col min="1034" max="1034" width="6.5703125" style="244" customWidth="1"/>
    <col min="1035" max="1280" width="9.140625" style="244"/>
    <col min="1281" max="1281" width="34.28515625" style="244" customWidth="1"/>
    <col min="1282" max="1282" width="5.42578125" style="244" customWidth="1"/>
    <col min="1283" max="1283" width="7.85546875" style="244" customWidth="1"/>
    <col min="1284" max="1284" width="6.5703125" style="244" customWidth="1"/>
    <col min="1285" max="1285" width="7.42578125" style="244" customWidth="1"/>
    <col min="1286" max="1286" width="7.85546875" style="244" customWidth="1"/>
    <col min="1287" max="1287" width="5" style="244" customWidth="1"/>
    <col min="1288" max="1288" width="4.85546875" style="244" customWidth="1"/>
    <col min="1289" max="1289" width="5.42578125" style="244" customWidth="1"/>
    <col min="1290" max="1290" width="6.5703125" style="244" customWidth="1"/>
    <col min="1291" max="1536" width="9.140625" style="244"/>
    <col min="1537" max="1537" width="34.28515625" style="244" customWidth="1"/>
    <col min="1538" max="1538" width="5.42578125" style="244" customWidth="1"/>
    <col min="1539" max="1539" width="7.85546875" style="244" customWidth="1"/>
    <col min="1540" max="1540" width="6.5703125" style="244" customWidth="1"/>
    <col min="1541" max="1541" width="7.42578125" style="244" customWidth="1"/>
    <col min="1542" max="1542" width="7.85546875" style="244" customWidth="1"/>
    <col min="1543" max="1543" width="5" style="244" customWidth="1"/>
    <col min="1544" max="1544" width="4.85546875" style="244" customWidth="1"/>
    <col min="1545" max="1545" width="5.42578125" style="244" customWidth="1"/>
    <col min="1546" max="1546" width="6.5703125" style="244" customWidth="1"/>
    <col min="1547" max="1792" width="9.140625" style="244"/>
    <col min="1793" max="1793" width="34.28515625" style="244" customWidth="1"/>
    <col min="1794" max="1794" width="5.42578125" style="244" customWidth="1"/>
    <col min="1795" max="1795" width="7.85546875" style="244" customWidth="1"/>
    <col min="1796" max="1796" width="6.5703125" style="244" customWidth="1"/>
    <col min="1797" max="1797" width="7.42578125" style="244" customWidth="1"/>
    <col min="1798" max="1798" width="7.85546875" style="244" customWidth="1"/>
    <col min="1799" max="1799" width="5" style="244" customWidth="1"/>
    <col min="1800" max="1800" width="4.85546875" style="244" customWidth="1"/>
    <col min="1801" max="1801" width="5.42578125" style="244" customWidth="1"/>
    <col min="1802" max="1802" width="6.5703125" style="244" customWidth="1"/>
    <col min="1803" max="2048" width="9.140625" style="244"/>
    <col min="2049" max="2049" width="34.28515625" style="244" customWidth="1"/>
    <col min="2050" max="2050" width="5.42578125" style="244" customWidth="1"/>
    <col min="2051" max="2051" width="7.85546875" style="244" customWidth="1"/>
    <col min="2052" max="2052" width="6.5703125" style="244" customWidth="1"/>
    <col min="2053" max="2053" width="7.42578125" style="244" customWidth="1"/>
    <col min="2054" max="2054" width="7.85546875" style="244" customWidth="1"/>
    <col min="2055" max="2055" width="5" style="244" customWidth="1"/>
    <col min="2056" max="2056" width="4.85546875" style="244" customWidth="1"/>
    <col min="2057" max="2057" width="5.42578125" style="244" customWidth="1"/>
    <col min="2058" max="2058" width="6.5703125" style="244" customWidth="1"/>
    <col min="2059" max="2304" width="9.140625" style="244"/>
    <col min="2305" max="2305" width="34.28515625" style="244" customWidth="1"/>
    <col min="2306" max="2306" width="5.42578125" style="244" customWidth="1"/>
    <col min="2307" max="2307" width="7.85546875" style="244" customWidth="1"/>
    <col min="2308" max="2308" width="6.5703125" style="244" customWidth="1"/>
    <col min="2309" max="2309" width="7.42578125" style="244" customWidth="1"/>
    <col min="2310" max="2310" width="7.85546875" style="244" customWidth="1"/>
    <col min="2311" max="2311" width="5" style="244" customWidth="1"/>
    <col min="2312" max="2312" width="4.85546875" style="244" customWidth="1"/>
    <col min="2313" max="2313" width="5.42578125" style="244" customWidth="1"/>
    <col min="2314" max="2314" width="6.5703125" style="244" customWidth="1"/>
    <col min="2315" max="2560" width="9.140625" style="244"/>
    <col min="2561" max="2561" width="34.28515625" style="244" customWidth="1"/>
    <col min="2562" max="2562" width="5.42578125" style="244" customWidth="1"/>
    <col min="2563" max="2563" width="7.85546875" style="244" customWidth="1"/>
    <col min="2564" max="2564" width="6.5703125" style="244" customWidth="1"/>
    <col min="2565" max="2565" width="7.42578125" style="244" customWidth="1"/>
    <col min="2566" max="2566" width="7.85546875" style="244" customWidth="1"/>
    <col min="2567" max="2567" width="5" style="244" customWidth="1"/>
    <col min="2568" max="2568" width="4.85546875" style="244" customWidth="1"/>
    <col min="2569" max="2569" width="5.42578125" style="244" customWidth="1"/>
    <col min="2570" max="2570" width="6.5703125" style="244" customWidth="1"/>
    <col min="2571" max="2816" width="9.140625" style="244"/>
    <col min="2817" max="2817" width="34.28515625" style="244" customWidth="1"/>
    <col min="2818" max="2818" width="5.42578125" style="244" customWidth="1"/>
    <col min="2819" max="2819" width="7.85546875" style="244" customWidth="1"/>
    <col min="2820" max="2820" width="6.5703125" style="244" customWidth="1"/>
    <col min="2821" max="2821" width="7.42578125" style="244" customWidth="1"/>
    <col min="2822" max="2822" width="7.85546875" style="244" customWidth="1"/>
    <col min="2823" max="2823" width="5" style="244" customWidth="1"/>
    <col min="2824" max="2824" width="4.85546875" style="244" customWidth="1"/>
    <col min="2825" max="2825" width="5.42578125" style="244" customWidth="1"/>
    <col min="2826" max="2826" width="6.5703125" style="244" customWidth="1"/>
    <col min="2827" max="3072" width="9.140625" style="244"/>
    <col min="3073" max="3073" width="34.28515625" style="244" customWidth="1"/>
    <col min="3074" max="3074" width="5.42578125" style="244" customWidth="1"/>
    <col min="3075" max="3075" width="7.85546875" style="244" customWidth="1"/>
    <col min="3076" max="3076" width="6.5703125" style="244" customWidth="1"/>
    <col min="3077" max="3077" width="7.42578125" style="244" customWidth="1"/>
    <col min="3078" max="3078" width="7.85546875" style="244" customWidth="1"/>
    <col min="3079" max="3079" width="5" style="244" customWidth="1"/>
    <col min="3080" max="3080" width="4.85546875" style="244" customWidth="1"/>
    <col min="3081" max="3081" width="5.42578125" style="244" customWidth="1"/>
    <col min="3082" max="3082" width="6.5703125" style="244" customWidth="1"/>
    <col min="3083" max="3328" width="9.140625" style="244"/>
    <col min="3329" max="3329" width="34.28515625" style="244" customWidth="1"/>
    <col min="3330" max="3330" width="5.42578125" style="244" customWidth="1"/>
    <col min="3331" max="3331" width="7.85546875" style="244" customWidth="1"/>
    <col min="3332" max="3332" width="6.5703125" style="244" customWidth="1"/>
    <col min="3333" max="3333" width="7.42578125" style="244" customWidth="1"/>
    <col min="3334" max="3334" width="7.85546875" style="244" customWidth="1"/>
    <col min="3335" max="3335" width="5" style="244" customWidth="1"/>
    <col min="3336" max="3336" width="4.85546875" style="244" customWidth="1"/>
    <col min="3337" max="3337" width="5.42578125" style="244" customWidth="1"/>
    <col min="3338" max="3338" width="6.5703125" style="244" customWidth="1"/>
    <col min="3339" max="3584" width="9.140625" style="244"/>
    <col min="3585" max="3585" width="34.28515625" style="244" customWidth="1"/>
    <col min="3586" max="3586" width="5.42578125" style="244" customWidth="1"/>
    <col min="3587" max="3587" width="7.85546875" style="244" customWidth="1"/>
    <col min="3588" max="3588" width="6.5703125" style="244" customWidth="1"/>
    <col min="3589" max="3589" width="7.42578125" style="244" customWidth="1"/>
    <col min="3590" max="3590" width="7.85546875" style="244" customWidth="1"/>
    <col min="3591" max="3591" width="5" style="244" customWidth="1"/>
    <col min="3592" max="3592" width="4.85546875" style="244" customWidth="1"/>
    <col min="3593" max="3593" width="5.42578125" style="244" customWidth="1"/>
    <col min="3594" max="3594" width="6.5703125" style="244" customWidth="1"/>
    <col min="3595" max="3840" width="9.140625" style="244"/>
    <col min="3841" max="3841" width="34.28515625" style="244" customWidth="1"/>
    <col min="3842" max="3842" width="5.42578125" style="244" customWidth="1"/>
    <col min="3843" max="3843" width="7.85546875" style="244" customWidth="1"/>
    <col min="3844" max="3844" width="6.5703125" style="244" customWidth="1"/>
    <col min="3845" max="3845" width="7.42578125" style="244" customWidth="1"/>
    <col min="3846" max="3846" width="7.85546875" style="244" customWidth="1"/>
    <col min="3847" max="3847" width="5" style="244" customWidth="1"/>
    <col min="3848" max="3848" width="4.85546875" style="244" customWidth="1"/>
    <col min="3849" max="3849" width="5.42578125" style="244" customWidth="1"/>
    <col min="3850" max="3850" width="6.5703125" style="244" customWidth="1"/>
    <col min="3851" max="4096" width="9.140625" style="244"/>
    <col min="4097" max="4097" width="34.28515625" style="244" customWidth="1"/>
    <col min="4098" max="4098" width="5.42578125" style="244" customWidth="1"/>
    <col min="4099" max="4099" width="7.85546875" style="244" customWidth="1"/>
    <col min="4100" max="4100" width="6.5703125" style="244" customWidth="1"/>
    <col min="4101" max="4101" width="7.42578125" style="244" customWidth="1"/>
    <col min="4102" max="4102" width="7.85546875" style="244" customWidth="1"/>
    <col min="4103" max="4103" width="5" style="244" customWidth="1"/>
    <col min="4104" max="4104" width="4.85546875" style="244" customWidth="1"/>
    <col min="4105" max="4105" width="5.42578125" style="244" customWidth="1"/>
    <col min="4106" max="4106" width="6.5703125" style="244" customWidth="1"/>
    <col min="4107" max="4352" width="9.140625" style="244"/>
    <col min="4353" max="4353" width="34.28515625" style="244" customWidth="1"/>
    <col min="4354" max="4354" width="5.42578125" style="244" customWidth="1"/>
    <col min="4355" max="4355" width="7.85546875" style="244" customWidth="1"/>
    <col min="4356" max="4356" width="6.5703125" style="244" customWidth="1"/>
    <col min="4357" max="4357" width="7.42578125" style="244" customWidth="1"/>
    <col min="4358" max="4358" width="7.85546875" style="244" customWidth="1"/>
    <col min="4359" max="4359" width="5" style="244" customWidth="1"/>
    <col min="4360" max="4360" width="4.85546875" style="244" customWidth="1"/>
    <col min="4361" max="4361" width="5.42578125" style="244" customWidth="1"/>
    <col min="4362" max="4362" width="6.5703125" style="244" customWidth="1"/>
    <col min="4363" max="4608" width="9.140625" style="244"/>
    <col min="4609" max="4609" width="34.28515625" style="244" customWidth="1"/>
    <col min="4610" max="4610" width="5.42578125" style="244" customWidth="1"/>
    <col min="4611" max="4611" width="7.85546875" style="244" customWidth="1"/>
    <col min="4612" max="4612" width="6.5703125" style="244" customWidth="1"/>
    <col min="4613" max="4613" width="7.42578125" style="244" customWidth="1"/>
    <col min="4614" max="4614" width="7.85546875" style="244" customWidth="1"/>
    <col min="4615" max="4615" width="5" style="244" customWidth="1"/>
    <col min="4616" max="4616" width="4.85546875" style="244" customWidth="1"/>
    <col min="4617" max="4617" width="5.42578125" style="244" customWidth="1"/>
    <col min="4618" max="4618" width="6.5703125" style="244" customWidth="1"/>
    <col min="4619" max="4864" width="9.140625" style="244"/>
    <col min="4865" max="4865" width="34.28515625" style="244" customWidth="1"/>
    <col min="4866" max="4866" width="5.42578125" style="244" customWidth="1"/>
    <col min="4867" max="4867" width="7.85546875" style="244" customWidth="1"/>
    <col min="4868" max="4868" width="6.5703125" style="244" customWidth="1"/>
    <col min="4869" max="4869" width="7.42578125" style="244" customWidth="1"/>
    <col min="4870" max="4870" width="7.85546875" style="244" customWidth="1"/>
    <col min="4871" max="4871" width="5" style="244" customWidth="1"/>
    <col min="4872" max="4872" width="4.85546875" style="244" customWidth="1"/>
    <col min="4873" max="4873" width="5.42578125" style="244" customWidth="1"/>
    <col min="4874" max="4874" width="6.5703125" style="244" customWidth="1"/>
    <col min="4875" max="5120" width="9.140625" style="244"/>
    <col min="5121" max="5121" width="34.28515625" style="244" customWidth="1"/>
    <col min="5122" max="5122" width="5.42578125" style="244" customWidth="1"/>
    <col min="5123" max="5123" width="7.85546875" style="244" customWidth="1"/>
    <col min="5124" max="5124" width="6.5703125" style="244" customWidth="1"/>
    <col min="5125" max="5125" width="7.42578125" style="244" customWidth="1"/>
    <col min="5126" max="5126" width="7.85546875" style="244" customWidth="1"/>
    <col min="5127" max="5127" width="5" style="244" customWidth="1"/>
    <col min="5128" max="5128" width="4.85546875" style="244" customWidth="1"/>
    <col min="5129" max="5129" width="5.42578125" style="244" customWidth="1"/>
    <col min="5130" max="5130" width="6.5703125" style="244" customWidth="1"/>
    <col min="5131" max="5376" width="9.140625" style="244"/>
    <col min="5377" max="5377" width="34.28515625" style="244" customWidth="1"/>
    <col min="5378" max="5378" width="5.42578125" style="244" customWidth="1"/>
    <col min="5379" max="5379" width="7.85546875" style="244" customWidth="1"/>
    <col min="5380" max="5380" width="6.5703125" style="244" customWidth="1"/>
    <col min="5381" max="5381" width="7.42578125" style="244" customWidth="1"/>
    <col min="5382" max="5382" width="7.85546875" style="244" customWidth="1"/>
    <col min="5383" max="5383" width="5" style="244" customWidth="1"/>
    <col min="5384" max="5384" width="4.85546875" style="244" customWidth="1"/>
    <col min="5385" max="5385" width="5.42578125" style="244" customWidth="1"/>
    <col min="5386" max="5386" width="6.5703125" style="244" customWidth="1"/>
    <col min="5387" max="5632" width="9.140625" style="244"/>
    <col min="5633" max="5633" width="34.28515625" style="244" customWidth="1"/>
    <col min="5634" max="5634" width="5.42578125" style="244" customWidth="1"/>
    <col min="5635" max="5635" width="7.85546875" style="244" customWidth="1"/>
    <col min="5636" max="5636" width="6.5703125" style="244" customWidth="1"/>
    <col min="5637" max="5637" width="7.42578125" style="244" customWidth="1"/>
    <col min="5638" max="5638" width="7.85546875" style="244" customWidth="1"/>
    <col min="5639" max="5639" width="5" style="244" customWidth="1"/>
    <col min="5640" max="5640" width="4.85546875" style="244" customWidth="1"/>
    <col min="5641" max="5641" width="5.42578125" style="244" customWidth="1"/>
    <col min="5642" max="5642" width="6.5703125" style="244" customWidth="1"/>
    <col min="5643" max="5888" width="9.140625" style="244"/>
    <col min="5889" max="5889" width="34.28515625" style="244" customWidth="1"/>
    <col min="5890" max="5890" width="5.42578125" style="244" customWidth="1"/>
    <col min="5891" max="5891" width="7.85546875" style="244" customWidth="1"/>
    <col min="5892" max="5892" width="6.5703125" style="244" customWidth="1"/>
    <col min="5893" max="5893" width="7.42578125" style="244" customWidth="1"/>
    <col min="5894" max="5894" width="7.85546875" style="244" customWidth="1"/>
    <col min="5895" max="5895" width="5" style="244" customWidth="1"/>
    <col min="5896" max="5896" width="4.85546875" style="244" customWidth="1"/>
    <col min="5897" max="5897" width="5.42578125" style="244" customWidth="1"/>
    <col min="5898" max="5898" width="6.5703125" style="244" customWidth="1"/>
    <col min="5899" max="6144" width="9.140625" style="244"/>
    <col min="6145" max="6145" width="34.28515625" style="244" customWidth="1"/>
    <col min="6146" max="6146" width="5.42578125" style="244" customWidth="1"/>
    <col min="6147" max="6147" width="7.85546875" style="244" customWidth="1"/>
    <col min="6148" max="6148" width="6.5703125" style="244" customWidth="1"/>
    <col min="6149" max="6149" width="7.42578125" style="244" customWidth="1"/>
    <col min="6150" max="6150" width="7.85546875" style="244" customWidth="1"/>
    <col min="6151" max="6151" width="5" style="244" customWidth="1"/>
    <col min="6152" max="6152" width="4.85546875" style="244" customWidth="1"/>
    <col min="6153" max="6153" width="5.42578125" style="244" customWidth="1"/>
    <col min="6154" max="6154" width="6.5703125" style="244" customWidth="1"/>
    <col min="6155" max="6400" width="9.140625" style="244"/>
    <col min="6401" max="6401" width="34.28515625" style="244" customWidth="1"/>
    <col min="6402" max="6402" width="5.42578125" style="244" customWidth="1"/>
    <col min="6403" max="6403" width="7.85546875" style="244" customWidth="1"/>
    <col min="6404" max="6404" width="6.5703125" style="244" customWidth="1"/>
    <col min="6405" max="6405" width="7.42578125" style="244" customWidth="1"/>
    <col min="6406" max="6406" width="7.85546875" style="244" customWidth="1"/>
    <col min="6407" max="6407" width="5" style="244" customWidth="1"/>
    <col min="6408" max="6408" width="4.85546875" style="244" customWidth="1"/>
    <col min="6409" max="6409" width="5.42578125" style="244" customWidth="1"/>
    <col min="6410" max="6410" width="6.5703125" style="244" customWidth="1"/>
    <col min="6411" max="6656" width="9.140625" style="244"/>
    <col min="6657" max="6657" width="34.28515625" style="244" customWidth="1"/>
    <col min="6658" max="6658" width="5.42578125" style="244" customWidth="1"/>
    <col min="6659" max="6659" width="7.85546875" style="244" customWidth="1"/>
    <col min="6660" max="6660" width="6.5703125" style="244" customWidth="1"/>
    <col min="6661" max="6661" width="7.42578125" style="244" customWidth="1"/>
    <col min="6662" max="6662" width="7.85546875" style="244" customWidth="1"/>
    <col min="6663" max="6663" width="5" style="244" customWidth="1"/>
    <col min="6664" max="6664" width="4.85546875" style="244" customWidth="1"/>
    <col min="6665" max="6665" width="5.42578125" style="244" customWidth="1"/>
    <col min="6666" max="6666" width="6.5703125" style="244" customWidth="1"/>
    <col min="6667" max="6912" width="9.140625" style="244"/>
    <col min="6913" max="6913" width="34.28515625" style="244" customWidth="1"/>
    <col min="6914" max="6914" width="5.42578125" style="244" customWidth="1"/>
    <col min="6915" max="6915" width="7.85546875" style="244" customWidth="1"/>
    <col min="6916" max="6916" width="6.5703125" style="244" customWidth="1"/>
    <col min="6917" max="6917" width="7.42578125" style="244" customWidth="1"/>
    <col min="6918" max="6918" width="7.85546875" style="244" customWidth="1"/>
    <col min="6919" max="6919" width="5" style="244" customWidth="1"/>
    <col min="6920" max="6920" width="4.85546875" style="244" customWidth="1"/>
    <col min="6921" max="6921" width="5.42578125" style="244" customWidth="1"/>
    <col min="6922" max="6922" width="6.5703125" style="244" customWidth="1"/>
    <col min="6923" max="7168" width="9.140625" style="244"/>
    <col min="7169" max="7169" width="34.28515625" style="244" customWidth="1"/>
    <col min="7170" max="7170" width="5.42578125" style="244" customWidth="1"/>
    <col min="7171" max="7171" width="7.85546875" style="244" customWidth="1"/>
    <col min="7172" max="7172" width="6.5703125" style="244" customWidth="1"/>
    <col min="7173" max="7173" width="7.42578125" style="244" customWidth="1"/>
    <col min="7174" max="7174" width="7.85546875" style="244" customWidth="1"/>
    <col min="7175" max="7175" width="5" style="244" customWidth="1"/>
    <col min="7176" max="7176" width="4.85546875" style="244" customWidth="1"/>
    <col min="7177" max="7177" width="5.42578125" style="244" customWidth="1"/>
    <col min="7178" max="7178" width="6.5703125" style="244" customWidth="1"/>
    <col min="7179" max="7424" width="9.140625" style="244"/>
    <col min="7425" max="7425" width="34.28515625" style="244" customWidth="1"/>
    <col min="7426" max="7426" width="5.42578125" style="244" customWidth="1"/>
    <col min="7427" max="7427" width="7.85546875" style="244" customWidth="1"/>
    <col min="7428" max="7428" width="6.5703125" style="244" customWidth="1"/>
    <col min="7429" max="7429" width="7.42578125" style="244" customWidth="1"/>
    <col min="7430" max="7430" width="7.85546875" style="244" customWidth="1"/>
    <col min="7431" max="7431" width="5" style="244" customWidth="1"/>
    <col min="7432" max="7432" width="4.85546875" style="244" customWidth="1"/>
    <col min="7433" max="7433" width="5.42578125" style="244" customWidth="1"/>
    <col min="7434" max="7434" width="6.5703125" style="244" customWidth="1"/>
    <col min="7435" max="7680" width="9.140625" style="244"/>
    <col min="7681" max="7681" width="34.28515625" style="244" customWidth="1"/>
    <col min="7682" max="7682" width="5.42578125" style="244" customWidth="1"/>
    <col min="7683" max="7683" width="7.85546875" style="244" customWidth="1"/>
    <col min="7684" max="7684" width="6.5703125" style="244" customWidth="1"/>
    <col min="7685" max="7685" width="7.42578125" style="244" customWidth="1"/>
    <col min="7686" max="7686" width="7.85546875" style="244" customWidth="1"/>
    <col min="7687" max="7687" width="5" style="244" customWidth="1"/>
    <col min="7688" max="7688" width="4.85546875" style="244" customWidth="1"/>
    <col min="7689" max="7689" width="5.42578125" style="244" customWidth="1"/>
    <col min="7690" max="7690" width="6.5703125" style="244" customWidth="1"/>
    <col min="7691" max="7936" width="9.140625" style="244"/>
    <col min="7937" max="7937" width="34.28515625" style="244" customWidth="1"/>
    <col min="7938" max="7938" width="5.42578125" style="244" customWidth="1"/>
    <col min="7939" max="7939" width="7.85546875" style="244" customWidth="1"/>
    <col min="7940" max="7940" width="6.5703125" style="244" customWidth="1"/>
    <col min="7941" max="7941" width="7.42578125" style="244" customWidth="1"/>
    <col min="7942" max="7942" width="7.85546875" style="244" customWidth="1"/>
    <col min="7943" max="7943" width="5" style="244" customWidth="1"/>
    <col min="7944" max="7944" width="4.85546875" style="244" customWidth="1"/>
    <col min="7945" max="7945" width="5.42578125" style="244" customWidth="1"/>
    <col min="7946" max="7946" width="6.5703125" style="244" customWidth="1"/>
    <col min="7947" max="8192" width="9.140625" style="244"/>
    <col min="8193" max="8193" width="34.28515625" style="244" customWidth="1"/>
    <col min="8194" max="8194" width="5.42578125" style="244" customWidth="1"/>
    <col min="8195" max="8195" width="7.85546875" style="244" customWidth="1"/>
    <col min="8196" max="8196" width="6.5703125" style="244" customWidth="1"/>
    <col min="8197" max="8197" width="7.42578125" style="244" customWidth="1"/>
    <col min="8198" max="8198" width="7.85546875" style="244" customWidth="1"/>
    <col min="8199" max="8199" width="5" style="244" customWidth="1"/>
    <col min="8200" max="8200" width="4.85546875" style="244" customWidth="1"/>
    <col min="8201" max="8201" width="5.42578125" style="244" customWidth="1"/>
    <col min="8202" max="8202" width="6.5703125" style="244" customWidth="1"/>
    <col min="8203" max="8448" width="9.140625" style="244"/>
    <col min="8449" max="8449" width="34.28515625" style="244" customWidth="1"/>
    <col min="8450" max="8450" width="5.42578125" style="244" customWidth="1"/>
    <col min="8451" max="8451" width="7.85546875" style="244" customWidth="1"/>
    <col min="8452" max="8452" width="6.5703125" style="244" customWidth="1"/>
    <col min="8453" max="8453" width="7.42578125" style="244" customWidth="1"/>
    <col min="8454" max="8454" width="7.85546875" style="244" customWidth="1"/>
    <col min="8455" max="8455" width="5" style="244" customWidth="1"/>
    <col min="8456" max="8456" width="4.85546875" style="244" customWidth="1"/>
    <col min="8457" max="8457" width="5.42578125" style="244" customWidth="1"/>
    <col min="8458" max="8458" width="6.5703125" style="244" customWidth="1"/>
    <col min="8459" max="8704" width="9.140625" style="244"/>
    <col min="8705" max="8705" width="34.28515625" style="244" customWidth="1"/>
    <col min="8706" max="8706" width="5.42578125" style="244" customWidth="1"/>
    <col min="8707" max="8707" width="7.85546875" style="244" customWidth="1"/>
    <col min="8708" max="8708" width="6.5703125" style="244" customWidth="1"/>
    <col min="8709" max="8709" width="7.42578125" style="244" customWidth="1"/>
    <col min="8710" max="8710" width="7.85546875" style="244" customWidth="1"/>
    <col min="8711" max="8711" width="5" style="244" customWidth="1"/>
    <col min="8712" max="8712" width="4.85546875" style="244" customWidth="1"/>
    <col min="8713" max="8713" width="5.42578125" style="244" customWidth="1"/>
    <col min="8714" max="8714" width="6.5703125" style="244" customWidth="1"/>
    <col min="8715" max="8960" width="9.140625" style="244"/>
    <col min="8961" max="8961" width="34.28515625" style="244" customWidth="1"/>
    <col min="8962" max="8962" width="5.42578125" style="244" customWidth="1"/>
    <col min="8963" max="8963" width="7.85546875" style="244" customWidth="1"/>
    <col min="8964" max="8964" width="6.5703125" style="244" customWidth="1"/>
    <col min="8965" max="8965" width="7.42578125" style="244" customWidth="1"/>
    <col min="8966" max="8966" width="7.85546875" style="244" customWidth="1"/>
    <col min="8967" max="8967" width="5" style="244" customWidth="1"/>
    <col min="8968" max="8968" width="4.85546875" style="244" customWidth="1"/>
    <col min="8969" max="8969" width="5.42578125" style="244" customWidth="1"/>
    <col min="8970" max="8970" width="6.5703125" style="244" customWidth="1"/>
    <col min="8971" max="9216" width="9.140625" style="244"/>
    <col min="9217" max="9217" width="34.28515625" style="244" customWidth="1"/>
    <col min="9218" max="9218" width="5.42578125" style="244" customWidth="1"/>
    <col min="9219" max="9219" width="7.85546875" style="244" customWidth="1"/>
    <col min="9220" max="9220" width="6.5703125" style="244" customWidth="1"/>
    <col min="9221" max="9221" width="7.42578125" style="244" customWidth="1"/>
    <col min="9222" max="9222" width="7.85546875" style="244" customWidth="1"/>
    <col min="9223" max="9223" width="5" style="244" customWidth="1"/>
    <col min="9224" max="9224" width="4.85546875" style="244" customWidth="1"/>
    <col min="9225" max="9225" width="5.42578125" style="244" customWidth="1"/>
    <col min="9226" max="9226" width="6.5703125" style="244" customWidth="1"/>
    <col min="9227" max="9472" width="9.140625" style="244"/>
    <col min="9473" max="9473" width="34.28515625" style="244" customWidth="1"/>
    <col min="9474" max="9474" width="5.42578125" style="244" customWidth="1"/>
    <col min="9475" max="9475" width="7.85546875" style="244" customWidth="1"/>
    <col min="9476" max="9476" width="6.5703125" style="244" customWidth="1"/>
    <col min="9477" max="9477" width="7.42578125" style="244" customWidth="1"/>
    <col min="9478" max="9478" width="7.85546875" style="244" customWidth="1"/>
    <col min="9479" max="9479" width="5" style="244" customWidth="1"/>
    <col min="9480" max="9480" width="4.85546875" style="244" customWidth="1"/>
    <col min="9481" max="9481" width="5.42578125" style="244" customWidth="1"/>
    <col min="9482" max="9482" width="6.5703125" style="244" customWidth="1"/>
    <col min="9483" max="9728" width="9.140625" style="244"/>
    <col min="9729" max="9729" width="34.28515625" style="244" customWidth="1"/>
    <col min="9730" max="9730" width="5.42578125" style="244" customWidth="1"/>
    <col min="9731" max="9731" width="7.85546875" style="244" customWidth="1"/>
    <col min="9732" max="9732" width="6.5703125" style="244" customWidth="1"/>
    <col min="9733" max="9733" width="7.42578125" style="244" customWidth="1"/>
    <col min="9734" max="9734" width="7.85546875" style="244" customWidth="1"/>
    <col min="9735" max="9735" width="5" style="244" customWidth="1"/>
    <col min="9736" max="9736" width="4.85546875" style="244" customWidth="1"/>
    <col min="9737" max="9737" width="5.42578125" style="244" customWidth="1"/>
    <col min="9738" max="9738" width="6.5703125" style="244" customWidth="1"/>
    <col min="9739" max="9984" width="9.140625" style="244"/>
    <col min="9985" max="9985" width="34.28515625" style="244" customWidth="1"/>
    <col min="9986" max="9986" width="5.42578125" style="244" customWidth="1"/>
    <col min="9987" max="9987" width="7.85546875" style="244" customWidth="1"/>
    <col min="9988" max="9988" width="6.5703125" style="244" customWidth="1"/>
    <col min="9989" max="9989" width="7.42578125" style="244" customWidth="1"/>
    <col min="9990" max="9990" width="7.85546875" style="244" customWidth="1"/>
    <col min="9991" max="9991" width="5" style="244" customWidth="1"/>
    <col min="9992" max="9992" width="4.85546875" style="244" customWidth="1"/>
    <col min="9993" max="9993" width="5.42578125" style="244" customWidth="1"/>
    <col min="9994" max="9994" width="6.5703125" style="244" customWidth="1"/>
    <col min="9995" max="10240" width="9.140625" style="244"/>
    <col min="10241" max="10241" width="34.28515625" style="244" customWidth="1"/>
    <col min="10242" max="10242" width="5.42578125" style="244" customWidth="1"/>
    <col min="10243" max="10243" width="7.85546875" style="244" customWidth="1"/>
    <col min="10244" max="10244" width="6.5703125" style="244" customWidth="1"/>
    <col min="10245" max="10245" width="7.42578125" style="244" customWidth="1"/>
    <col min="10246" max="10246" width="7.85546875" style="244" customWidth="1"/>
    <col min="10247" max="10247" width="5" style="244" customWidth="1"/>
    <col min="10248" max="10248" width="4.85546875" style="244" customWidth="1"/>
    <col min="10249" max="10249" width="5.42578125" style="244" customWidth="1"/>
    <col min="10250" max="10250" width="6.5703125" style="244" customWidth="1"/>
    <col min="10251" max="10496" width="9.140625" style="244"/>
    <col min="10497" max="10497" width="34.28515625" style="244" customWidth="1"/>
    <col min="10498" max="10498" width="5.42578125" style="244" customWidth="1"/>
    <col min="10499" max="10499" width="7.85546875" style="244" customWidth="1"/>
    <col min="10500" max="10500" width="6.5703125" style="244" customWidth="1"/>
    <col min="10501" max="10501" width="7.42578125" style="244" customWidth="1"/>
    <col min="10502" max="10502" width="7.85546875" style="244" customWidth="1"/>
    <col min="10503" max="10503" width="5" style="244" customWidth="1"/>
    <col min="10504" max="10504" width="4.85546875" style="244" customWidth="1"/>
    <col min="10505" max="10505" width="5.42578125" style="244" customWidth="1"/>
    <col min="10506" max="10506" width="6.5703125" style="244" customWidth="1"/>
    <col min="10507" max="10752" width="9.140625" style="244"/>
    <col min="10753" max="10753" width="34.28515625" style="244" customWidth="1"/>
    <col min="10754" max="10754" width="5.42578125" style="244" customWidth="1"/>
    <col min="10755" max="10755" width="7.85546875" style="244" customWidth="1"/>
    <col min="10756" max="10756" width="6.5703125" style="244" customWidth="1"/>
    <col min="10757" max="10757" width="7.42578125" style="244" customWidth="1"/>
    <col min="10758" max="10758" width="7.85546875" style="244" customWidth="1"/>
    <col min="10759" max="10759" width="5" style="244" customWidth="1"/>
    <col min="10760" max="10760" width="4.85546875" style="244" customWidth="1"/>
    <col min="10761" max="10761" width="5.42578125" style="244" customWidth="1"/>
    <col min="10762" max="10762" width="6.5703125" style="244" customWidth="1"/>
    <col min="10763" max="11008" width="9.140625" style="244"/>
    <col min="11009" max="11009" width="34.28515625" style="244" customWidth="1"/>
    <col min="11010" max="11010" width="5.42578125" style="244" customWidth="1"/>
    <col min="11011" max="11011" width="7.85546875" style="244" customWidth="1"/>
    <col min="11012" max="11012" width="6.5703125" style="244" customWidth="1"/>
    <col min="11013" max="11013" width="7.42578125" style="244" customWidth="1"/>
    <col min="11014" max="11014" width="7.85546875" style="244" customWidth="1"/>
    <col min="11015" max="11015" width="5" style="244" customWidth="1"/>
    <col min="11016" max="11016" width="4.85546875" style="244" customWidth="1"/>
    <col min="11017" max="11017" width="5.42578125" style="244" customWidth="1"/>
    <col min="11018" max="11018" width="6.5703125" style="244" customWidth="1"/>
    <col min="11019" max="11264" width="9.140625" style="244"/>
    <col min="11265" max="11265" width="34.28515625" style="244" customWidth="1"/>
    <col min="11266" max="11266" width="5.42578125" style="244" customWidth="1"/>
    <col min="11267" max="11267" width="7.85546875" style="244" customWidth="1"/>
    <col min="11268" max="11268" width="6.5703125" style="244" customWidth="1"/>
    <col min="11269" max="11269" width="7.42578125" style="244" customWidth="1"/>
    <col min="11270" max="11270" width="7.85546875" style="244" customWidth="1"/>
    <col min="11271" max="11271" width="5" style="244" customWidth="1"/>
    <col min="11272" max="11272" width="4.85546875" style="244" customWidth="1"/>
    <col min="11273" max="11273" width="5.42578125" style="244" customWidth="1"/>
    <col min="11274" max="11274" width="6.5703125" style="244" customWidth="1"/>
    <col min="11275" max="11520" width="9.140625" style="244"/>
    <col min="11521" max="11521" width="34.28515625" style="244" customWidth="1"/>
    <col min="11522" max="11522" width="5.42578125" style="244" customWidth="1"/>
    <col min="11523" max="11523" width="7.85546875" style="244" customWidth="1"/>
    <col min="11524" max="11524" width="6.5703125" style="244" customWidth="1"/>
    <col min="11525" max="11525" width="7.42578125" style="244" customWidth="1"/>
    <col min="11526" max="11526" width="7.85546875" style="244" customWidth="1"/>
    <col min="11527" max="11527" width="5" style="244" customWidth="1"/>
    <col min="11528" max="11528" width="4.85546875" style="244" customWidth="1"/>
    <col min="11529" max="11529" width="5.42578125" style="244" customWidth="1"/>
    <col min="11530" max="11530" width="6.5703125" style="244" customWidth="1"/>
    <col min="11531" max="11776" width="9.140625" style="244"/>
    <col min="11777" max="11777" width="34.28515625" style="244" customWidth="1"/>
    <col min="11778" max="11778" width="5.42578125" style="244" customWidth="1"/>
    <col min="11779" max="11779" width="7.85546875" style="244" customWidth="1"/>
    <col min="11780" max="11780" width="6.5703125" style="244" customWidth="1"/>
    <col min="11781" max="11781" width="7.42578125" style="244" customWidth="1"/>
    <col min="11782" max="11782" width="7.85546875" style="244" customWidth="1"/>
    <col min="11783" max="11783" width="5" style="244" customWidth="1"/>
    <col min="11784" max="11784" width="4.85546875" style="244" customWidth="1"/>
    <col min="11785" max="11785" width="5.42578125" style="244" customWidth="1"/>
    <col min="11786" max="11786" width="6.5703125" style="244" customWidth="1"/>
    <col min="11787" max="12032" width="9.140625" style="244"/>
    <col min="12033" max="12033" width="34.28515625" style="244" customWidth="1"/>
    <col min="12034" max="12034" width="5.42578125" style="244" customWidth="1"/>
    <col min="12035" max="12035" width="7.85546875" style="244" customWidth="1"/>
    <col min="12036" max="12036" width="6.5703125" style="244" customWidth="1"/>
    <col min="12037" max="12037" width="7.42578125" style="244" customWidth="1"/>
    <col min="12038" max="12038" width="7.85546875" style="244" customWidth="1"/>
    <col min="12039" max="12039" width="5" style="244" customWidth="1"/>
    <col min="12040" max="12040" width="4.85546875" style="244" customWidth="1"/>
    <col min="12041" max="12041" width="5.42578125" style="244" customWidth="1"/>
    <col min="12042" max="12042" width="6.5703125" style="244" customWidth="1"/>
    <col min="12043" max="12288" width="9.140625" style="244"/>
    <col min="12289" max="12289" width="34.28515625" style="244" customWidth="1"/>
    <col min="12290" max="12290" width="5.42578125" style="244" customWidth="1"/>
    <col min="12291" max="12291" width="7.85546875" style="244" customWidth="1"/>
    <col min="12292" max="12292" width="6.5703125" style="244" customWidth="1"/>
    <col min="12293" max="12293" width="7.42578125" style="244" customWidth="1"/>
    <col min="12294" max="12294" width="7.85546875" style="244" customWidth="1"/>
    <col min="12295" max="12295" width="5" style="244" customWidth="1"/>
    <col min="12296" max="12296" width="4.85546875" style="244" customWidth="1"/>
    <col min="12297" max="12297" width="5.42578125" style="244" customWidth="1"/>
    <col min="12298" max="12298" width="6.5703125" style="244" customWidth="1"/>
    <col min="12299" max="12544" width="9.140625" style="244"/>
    <col min="12545" max="12545" width="34.28515625" style="244" customWidth="1"/>
    <col min="12546" max="12546" width="5.42578125" style="244" customWidth="1"/>
    <col min="12547" max="12547" width="7.85546875" style="244" customWidth="1"/>
    <col min="12548" max="12548" width="6.5703125" style="244" customWidth="1"/>
    <col min="12549" max="12549" width="7.42578125" style="244" customWidth="1"/>
    <col min="12550" max="12550" width="7.85546875" style="244" customWidth="1"/>
    <col min="12551" max="12551" width="5" style="244" customWidth="1"/>
    <col min="12552" max="12552" width="4.85546875" style="244" customWidth="1"/>
    <col min="12553" max="12553" width="5.42578125" style="244" customWidth="1"/>
    <col min="12554" max="12554" width="6.5703125" style="244" customWidth="1"/>
    <col min="12555" max="12800" width="9.140625" style="244"/>
    <col min="12801" max="12801" width="34.28515625" style="244" customWidth="1"/>
    <col min="12802" max="12802" width="5.42578125" style="244" customWidth="1"/>
    <col min="12803" max="12803" width="7.85546875" style="244" customWidth="1"/>
    <col min="12804" max="12804" width="6.5703125" style="244" customWidth="1"/>
    <col min="12805" max="12805" width="7.42578125" style="244" customWidth="1"/>
    <col min="12806" max="12806" width="7.85546875" style="244" customWidth="1"/>
    <col min="12807" max="12807" width="5" style="244" customWidth="1"/>
    <col min="12808" max="12808" width="4.85546875" style="244" customWidth="1"/>
    <col min="12809" max="12809" width="5.42578125" style="244" customWidth="1"/>
    <col min="12810" max="12810" width="6.5703125" style="244" customWidth="1"/>
    <col min="12811" max="13056" width="9.140625" style="244"/>
    <col min="13057" max="13057" width="34.28515625" style="244" customWidth="1"/>
    <col min="13058" max="13058" width="5.42578125" style="244" customWidth="1"/>
    <col min="13059" max="13059" width="7.85546875" style="244" customWidth="1"/>
    <col min="13060" max="13060" width="6.5703125" style="244" customWidth="1"/>
    <col min="13061" max="13061" width="7.42578125" style="244" customWidth="1"/>
    <col min="13062" max="13062" width="7.85546875" style="244" customWidth="1"/>
    <col min="13063" max="13063" width="5" style="244" customWidth="1"/>
    <col min="13064" max="13064" width="4.85546875" style="244" customWidth="1"/>
    <col min="13065" max="13065" width="5.42578125" style="244" customWidth="1"/>
    <col min="13066" max="13066" width="6.5703125" style="244" customWidth="1"/>
    <col min="13067" max="13312" width="9.140625" style="244"/>
    <col min="13313" max="13313" width="34.28515625" style="244" customWidth="1"/>
    <col min="13314" max="13314" width="5.42578125" style="244" customWidth="1"/>
    <col min="13315" max="13315" width="7.85546875" style="244" customWidth="1"/>
    <col min="13316" max="13316" width="6.5703125" style="244" customWidth="1"/>
    <col min="13317" max="13317" width="7.42578125" style="244" customWidth="1"/>
    <col min="13318" max="13318" width="7.85546875" style="244" customWidth="1"/>
    <col min="13319" max="13319" width="5" style="244" customWidth="1"/>
    <col min="13320" max="13320" width="4.85546875" style="244" customWidth="1"/>
    <col min="13321" max="13321" width="5.42578125" style="244" customWidth="1"/>
    <col min="13322" max="13322" width="6.5703125" style="244" customWidth="1"/>
    <col min="13323" max="13568" width="9.140625" style="244"/>
    <col min="13569" max="13569" width="34.28515625" style="244" customWidth="1"/>
    <col min="13570" max="13570" width="5.42578125" style="244" customWidth="1"/>
    <col min="13571" max="13571" width="7.85546875" style="244" customWidth="1"/>
    <col min="13572" max="13572" width="6.5703125" style="244" customWidth="1"/>
    <col min="13573" max="13573" width="7.42578125" style="244" customWidth="1"/>
    <col min="13574" max="13574" width="7.85546875" style="244" customWidth="1"/>
    <col min="13575" max="13575" width="5" style="244" customWidth="1"/>
    <col min="13576" max="13576" width="4.85546875" style="244" customWidth="1"/>
    <col min="13577" max="13577" width="5.42578125" style="244" customWidth="1"/>
    <col min="13578" max="13578" width="6.5703125" style="244" customWidth="1"/>
    <col min="13579" max="13824" width="9.140625" style="244"/>
    <col min="13825" max="13825" width="34.28515625" style="244" customWidth="1"/>
    <col min="13826" max="13826" width="5.42578125" style="244" customWidth="1"/>
    <col min="13827" max="13827" width="7.85546875" style="244" customWidth="1"/>
    <col min="13828" max="13828" width="6.5703125" style="244" customWidth="1"/>
    <col min="13829" max="13829" width="7.42578125" style="244" customWidth="1"/>
    <col min="13830" max="13830" width="7.85546875" style="244" customWidth="1"/>
    <col min="13831" max="13831" width="5" style="244" customWidth="1"/>
    <col min="13832" max="13832" width="4.85546875" style="244" customWidth="1"/>
    <col min="13833" max="13833" width="5.42578125" style="244" customWidth="1"/>
    <col min="13834" max="13834" width="6.5703125" style="244" customWidth="1"/>
    <col min="13835" max="14080" width="9.140625" style="244"/>
    <col min="14081" max="14081" width="34.28515625" style="244" customWidth="1"/>
    <col min="14082" max="14082" width="5.42578125" style="244" customWidth="1"/>
    <col min="14083" max="14083" width="7.85546875" style="244" customWidth="1"/>
    <col min="14084" max="14084" width="6.5703125" style="244" customWidth="1"/>
    <col min="14085" max="14085" width="7.42578125" style="244" customWidth="1"/>
    <col min="14086" max="14086" width="7.85546875" style="244" customWidth="1"/>
    <col min="14087" max="14087" width="5" style="244" customWidth="1"/>
    <col min="14088" max="14088" width="4.85546875" style="244" customWidth="1"/>
    <col min="14089" max="14089" width="5.42578125" style="244" customWidth="1"/>
    <col min="14090" max="14090" width="6.5703125" style="244" customWidth="1"/>
    <col min="14091" max="14336" width="9.140625" style="244"/>
    <col min="14337" max="14337" width="34.28515625" style="244" customWidth="1"/>
    <col min="14338" max="14338" width="5.42578125" style="244" customWidth="1"/>
    <col min="14339" max="14339" width="7.85546875" style="244" customWidth="1"/>
    <col min="14340" max="14340" width="6.5703125" style="244" customWidth="1"/>
    <col min="14341" max="14341" width="7.42578125" style="244" customWidth="1"/>
    <col min="14342" max="14342" width="7.85546875" style="244" customWidth="1"/>
    <col min="14343" max="14343" width="5" style="244" customWidth="1"/>
    <col min="14344" max="14344" width="4.85546875" style="244" customWidth="1"/>
    <col min="14345" max="14345" width="5.42578125" style="244" customWidth="1"/>
    <col min="14346" max="14346" width="6.5703125" style="244" customWidth="1"/>
    <col min="14347" max="14592" width="9.140625" style="244"/>
    <col min="14593" max="14593" width="34.28515625" style="244" customWidth="1"/>
    <col min="14594" max="14594" width="5.42578125" style="244" customWidth="1"/>
    <col min="14595" max="14595" width="7.85546875" style="244" customWidth="1"/>
    <col min="14596" max="14596" width="6.5703125" style="244" customWidth="1"/>
    <col min="14597" max="14597" width="7.42578125" style="244" customWidth="1"/>
    <col min="14598" max="14598" width="7.85546875" style="244" customWidth="1"/>
    <col min="14599" max="14599" width="5" style="244" customWidth="1"/>
    <col min="14600" max="14600" width="4.85546875" style="244" customWidth="1"/>
    <col min="14601" max="14601" width="5.42578125" style="244" customWidth="1"/>
    <col min="14602" max="14602" width="6.5703125" style="244" customWidth="1"/>
    <col min="14603" max="14848" width="9.140625" style="244"/>
    <col min="14849" max="14849" width="34.28515625" style="244" customWidth="1"/>
    <col min="14850" max="14850" width="5.42578125" style="244" customWidth="1"/>
    <col min="14851" max="14851" width="7.85546875" style="244" customWidth="1"/>
    <col min="14852" max="14852" width="6.5703125" style="244" customWidth="1"/>
    <col min="14853" max="14853" width="7.42578125" style="244" customWidth="1"/>
    <col min="14854" max="14854" width="7.85546875" style="244" customWidth="1"/>
    <col min="14855" max="14855" width="5" style="244" customWidth="1"/>
    <col min="14856" max="14856" width="4.85546875" style="244" customWidth="1"/>
    <col min="14857" max="14857" width="5.42578125" style="244" customWidth="1"/>
    <col min="14858" max="14858" width="6.5703125" style="244" customWidth="1"/>
    <col min="14859" max="15104" width="9.140625" style="244"/>
    <col min="15105" max="15105" width="34.28515625" style="244" customWidth="1"/>
    <col min="15106" max="15106" width="5.42578125" style="244" customWidth="1"/>
    <col min="15107" max="15107" width="7.85546875" style="244" customWidth="1"/>
    <col min="15108" max="15108" width="6.5703125" style="244" customWidth="1"/>
    <col min="15109" max="15109" width="7.42578125" style="244" customWidth="1"/>
    <col min="15110" max="15110" width="7.85546875" style="244" customWidth="1"/>
    <col min="15111" max="15111" width="5" style="244" customWidth="1"/>
    <col min="15112" max="15112" width="4.85546875" style="244" customWidth="1"/>
    <col min="15113" max="15113" width="5.42578125" style="244" customWidth="1"/>
    <col min="15114" max="15114" width="6.5703125" style="244" customWidth="1"/>
    <col min="15115" max="15360" width="9.140625" style="244"/>
    <col min="15361" max="15361" width="34.28515625" style="244" customWidth="1"/>
    <col min="15362" max="15362" width="5.42578125" style="244" customWidth="1"/>
    <col min="15363" max="15363" width="7.85546875" style="244" customWidth="1"/>
    <col min="15364" max="15364" width="6.5703125" style="244" customWidth="1"/>
    <col min="15365" max="15365" width="7.42578125" style="244" customWidth="1"/>
    <col min="15366" max="15366" width="7.85546875" style="244" customWidth="1"/>
    <col min="15367" max="15367" width="5" style="244" customWidth="1"/>
    <col min="15368" max="15368" width="4.85546875" style="244" customWidth="1"/>
    <col min="15369" max="15369" width="5.42578125" style="244" customWidth="1"/>
    <col min="15370" max="15370" width="6.5703125" style="244" customWidth="1"/>
    <col min="15371" max="15616" width="9.140625" style="244"/>
    <col min="15617" max="15617" width="34.28515625" style="244" customWidth="1"/>
    <col min="15618" max="15618" width="5.42578125" style="244" customWidth="1"/>
    <col min="15619" max="15619" width="7.85546875" style="244" customWidth="1"/>
    <col min="15620" max="15620" width="6.5703125" style="244" customWidth="1"/>
    <col min="15621" max="15621" width="7.42578125" style="244" customWidth="1"/>
    <col min="15622" max="15622" width="7.85546875" style="244" customWidth="1"/>
    <col min="15623" max="15623" width="5" style="244" customWidth="1"/>
    <col min="15624" max="15624" width="4.85546875" style="244" customWidth="1"/>
    <col min="15625" max="15625" width="5.42578125" style="244" customWidth="1"/>
    <col min="15626" max="15626" width="6.5703125" style="244" customWidth="1"/>
    <col min="15627" max="15872" width="9.140625" style="244"/>
    <col min="15873" max="15873" width="34.28515625" style="244" customWidth="1"/>
    <col min="15874" max="15874" width="5.42578125" style="244" customWidth="1"/>
    <col min="15875" max="15875" width="7.85546875" style="244" customWidth="1"/>
    <col min="15876" max="15876" width="6.5703125" style="244" customWidth="1"/>
    <col min="15877" max="15877" width="7.42578125" style="244" customWidth="1"/>
    <col min="15878" max="15878" width="7.85546875" style="244" customWidth="1"/>
    <col min="15879" max="15879" width="5" style="244" customWidth="1"/>
    <col min="15880" max="15880" width="4.85546875" style="244" customWidth="1"/>
    <col min="15881" max="15881" width="5.42578125" style="244" customWidth="1"/>
    <col min="15882" max="15882" width="6.5703125" style="244" customWidth="1"/>
    <col min="15883" max="16128" width="9.140625" style="244"/>
    <col min="16129" max="16129" width="34.28515625" style="244" customWidth="1"/>
    <col min="16130" max="16130" width="5.42578125" style="244" customWidth="1"/>
    <col min="16131" max="16131" width="7.85546875" style="244" customWidth="1"/>
    <col min="16132" max="16132" width="6.5703125" style="244" customWidth="1"/>
    <col min="16133" max="16133" width="7.42578125" style="244" customWidth="1"/>
    <col min="16134" max="16134" width="7.85546875" style="244" customWidth="1"/>
    <col min="16135" max="16135" width="5" style="244" customWidth="1"/>
    <col min="16136" max="16136" width="4.85546875" style="244" customWidth="1"/>
    <col min="16137" max="16137" width="5.42578125" style="244" customWidth="1"/>
    <col min="16138" max="16138" width="6.5703125" style="244" customWidth="1"/>
    <col min="16139" max="16384" width="9.140625" style="244"/>
  </cols>
  <sheetData>
    <row r="1" spans="1:115" ht="19.149999999999999" customHeight="1" thickBot="1" x14ac:dyDescent="0.25">
      <c r="A1" s="3231" t="s">
        <v>46</v>
      </c>
      <c r="B1" s="3231"/>
      <c r="C1" s="3231"/>
      <c r="D1" s="3231"/>
      <c r="E1" s="3231"/>
      <c r="F1" s="3231"/>
      <c r="G1" s="3231"/>
      <c r="H1" s="3231"/>
      <c r="I1" s="3231"/>
      <c r="J1" s="3231"/>
    </row>
    <row r="2" spans="1:115" s="781" customFormat="1" ht="13.5" thickBot="1" x14ac:dyDescent="0.25">
      <c r="A2" s="3353" t="s">
        <v>385</v>
      </c>
      <c r="B2" s="3354"/>
      <c r="C2" s="3354"/>
      <c r="D2" s="3354"/>
      <c r="E2" s="3354"/>
      <c r="F2" s="3354"/>
      <c r="G2" s="3354"/>
      <c r="H2" s="3355"/>
      <c r="I2" s="3355"/>
      <c r="J2" s="3356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0"/>
      <c r="BA2" s="780"/>
      <c r="BB2" s="780"/>
      <c r="BC2" s="780"/>
      <c r="BD2" s="780"/>
      <c r="BE2" s="780"/>
      <c r="BF2" s="780"/>
      <c r="BG2" s="780"/>
      <c r="BH2" s="780"/>
      <c r="BI2" s="780"/>
      <c r="BJ2" s="780"/>
      <c r="BK2" s="780"/>
      <c r="BL2" s="780"/>
      <c r="BM2" s="780"/>
      <c r="BN2" s="780"/>
      <c r="BO2" s="780"/>
      <c r="BP2" s="780"/>
      <c r="BQ2" s="780"/>
      <c r="BR2" s="780"/>
      <c r="BS2" s="780"/>
      <c r="BT2" s="780"/>
      <c r="BU2" s="780"/>
      <c r="BV2" s="780"/>
      <c r="BW2" s="780"/>
      <c r="BX2" s="780"/>
      <c r="BY2" s="780"/>
      <c r="BZ2" s="780"/>
      <c r="CA2" s="780"/>
      <c r="CB2" s="780"/>
      <c r="CC2" s="780"/>
      <c r="CD2" s="780"/>
      <c r="CE2" s="780"/>
      <c r="CF2" s="780"/>
      <c r="CG2" s="780"/>
      <c r="CH2" s="780"/>
      <c r="CI2" s="780"/>
      <c r="CJ2" s="780"/>
      <c r="CK2" s="780"/>
      <c r="CL2" s="780"/>
      <c r="CM2" s="780"/>
      <c r="CN2" s="780"/>
      <c r="CO2" s="780"/>
      <c r="CP2" s="780"/>
      <c r="CQ2" s="780"/>
      <c r="CR2" s="780"/>
      <c r="CS2" s="780"/>
      <c r="CT2" s="780"/>
      <c r="CU2" s="780"/>
      <c r="CV2" s="780"/>
      <c r="CW2" s="780"/>
      <c r="CX2" s="780"/>
      <c r="CY2" s="780"/>
      <c r="CZ2" s="780"/>
      <c r="DA2" s="780"/>
      <c r="DB2" s="780"/>
      <c r="DC2" s="780"/>
      <c r="DD2" s="780"/>
      <c r="DE2" s="780"/>
      <c r="DF2" s="780"/>
      <c r="DG2" s="780"/>
      <c r="DH2" s="780"/>
      <c r="DI2" s="780"/>
      <c r="DJ2" s="780"/>
      <c r="DK2" s="780"/>
    </row>
    <row r="3" spans="1:115" s="781" customFormat="1" ht="13.5" thickBot="1" x14ac:dyDescent="0.25">
      <c r="A3" s="3357" t="s">
        <v>9</v>
      </c>
      <c r="B3" s="3360" t="s">
        <v>68</v>
      </c>
      <c r="C3" s="3361"/>
      <c r="D3" s="3361"/>
      <c r="E3" s="3362" t="s">
        <v>69</v>
      </c>
      <c r="F3" s="3361"/>
      <c r="G3" s="3363"/>
      <c r="H3" s="1688"/>
      <c r="I3" s="1688"/>
      <c r="J3" s="1689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0"/>
      <c r="BN3" s="780"/>
      <c r="BO3" s="780"/>
      <c r="BP3" s="780"/>
      <c r="BQ3" s="780"/>
      <c r="BR3" s="780"/>
      <c r="BS3" s="780"/>
      <c r="BT3" s="780"/>
      <c r="BU3" s="780"/>
      <c r="BV3" s="780"/>
      <c r="BW3" s="780"/>
      <c r="BX3" s="780"/>
      <c r="BY3" s="780"/>
      <c r="BZ3" s="780"/>
      <c r="CA3" s="780"/>
      <c r="CB3" s="780"/>
      <c r="CC3" s="780"/>
      <c r="CD3" s="780"/>
      <c r="CE3" s="780"/>
      <c r="CF3" s="780"/>
      <c r="CG3" s="780"/>
      <c r="CH3" s="780"/>
      <c r="CI3" s="780"/>
      <c r="CJ3" s="780"/>
      <c r="CK3" s="780"/>
      <c r="CL3" s="780"/>
      <c r="CM3" s="780"/>
      <c r="CN3" s="780"/>
      <c r="CO3" s="780"/>
      <c r="CP3" s="780"/>
      <c r="CQ3" s="780"/>
      <c r="CR3" s="780"/>
      <c r="CS3" s="780"/>
      <c r="CT3" s="780"/>
      <c r="CU3" s="780"/>
      <c r="CV3" s="780"/>
      <c r="CW3" s="780"/>
      <c r="CX3" s="780"/>
      <c r="CY3" s="780"/>
      <c r="CZ3" s="780"/>
      <c r="DA3" s="780"/>
      <c r="DB3" s="780"/>
      <c r="DC3" s="780"/>
      <c r="DD3" s="780"/>
      <c r="DE3" s="780"/>
      <c r="DF3" s="780"/>
      <c r="DG3" s="780"/>
      <c r="DH3" s="780"/>
      <c r="DI3" s="780"/>
      <c r="DJ3" s="780"/>
      <c r="DK3" s="780"/>
    </row>
    <row r="4" spans="1:115" s="781" customFormat="1" ht="11.45" customHeight="1" x14ac:dyDescent="0.2">
      <c r="A4" s="3358"/>
      <c r="B4" s="3364">
        <v>1</v>
      </c>
      <c r="C4" s="3365"/>
      <c r="D4" s="3365"/>
      <c r="E4" s="3366">
        <v>2</v>
      </c>
      <c r="F4" s="3365"/>
      <c r="G4" s="3367"/>
      <c r="H4" s="3365" t="s">
        <v>48</v>
      </c>
      <c r="I4" s="3365"/>
      <c r="J4" s="3367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  <c r="BO4" s="780"/>
      <c r="BP4" s="780"/>
      <c r="BQ4" s="780"/>
      <c r="BR4" s="780"/>
      <c r="BS4" s="780"/>
      <c r="BT4" s="780"/>
      <c r="BU4" s="780"/>
      <c r="BV4" s="780"/>
      <c r="BW4" s="780"/>
      <c r="BX4" s="780"/>
      <c r="BY4" s="780"/>
      <c r="BZ4" s="780"/>
      <c r="CA4" s="780"/>
      <c r="CB4" s="780"/>
      <c r="CC4" s="780"/>
      <c r="CD4" s="780"/>
      <c r="CE4" s="780"/>
      <c r="CF4" s="780"/>
      <c r="CG4" s="780"/>
      <c r="CH4" s="780"/>
      <c r="CI4" s="780"/>
      <c r="CJ4" s="780"/>
      <c r="CK4" s="780"/>
      <c r="CL4" s="780"/>
      <c r="CM4" s="780"/>
      <c r="CN4" s="780"/>
      <c r="CO4" s="780"/>
      <c r="CP4" s="780"/>
      <c r="CQ4" s="780"/>
      <c r="CR4" s="780"/>
      <c r="CS4" s="780"/>
      <c r="CT4" s="780"/>
      <c r="CU4" s="780"/>
      <c r="CV4" s="780"/>
      <c r="CW4" s="780"/>
      <c r="CX4" s="780"/>
      <c r="CY4" s="780"/>
      <c r="CZ4" s="780"/>
      <c r="DA4" s="780"/>
      <c r="DB4" s="780"/>
      <c r="DC4" s="780"/>
      <c r="DD4" s="780"/>
      <c r="DE4" s="780"/>
      <c r="DF4" s="780"/>
      <c r="DG4" s="780"/>
      <c r="DH4" s="780"/>
      <c r="DI4" s="780"/>
      <c r="DJ4" s="780"/>
      <c r="DK4" s="780"/>
    </row>
    <row r="5" spans="1:115" s="781" customFormat="1" ht="12" customHeight="1" thickBot="1" x14ac:dyDescent="0.25">
      <c r="A5" s="3358"/>
      <c r="B5" s="3351" t="s">
        <v>49</v>
      </c>
      <c r="C5" s="3351"/>
      <c r="D5" s="3351"/>
      <c r="E5" s="3350" t="s">
        <v>49</v>
      </c>
      <c r="F5" s="3351"/>
      <c r="G5" s="3352"/>
      <c r="H5" s="3368"/>
      <c r="I5" s="3368"/>
      <c r="J5" s="3369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  <c r="BI5" s="780"/>
      <c r="BJ5" s="780"/>
      <c r="BK5" s="780"/>
      <c r="BL5" s="780"/>
      <c r="BM5" s="780"/>
      <c r="BN5" s="780"/>
      <c r="BO5" s="780"/>
      <c r="BP5" s="780"/>
      <c r="BQ5" s="780"/>
      <c r="BR5" s="780"/>
      <c r="BS5" s="780"/>
      <c r="BT5" s="780"/>
      <c r="BU5" s="780"/>
      <c r="BV5" s="780"/>
      <c r="BW5" s="780"/>
      <c r="BX5" s="780"/>
      <c r="BY5" s="780"/>
      <c r="BZ5" s="780"/>
      <c r="CA5" s="780"/>
      <c r="CB5" s="780"/>
      <c r="CC5" s="780"/>
      <c r="CD5" s="780"/>
      <c r="CE5" s="780"/>
      <c r="CF5" s="780"/>
      <c r="CG5" s="780"/>
      <c r="CH5" s="780"/>
      <c r="CI5" s="780"/>
      <c r="CJ5" s="780"/>
      <c r="CK5" s="780"/>
      <c r="CL5" s="780"/>
      <c r="CM5" s="780"/>
      <c r="CN5" s="780"/>
      <c r="CO5" s="780"/>
      <c r="CP5" s="780"/>
      <c r="CQ5" s="780"/>
      <c r="CR5" s="780"/>
      <c r="CS5" s="780"/>
      <c r="CT5" s="780"/>
      <c r="CU5" s="780"/>
      <c r="CV5" s="780"/>
      <c r="CW5" s="780"/>
      <c r="CX5" s="780"/>
      <c r="CY5" s="780"/>
      <c r="CZ5" s="780"/>
      <c r="DA5" s="780"/>
      <c r="DB5" s="780"/>
      <c r="DC5" s="780"/>
      <c r="DD5" s="780"/>
      <c r="DE5" s="780"/>
      <c r="DF5" s="780"/>
      <c r="DG5" s="780"/>
      <c r="DH5" s="780"/>
      <c r="DI5" s="780"/>
      <c r="DJ5" s="780"/>
      <c r="DK5" s="780"/>
    </row>
    <row r="6" spans="1:115" s="781" customFormat="1" ht="51" customHeight="1" thickBot="1" x14ac:dyDescent="0.25">
      <c r="A6" s="3359"/>
      <c r="B6" s="1690" t="s">
        <v>26</v>
      </c>
      <c r="C6" s="1691" t="s">
        <v>50</v>
      </c>
      <c r="D6" s="1692" t="s">
        <v>4</v>
      </c>
      <c r="E6" s="1690" t="s">
        <v>26</v>
      </c>
      <c r="F6" s="1691" t="s">
        <v>50</v>
      </c>
      <c r="G6" s="1693" t="s">
        <v>4</v>
      </c>
      <c r="H6" s="1694" t="s">
        <v>26</v>
      </c>
      <c r="I6" s="1691" t="s">
        <v>50</v>
      </c>
      <c r="J6" s="1695" t="s">
        <v>4</v>
      </c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  <c r="BI6" s="780"/>
      <c r="BJ6" s="780"/>
      <c r="BK6" s="780"/>
      <c r="BL6" s="780"/>
      <c r="BM6" s="780"/>
      <c r="BN6" s="780"/>
      <c r="BO6" s="780"/>
      <c r="BP6" s="780"/>
      <c r="BQ6" s="780"/>
      <c r="BR6" s="780"/>
      <c r="BS6" s="780"/>
      <c r="BT6" s="780"/>
      <c r="BU6" s="780"/>
      <c r="BV6" s="780"/>
      <c r="BW6" s="780"/>
      <c r="BX6" s="780"/>
      <c r="BY6" s="780"/>
      <c r="BZ6" s="780"/>
      <c r="CA6" s="780"/>
      <c r="CB6" s="780"/>
      <c r="CC6" s="780"/>
      <c r="CD6" s="780"/>
      <c r="CE6" s="780"/>
      <c r="CF6" s="780"/>
      <c r="CG6" s="780"/>
      <c r="CH6" s="780"/>
      <c r="CI6" s="780"/>
      <c r="CJ6" s="780"/>
      <c r="CK6" s="780"/>
      <c r="CL6" s="780"/>
      <c r="CM6" s="780"/>
      <c r="CN6" s="780"/>
      <c r="CO6" s="780"/>
      <c r="CP6" s="780"/>
      <c r="CQ6" s="780"/>
      <c r="CR6" s="780"/>
      <c r="CS6" s="780"/>
      <c r="CT6" s="780"/>
      <c r="CU6" s="780"/>
      <c r="CV6" s="780"/>
      <c r="CW6" s="780"/>
      <c r="CX6" s="780"/>
      <c r="CY6" s="780"/>
      <c r="CZ6" s="780"/>
      <c r="DA6" s="780"/>
      <c r="DB6" s="780"/>
      <c r="DC6" s="780"/>
      <c r="DD6" s="780"/>
      <c r="DE6" s="780"/>
      <c r="DF6" s="780"/>
      <c r="DG6" s="780"/>
      <c r="DH6" s="780"/>
      <c r="DI6" s="780"/>
      <c r="DJ6" s="780"/>
      <c r="DK6" s="780"/>
    </row>
    <row r="7" spans="1:115" s="781" customFormat="1" x14ac:dyDescent="0.2">
      <c r="A7" s="1696" t="s">
        <v>51</v>
      </c>
      <c r="B7" s="1697"/>
      <c r="C7" s="1698"/>
      <c r="D7" s="1699"/>
      <c r="E7" s="1700"/>
      <c r="F7" s="1701"/>
      <c r="G7" s="1702"/>
      <c r="H7" s="1703"/>
      <c r="I7" s="1704"/>
      <c r="J7" s="1705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  <c r="BI7" s="780"/>
      <c r="BJ7" s="780"/>
      <c r="BK7" s="780"/>
      <c r="BL7" s="780"/>
      <c r="BM7" s="780"/>
      <c r="BN7" s="780"/>
      <c r="BO7" s="780"/>
      <c r="BP7" s="780"/>
      <c r="BQ7" s="780"/>
      <c r="BR7" s="780"/>
      <c r="BS7" s="780"/>
      <c r="BT7" s="780"/>
      <c r="BU7" s="780"/>
      <c r="BV7" s="780"/>
      <c r="BW7" s="780"/>
      <c r="BX7" s="780"/>
      <c r="BY7" s="780"/>
      <c r="BZ7" s="780"/>
      <c r="CA7" s="780"/>
      <c r="CB7" s="780"/>
      <c r="CC7" s="780"/>
      <c r="CD7" s="780"/>
      <c r="CE7" s="780"/>
      <c r="CF7" s="780"/>
      <c r="CG7" s="780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780"/>
      <c r="CY7" s="780"/>
      <c r="CZ7" s="780"/>
      <c r="DA7" s="780"/>
      <c r="DB7" s="780"/>
      <c r="DC7" s="780"/>
      <c r="DD7" s="780"/>
      <c r="DE7" s="780"/>
      <c r="DF7" s="780"/>
      <c r="DG7" s="780"/>
      <c r="DH7" s="780"/>
      <c r="DI7" s="780"/>
      <c r="DJ7" s="780"/>
      <c r="DK7" s="780"/>
    </row>
    <row r="8" spans="1:115" s="781" customFormat="1" x14ac:dyDescent="0.2">
      <c r="A8" s="249" t="s">
        <v>52</v>
      </c>
      <c r="B8" s="1706">
        <f t="shared" ref="B8:D15" si="0">B19+B29</f>
        <v>0</v>
      </c>
      <c r="C8" s="1707">
        <f t="shared" si="0"/>
        <v>0</v>
      </c>
      <c r="D8" s="1708">
        <f>D19+D29</f>
        <v>0</v>
      </c>
      <c r="E8" s="1709">
        <f t="shared" ref="E8:G15" si="1">E19+E29</f>
        <v>0</v>
      </c>
      <c r="F8" s="1707">
        <f t="shared" si="1"/>
        <v>0</v>
      </c>
      <c r="G8" s="1710">
        <f>G19+G29</f>
        <v>0</v>
      </c>
      <c r="H8" s="1706">
        <f>B8+E8</f>
        <v>0</v>
      </c>
      <c r="I8" s="1711">
        <f>C8+F8</f>
        <v>0</v>
      </c>
      <c r="J8" s="1712">
        <f>G8+D8</f>
        <v>0</v>
      </c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  <c r="BI8" s="780"/>
      <c r="BJ8" s="780"/>
      <c r="BK8" s="780"/>
      <c r="BL8" s="780"/>
      <c r="BM8" s="780"/>
      <c r="BN8" s="780"/>
      <c r="BO8" s="780"/>
      <c r="BP8" s="780"/>
      <c r="BQ8" s="780"/>
      <c r="BR8" s="780"/>
      <c r="BS8" s="780"/>
      <c r="BT8" s="780"/>
      <c r="BU8" s="780"/>
      <c r="BV8" s="780"/>
      <c r="BW8" s="780"/>
      <c r="BX8" s="780"/>
      <c r="BY8" s="780"/>
      <c r="BZ8" s="780"/>
      <c r="CA8" s="780"/>
      <c r="CB8" s="780"/>
      <c r="CC8" s="780"/>
      <c r="CD8" s="780"/>
      <c r="CE8" s="780"/>
      <c r="CF8" s="780"/>
      <c r="CG8" s="780"/>
      <c r="CH8" s="780"/>
      <c r="CI8" s="780"/>
      <c r="CJ8" s="780"/>
      <c r="CK8" s="780"/>
      <c r="CL8" s="780"/>
      <c r="CM8" s="780"/>
      <c r="CN8" s="780"/>
      <c r="CO8" s="780"/>
      <c r="CP8" s="780"/>
      <c r="CQ8" s="780"/>
      <c r="CR8" s="780"/>
      <c r="CS8" s="780"/>
      <c r="CT8" s="780"/>
      <c r="CU8" s="780"/>
      <c r="CV8" s="780"/>
      <c r="CW8" s="780"/>
      <c r="CX8" s="780"/>
      <c r="CY8" s="780"/>
      <c r="CZ8" s="780"/>
      <c r="DA8" s="780"/>
      <c r="DB8" s="780"/>
      <c r="DC8" s="780"/>
      <c r="DD8" s="780"/>
      <c r="DE8" s="780"/>
      <c r="DF8" s="780"/>
      <c r="DG8" s="780"/>
      <c r="DH8" s="780"/>
      <c r="DI8" s="780"/>
      <c r="DJ8" s="780"/>
      <c r="DK8" s="780"/>
    </row>
    <row r="9" spans="1:115" s="781" customFormat="1" x14ac:dyDescent="0.2">
      <c r="A9" s="252" t="s">
        <v>53</v>
      </c>
      <c r="B9" s="1706">
        <f t="shared" si="0"/>
        <v>0</v>
      </c>
      <c r="C9" s="1707">
        <f t="shared" si="0"/>
        <v>0</v>
      </c>
      <c r="D9" s="1708">
        <f t="shared" si="0"/>
        <v>0</v>
      </c>
      <c r="E9" s="1709">
        <f t="shared" si="1"/>
        <v>0</v>
      </c>
      <c r="F9" s="1707">
        <f t="shared" si="1"/>
        <v>0</v>
      </c>
      <c r="G9" s="1710">
        <f t="shared" si="1"/>
        <v>0</v>
      </c>
      <c r="H9" s="1706">
        <f t="shared" ref="H9:I15" si="2">B9+E9</f>
        <v>0</v>
      </c>
      <c r="I9" s="1711">
        <f t="shared" si="2"/>
        <v>0</v>
      </c>
      <c r="J9" s="1712">
        <f t="shared" ref="J9:J15" si="3">G9+D9</f>
        <v>0</v>
      </c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0"/>
      <c r="AJ9" s="780"/>
      <c r="AK9" s="780"/>
      <c r="AL9" s="780"/>
      <c r="AM9" s="780"/>
      <c r="AN9" s="780"/>
      <c r="AO9" s="780"/>
      <c r="AP9" s="780"/>
      <c r="AQ9" s="780"/>
      <c r="AR9" s="780"/>
      <c r="AS9" s="780"/>
      <c r="AT9" s="780"/>
      <c r="AU9" s="780"/>
      <c r="AV9" s="780"/>
      <c r="AW9" s="780"/>
      <c r="AX9" s="780"/>
      <c r="AY9" s="780"/>
      <c r="AZ9" s="780"/>
      <c r="BA9" s="780"/>
      <c r="BB9" s="780"/>
      <c r="BC9" s="780"/>
      <c r="BD9" s="780"/>
      <c r="BE9" s="780"/>
      <c r="BF9" s="780"/>
      <c r="BG9" s="780"/>
      <c r="BH9" s="780"/>
      <c r="BI9" s="780"/>
      <c r="BJ9" s="780"/>
      <c r="BK9" s="780"/>
      <c r="BL9" s="780"/>
      <c r="BM9" s="780"/>
      <c r="BN9" s="780"/>
      <c r="BO9" s="780"/>
      <c r="BP9" s="780"/>
      <c r="BQ9" s="780"/>
      <c r="BR9" s="780"/>
      <c r="BS9" s="780"/>
      <c r="BT9" s="780"/>
      <c r="BU9" s="780"/>
      <c r="BV9" s="780"/>
      <c r="BW9" s="780"/>
      <c r="BX9" s="780"/>
      <c r="BY9" s="780"/>
      <c r="BZ9" s="780"/>
      <c r="CA9" s="780"/>
      <c r="CB9" s="780"/>
      <c r="CC9" s="780"/>
      <c r="CD9" s="780"/>
      <c r="CE9" s="780"/>
      <c r="CF9" s="780"/>
      <c r="CG9" s="780"/>
      <c r="CH9" s="780"/>
      <c r="CI9" s="780"/>
      <c r="CJ9" s="780"/>
      <c r="CK9" s="780"/>
      <c r="CL9" s="780"/>
      <c r="CM9" s="780"/>
      <c r="CN9" s="780"/>
      <c r="CO9" s="780"/>
      <c r="CP9" s="780"/>
      <c r="CQ9" s="780"/>
      <c r="CR9" s="780"/>
      <c r="CS9" s="780"/>
      <c r="CT9" s="780"/>
      <c r="CU9" s="780"/>
      <c r="CV9" s="780"/>
      <c r="CW9" s="780"/>
      <c r="CX9" s="780"/>
      <c r="CY9" s="780"/>
      <c r="CZ9" s="780"/>
      <c r="DA9" s="780"/>
      <c r="DB9" s="780"/>
      <c r="DC9" s="780"/>
      <c r="DD9" s="780"/>
      <c r="DE9" s="780"/>
      <c r="DF9" s="780"/>
      <c r="DG9" s="780"/>
      <c r="DH9" s="780"/>
      <c r="DI9" s="780"/>
      <c r="DJ9" s="780"/>
      <c r="DK9" s="780"/>
    </row>
    <row r="10" spans="1:115" s="781" customFormat="1" x14ac:dyDescent="0.2">
      <c r="A10" s="253" t="s">
        <v>54</v>
      </c>
      <c r="B10" s="1706">
        <f t="shared" si="0"/>
        <v>0</v>
      </c>
      <c r="C10" s="1707">
        <f t="shared" si="0"/>
        <v>0</v>
      </c>
      <c r="D10" s="1708">
        <f t="shared" si="0"/>
        <v>0</v>
      </c>
      <c r="E10" s="1709">
        <f t="shared" si="1"/>
        <v>0</v>
      </c>
      <c r="F10" s="1707">
        <f t="shared" si="1"/>
        <v>0</v>
      </c>
      <c r="G10" s="1710">
        <f t="shared" si="1"/>
        <v>0</v>
      </c>
      <c r="H10" s="1706">
        <f t="shared" si="2"/>
        <v>0</v>
      </c>
      <c r="I10" s="1711">
        <f t="shared" si="2"/>
        <v>0</v>
      </c>
      <c r="J10" s="1712">
        <f t="shared" si="3"/>
        <v>0</v>
      </c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  <c r="BI10" s="780"/>
      <c r="BJ10" s="780"/>
      <c r="BK10" s="780"/>
      <c r="BL10" s="780"/>
      <c r="BM10" s="780"/>
      <c r="BN10" s="780"/>
      <c r="BO10" s="780"/>
      <c r="BP10" s="780"/>
      <c r="BQ10" s="780"/>
      <c r="BR10" s="780"/>
      <c r="BS10" s="780"/>
      <c r="BT10" s="780"/>
      <c r="BU10" s="780"/>
      <c r="BV10" s="780"/>
      <c r="BW10" s="780"/>
      <c r="BX10" s="780"/>
      <c r="BY10" s="780"/>
      <c r="BZ10" s="780"/>
      <c r="CA10" s="780"/>
      <c r="CB10" s="780"/>
      <c r="CC10" s="780"/>
      <c r="CD10" s="780"/>
      <c r="CE10" s="780"/>
      <c r="CF10" s="780"/>
      <c r="CG10" s="780"/>
      <c r="CH10" s="780"/>
      <c r="CI10" s="780"/>
      <c r="CJ10" s="780"/>
      <c r="CK10" s="780"/>
      <c r="CL10" s="780"/>
      <c r="CM10" s="780"/>
      <c r="CN10" s="780"/>
      <c r="CO10" s="780"/>
      <c r="CP10" s="780"/>
      <c r="CQ10" s="780"/>
      <c r="CR10" s="780"/>
      <c r="CS10" s="780"/>
      <c r="CT10" s="780"/>
      <c r="CU10" s="780"/>
      <c r="CV10" s="780"/>
      <c r="CW10" s="780"/>
      <c r="CX10" s="780"/>
      <c r="CY10" s="780"/>
      <c r="CZ10" s="780"/>
      <c r="DA10" s="780"/>
      <c r="DB10" s="780"/>
      <c r="DC10" s="780"/>
      <c r="DD10" s="780"/>
      <c r="DE10" s="780"/>
      <c r="DF10" s="780"/>
      <c r="DG10" s="780"/>
      <c r="DH10" s="780"/>
      <c r="DI10" s="780"/>
      <c r="DJ10" s="780"/>
      <c r="DK10" s="780"/>
    </row>
    <row r="11" spans="1:115" s="781" customFormat="1" x14ac:dyDescent="0.2">
      <c r="A11" s="249" t="s">
        <v>55</v>
      </c>
      <c r="B11" s="1706">
        <f t="shared" si="0"/>
        <v>0</v>
      </c>
      <c r="C11" s="1707">
        <f t="shared" si="0"/>
        <v>0</v>
      </c>
      <c r="D11" s="1708">
        <f t="shared" si="0"/>
        <v>0</v>
      </c>
      <c r="E11" s="1709">
        <f t="shared" si="1"/>
        <v>6</v>
      </c>
      <c r="F11" s="1707">
        <f t="shared" si="1"/>
        <v>0</v>
      </c>
      <c r="G11" s="1710">
        <f t="shared" si="1"/>
        <v>6</v>
      </c>
      <c r="H11" s="1706">
        <f t="shared" si="2"/>
        <v>6</v>
      </c>
      <c r="I11" s="1711">
        <f t="shared" si="2"/>
        <v>0</v>
      </c>
      <c r="J11" s="1712">
        <f t="shared" si="3"/>
        <v>6</v>
      </c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780"/>
      <c r="AG11" s="780"/>
      <c r="AH11" s="780"/>
      <c r="AI11" s="780"/>
      <c r="AJ11" s="780"/>
      <c r="AK11" s="780"/>
      <c r="AL11" s="780"/>
      <c r="AM11" s="780"/>
      <c r="AN11" s="780"/>
      <c r="AO11" s="780"/>
      <c r="AP11" s="780"/>
      <c r="AQ11" s="780"/>
      <c r="AR11" s="780"/>
      <c r="AS11" s="780"/>
      <c r="AT11" s="780"/>
      <c r="AU11" s="780"/>
      <c r="AV11" s="780"/>
      <c r="AW11" s="780"/>
      <c r="AX11" s="780"/>
      <c r="AY11" s="780"/>
      <c r="AZ11" s="780"/>
      <c r="BA11" s="780"/>
      <c r="BB11" s="780"/>
      <c r="BC11" s="780"/>
      <c r="BD11" s="780"/>
      <c r="BE11" s="780"/>
      <c r="BF11" s="780"/>
      <c r="BG11" s="780"/>
      <c r="BH11" s="780"/>
      <c r="BI11" s="780"/>
      <c r="BJ11" s="780"/>
      <c r="BK11" s="780"/>
      <c r="BL11" s="780"/>
      <c r="BM11" s="780"/>
      <c r="BN11" s="780"/>
      <c r="BO11" s="780"/>
      <c r="BP11" s="780"/>
      <c r="BQ11" s="780"/>
      <c r="BR11" s="780"/>
      <c r="BS11" s="780"/>
      <c r="BT11" s="780"/>
      <c r="BU11" s="780"/>
      <c r="BV11" s="780"/>
      <c r="BW11" s="780"/>
      <c r="BX11" s="780"/>
      <c r="BY11" s="780"/>
      <c r="BZ11" s="780"/>
      <c r="CA11" s="780"/>
      <c r="CB11" s="780"/>
      <c r="CC11" s="780"/>
      <c r="CD11" s="780"/>
      <c r="CE11" s="780"/>
      <c r="CF11" s="780"/>
      <c r="CG11" s="780"/>
      <c r="CH11" s="780"/>
      <c r="CI11" s="780"/>
      <c r="CJ11" s="780"/>
      <c r="CK11" s="780"/>
      <c r="CL11" s="780"/>
      <c r="CM11" s="780"/>
      <c r="CN11" s="780"/>
      <c r="CO11" s="780"/>
      <c r="CP11" s="780"/>
      <c r="CQ11" s="780"/>
      <c r="CR11" s="780"/>
      <c r="CS11" s="780"/>
      <c r="CT11" s="780"/>
      <c r="CU11" s="780"/>
      <c r="CV11" s="780"/>
      <c r="CW11" s="780"/>
      <c r="CX11" s="780"/>
      <c r="CY11" s="780"/>
      <c r="CZ11" s="780"/>
      <c r="DA11" s="780"/>
      <c r="DB11" s="780"/>
      <c r="DC11" s="780"/>
      <c r="DD11" s="780"/>
      <c r="DE11" s="780"/>
      <c r="DF11" s="780"/>
      <c r="DG11" s="780"/>
      <c r="DH11" s="780"/>
      <c r="DI11" s="780"/>
      <c r="DJ11" s="780"/>
      <c r="DK11" s="780"/>
    </row>
    <row r="12" spans="1:115" s="781" customFormat="1" x14ac:dyDescent="0.2">
      <c r="A12" s="254" t="s">
        <v>56</v>
      </c>
      <c r="B12" s="1706">
        <f t="shared" si="0"/>
        <v>0</v>
      </c>
      <c r="C12" s="1707">
        <f t="shared" si="0"/>
        <v>0</v>
      </c>
      <c r="D12" s="1708">
        <f t="shared" si="0"/>
        <v>0</v>
      </c>
      <c r="E12" s="1709">
        <f t="shared" si="1"/>
        <v>0</v>
      </c>
      <c r="F12" s="1707">
        <f t="shared" si="1"/>
        <v>0</v>
      </c>
      <c r="G12" s="1710">
        <f t="shared" si="1"/>
        <v>0</v>
      </c>
      <c r="H12" s="1706">
        <f t="shared" si="2"/>
        <v>0</v>
      </c>
      <c r="I12" s="1711">
        <f t="shared" si="2"/>
        <v>0</v>
      </c>
      <c r="J12" s="1712">
        <f t="shared" si="3"/>
        <v>0</v>
      </c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  <c r="Y12" s="780"/>
      <c r="Z12" s="780"/>
      <c r="AA12" s="780"/>
      <c r="AB12" s="780"/>
      <c r="AC12" s="780"/>
      <c r="AD12" s="780"/>
      <c r="AE12" s="780"/>
      <c r="AF12" s="780"/>
      <c r="AG12" s="780"/>
      <c r="AH12" s="780"/>
      <c r="AI12" s="780"/>
      <c r="AJ12" s="780"/>
      <c r="AK12" s="780"/>
      <c r="AL12" s="780"/>
      <c r="AM12" s="780"/>
      <c r="AN12" s="780"/>
      <c r="AO12" s="780"/>
      <c r="AP12" s="780"/>
      <c r="AQ12" s="780"/>
      <c r="AR12" s="780"/>
      <c r="AS12" s="780"/>
      <c r="AT12" s="780"/>
      <c r="AU12" s="780"/>
      <c r="AV12" s="780"/>
      <c r="AW12" s="780"/>
      <c r="AX12" s="780"/>
      <c r="AY12" s="780"/>
      <c r="AZ12" s="780"/>
      <c r="BA12" s="780"/>
      <c r="BB12" s="780"/>
      <c r="BC12" s="780"/>
      <c r="BD12" s="780"/>
      <c r="BE12" s="780"/>
      <c r="BF12" s="780"/>
      <c r="BG12" s="780"/>
      <c r="BH12" s="780"/>
      <c r="BI12" s="780"/>
      <c r="BJ12" s="780"/>
      <c r="BK12" s="780"/>
      <c r="BL12" s="780"/>
      <c r="BM12" s="780"/>
      <c r="BN12" s="780"/>
      <c r="BO12" s="780"/>
      <c r="BP12" s="780"/>
      <c r="BQ12" s="780"/>
      <c r="BR12" s="780"/>
      <c r="BS12" s="780"/>
      <c r="BT12" s="780"/>
      <c r="BU12" s="780"/>
      <c r="BV12" s="780"/>
      <c r="BW12" s="780"/>
      <c r="BX12" s="780"/>
      <c r="BY12" s="780"/>
      <c r="BZ12" s="780"/>
      <c r="CA12" s="780"/>
      <c r="CB12" s="780"/>
      <c r="CC12" s="780"/>
      <c r="CD12" s="780"/>
      <c r="CE12" s="780"/>
      <c r="CF12" s="780"/>
      <c r="CG12" s="780"/>
      <c r="CH12" s="780"/>
      <c r="CI12" s="780"/>
      <c r="CJ12" s="780"/>
      <c r="CK12" s="780"/>
      <c r="CL12" s="780"/>
      <c r="CM12" s="780"/>
      <c r="CN12" s="780"/>
      <c r="CO12" s="780"/>
      <c r="CP12" s="780"/>
      <c r="CQ12" s="780"/>
      <c r="CR12" s="780"/>
      <c r="CS12" s="780"/>
      <c r="CT12" s="780"/>
      <c r="CU12" s="780"/>
      <c r="CV12" s="780"/>
      <c r="CW12" s="780"/>
      <c r="CX12" s="780"/>
      <c r="CY12" s="780"/>
      <c r="CZ12" s="780"/>
      <c r="DA12" s="780"/>
      <c r="DB12" s="780"/>
      <c r="DC12" s="780"/>
      <c r="DD12" s="780"/>
      <c r="DE12" s="780"/>
      <c r="DF12" s="780"/>
      <c r="DG12" s="780"/>
      <c r="DH12" s="780"/>
      <c r="DI12" s="780"/>
      <c r="DJ12" s="780"/>
      <c r="DK12" s="780"/>
    </row>
    <row r="13" spans="1:115" s="781" customFormat="1" x14ac:dyDescent="0.2">
      <c r="A13" s="1713" t="s">
        <v>57</v>
      </c>
      <c r="B13" s="1706">
        <f t="shared" si="0"/>
        <v>0</v>
      </c>
      <c r="C13" s="1707">
        <f t="shared" si="0"/>
        <v>0</v>
      </c>
      <c r="D13" s="1708">
        <f t="shared" si="0"/>
        <v>0</v>
      </c>
      <c r="E13" s="1709">
        <f t="shared" si="1"/>
        <v>0</v>
      </c>
      <c r="F13" s="1707">
        <f t="shared" si="1"/>
        <v>0</v>
      </c>
      <c r="G13" s="1710">
        <f t="shared" si="1"/>
        <v>0</v>
      </c>
      <c r="H13" s="1706">
        <f t="shared" si="2"/>
        <v>0</v>
      </c>
      <c r="I13" s="1711">
        <f t="shared" si="2"/>
        <v>0</v>
      </c>
      <c r="J13" s="1712">
        <f t="shared" si="3"/>
        <v>0</v>
      </c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0"/>
      <c r="AH13" s="780"/>
      <c r="AI13" s="780"/>
      <c r="AJ13" s="780"/>
      <c r="AK13" s="780"/>
      <c r="AL13" s="780"/>
      <c r="AM13" s="780"/>
      <c r="AN13" s="780"/>
      <c r="AO13" s="780"/>
      <c r="AP13" s="780"/>
      <c r="AQ13" s="780"/>
      <c r="AR13" s="780"/>
      <c r="AS13" s="780"/>
      <c r="AT13" s="780"/>
      <c r="AU13" s="780"/>
      <c r="AV13" s="780"/>
      <c r="AW13" s="780"/>
      <c r="AX13" s="780"/>
      <c r="AY13" s="780"/>
      <c r="AZ13" s="780"/>
      <c r="BA13" s="780"/>
      <c r="BB13" s="780"/>
      <c r="BC13" s="780"/>
      <c r="BD13" s="780"/>
      <c r="BE13" s="780"/>
      <c r="BF13" s="780"/>
      <c r="BG13" s="780"/>
      <c r="BH13" s="780"/>
      <c r="BI13" s="780"/>
      <c r="BJ13" s="780"/>
      <c r="BK13" s="780"/>
      <c r="BL13" s="780"/>
      <c r="BM13" s="780"/>
      <c r="BN13" s="780"/>
      <c r="BO13" s="780"/>
      <c r="BP13" s="780"/>
      <c r="BQ13" s="780"/>
      <c r="BR13" s="780"/>
      <c r="BS13" s="780"/>
      <c r="BT13" s="780"/>
      <c r="BU13" s="780"/>
      <c r="BV13" s="780"/>
      <c r="BW13" s="780"/>
      <c r="BX13" s="780"/>
      <c r="BY13" s="780"/>
      <c r="BZ13" s="780"/>
      <c r="CA13" s="780"/>
      <c r="CB13" s="780"/>
      <c r="CC13" s="780"/>
      <c r="CD13" s="780"/>
      <c r="CE13" s="780"/>
      <c r="CF13" s="780"/>
      <c r="CG13" s="780"/>
      <c r="CH13" s="780"/>
      <c r="CI13" s="780"/>
      <c r="CJ13" s="780"/>
      <c r="CK13" s="780"/>
      <c r="CL13" s="780"/>
      <c r="CM13" s="780"/>
      <c r="CN13" s="780"/>
      <c r="CO13" s="780"/>
      <c r="CP13" s="780"/>
      <c r="CQ13" s="780"/>
      <c r="CR13" s="780"/>
      <c r="CS13" s="780"/>
      <c r="CT13" s="780"/>
      <c r="CU13" s="780"/>
      <c r="CV13" s="780"/>
      <c r="CW13" s="780"/>
      <c r="CX13" s="780"/>
      <c r="CY13" s="780"/>
      <c r="CZ13" s="780"/>
      <c r="DA13" s="780"/>
      <c r="DB13" s="780"/>
      <c r="DC13" s="780"/>
      <c r="DD13" s="780"/>
      <c r="DE13" s="780"/>
      <c r="DF13" s="780"/>
      <c r="DG13" s="780"/>
      <c r="DH13" s="780"/>
      <c r="DI13" s="780"/>
      <c r="DJ13" s="780"/>
      <c r="DK13" s="780"/>
    </row>
    <row r="14" spans="1:115" s="781" customFormat="1" x14ac:dyDescent="0.2">
      <c r="A14" s="255" t="s">
        <v>58</v>
      </c>
      <c r="B14" s="1706">
        <f t="shared" si="0"/>
        <v>0</v>
      </c>
      <c r="C14" s="1707">
        <f t="shared" si="0"/>
        <v>0</v>
      </c>
      <c r="D14" s="1708">
        <f t="shared" si="0"/>
        <v>0</v>
      </c>
      <c r="E14" s="1709">
        <f t="shared" si="1"/>
        <v>0</v>
      </c>
      <c r="F14" s="1707">
        <f t="shared" si="1"/>
        <v>0</v>
      </c>
      <c r="G14" s="1710">
        <f t="shared" si="1"/>
        <v>0</v>
      </c>
      <c r="H14" s="1706">
        <f t="shared" si="2"/>
        <v>0</v>
      </c>
      <c r="I14" s="1711">
        <f t="shared" si="2"/>
        <v>0</v>
      </c>
      <c r="J14" s="1712">
        <f t="shared" si="3"/>
        <v>0</v>
      </c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/>
      <c r="AC14" s="780"/>
      <c r="AD14" s="780"/>
      <c r="AE14" s="780"/>
      <c r="AF14" s="780"/>
      <c r="AG14" s="780"/>
      <c r="AH14" s="780"/>
      <c r="AI14" s="780"/>
      <c r="AJ14" s="780"/>
      <c r="AK14" s="780"/>
      <c r="AL14" s="780"/>
      <c r="AM14" s="780"/>
      <c r="AN14" s="780"/>
      <c r="AO14" s="780"/>
      <c r="AP14" s="780"/>
      <c r="AQ14" s="780"/>
      <c r="AR14" s="780"/>
      <c r="AS14" s="780"/>
      <c r="AT14" s="780"/>
      <c r="AU14" s="780"/>
      <c r="AV14" s="780"/>
      <c r="AW14" s="780"/>
      <c r="AX14" s="780"/>
      <c r="AY14" s="780"/>
      <c r="AZ14" s="780"/>
      <c r="BA14" s="780"/>
      <c r="BB14" s="780"/>
      <c r="BC14" s="780"/>
      <c r="BD14" s="780"/>
      <c r="BE14" s="780"/>
      <c r="BF14" s="780"/>
      <c r="BG14" s="780"/>
      <c r="BH14" s="780"/>
      <c r="BI14" s="780"/>
      <c r="BJ14" s="780"/>
      <c r="BK14" s="780"/>
      <c r="BL14" s="780"/>
      <c r="BM14" s="780"/>
      <c r="BN14" s="780"/>
      <c r="BO14" s="780"/>
      <c r="BP14" s="780"/>
      <c r="BQ14" s="780"/>
      <c r="BR14" s="780"/>
      <c r="BS14" s="780"/>
      <c r="BT14" s="780"/>
      <c r="BU14" s="780"/>
      <c r="BV14" s="780"/>
      <c r="BW14" s="780"/>
      <c r="BX14" s="780"/>
      <c r="BY14" s="780"/>
      <c r="BZ14" s="780"/>
      <c r="CA14" s="780"/>
      <c r="CB14" s="780"/>
      <c r="CC14" s="780"/>
      <c r="CD14" s="780"/>
      <c r="CE14" s="780"/>
      <c r="CF14" s="780"/>
      <c r="CG14" s="780"/>
      <c r="CH14" s="780"/>
      <c r="CI14" s="780"/>
      <c r="CJ14" s="780"/>
      <c r="CK14" s="780"/>
      <c r="CL14" s="780"/>
      <c r="CM14" s="780"/>
      <c r="CN14" s="780"/>
      <c r="CO14" s="780"/>
      <c r="CP14" s="780"/>
      <c r="CQ14" s="780"/>
      <c r="CR14" s="780"/>
      <c r="CS14" s="780"/>
      <c r="CT14" s="780"/>
      <c r="CU14" s="780"/>
      <c r="CV14" s="780"/>
      <c r="CW14" s="780"/>
      <c r="CX14" s="780"/>
      <c r="CY14" s="780"/>
      <c r="CZ14" s="780"/>
      <c r="DA14" s="780"/>
      <c r="DB14" s="780"/>
      <c r="DC14" s="780"/>
      <c r="DD14" s="780"/>
      <c r="DE14" s="780"/>
      <c r="DF14" s="780"/>
      <c r="DG14" s="780"/>
      <c r="DH14" s="780"/>
      <c r="DI14" s="780"/>
      <c r="DJ14" s="780"/>
      <c r="DK14" s="780"/>
    </row>
    <row r="15" spans="1:115" s="781" customFormat="1" ht="13.5" thickBot="1" x14ac:dyDescent="0.25">
      <c r="A15" s="1714" t="s">
        <v>59</v>
      </c>
      <c r="B15" s="1715">
        <f t="shared" si="0"/>
        <v>0</v>
      </c>
      <c r="C15" s="1716">
        <f t="shared" si="0"/>
        <v>0</v>
      </c>
      <c r="D15" s="1717">
        <f t="shared" si="0"/>
        <v>0</v>
      </c>
      <c r="E15" s="1718">
        <f t="shared" si="1"/>
        <v>0</v>
      </c>
      <c r="F15" s="1716">
        <f t="shared" si="1"/>
        <v>0</v>
      </c>
      <c r="G15" s="1719">
        <f t="shared" si="1"/>
        <v>0</v>
      </c>
      <c r="H15" s="1720">
        <f t="shared" si="2"/>
        <v>0</v>
      </c>
      <c r="I15" s="1721">
        <f t="shared" si="2"/>
        <v>0</v>
      </c>
      <c r="J15" s="1722">
        <f t="shared" si="3"/>
        <v>0</v>
      </c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780"/>
      <c r="AN15" s="780"/>
      <c r="AO15" s="780"/>
      <c r="AP15" s="780"/>
      <c r="AQ15" s="780"/>
      <c r="AR15" s="780"/>
      <c r="AS15" s="780"/>
      <c r="AT15" s="780"/>
      <c r="AU15" s="780"/>
      <c r="AV15" s="780"/>
      <c r="AW15" s="780"/>
      <c r="AX15" s="780"/>
      <c r="AY15" s="780"/>
      <c r="AZ15" s="780"/>
      <c r="BA15" s="780"/>
      <c r="BB15" s="780"/>
      <c r="BC15" s="780"/>
      <c r="BD15" s="780"/>
      <c r="BE15" s="780"/>
      <c r="BF15" s="780"/>
      <c r="BG15" s="780"/>
      <c r="BH15" s="780"/>
      <c r="BI15" s="780"/>
      <c r="BJ15" s="780"/>
      <c r="BK15" s="780"/>
      <c r="BL15" s="780"/>
      <c r="BM15" s="780"/>
      <c r="BN15" s="780"/>
      <c r="BO15" s="780"/>
      <c r="BP15" s="780"/>
      <c r="BQ15" s="780"/>
      <c r="BR15" s="780"/>
      <c r="BS15" s="780"/>
      <c r="BT15" s="780"/>
      <c r="BU15" s="780"/>
      <c r="BV15" s="780"/>
      <c r="BW15" s="780"/>
      <c r="BX15" s="780"/>
      <c r="BY15" s="780"/>
      <c r="BZ15" s="780"/>
      <c r="CA15" s="780"/>
      <c r="CB15" s="780"/>
      <c r="CC15" s="780"/>
      <c r="CD15" s="780"/>
      <c r="CE15" s="780"/>
      <c r="CF15" s="780"/>
      <c r="CG15" s="780"/>
      <c r="CH15" s="780"/>
      <c r="CI15" s="780"/>
      <c r="CJ15" s="780"/>
      <c r="CK15" s="780"/>
      <c r="CL15" s="780"/>
      <c r="CM15" s="780"/>
      <c r="CN15" s="780"/>
      <c r="CO15" s="780"/>
      <c r="CP15" s="780"/>
      <c r="CQ15" s="780"/>
      <c r="CR15" s="780"/>
      <c r="CS15" s="780"/>
      <c r="CT15" s="780"/>
      <c r="CU15" s="780"/>
      <c r="CV15" s="780"/>
      <c r="CW15" s="780"/>
      <c r="CX15" s="780"/>
      <c r="CY15" s="780"/>
      <c r="CZ15" s="780"/>
      <c r="DA15" s="780"/>
      <c r="DB15" s="780"/>
      <c r="DC15" s="780"/>
      <c r="DD15" s="780"/>
      <c r="DE15" s="780"/>
      <c r="DF15" s="780"/>
      <c r="DG15" s="780"/>
      <c r="DH15" s="780"/>
      <c r="DI15" s="780"/>
      <c r="DJ15" s="780"/>
      <c r="DK15" s="780"/>
    </row>
    <row r="16" spans="1:115" s="781" customFormat="1" ht="13.5" thickBot="1" x14ac:dyDescent="0.25">
      <c r="A16" s="1723" t="s">
        <v>12</v>
      </c>
      <c r="B16" s="1724">
        <f>SUM(B8:B15)</f>
        <v>0</v>
      </c>
      <c r="C16" s="1725">
        <f>SUM(C8:C15)</f>
        <v>0</v>
      </c>
      <c r="D16" s="1725">
        <f>SUM(D8:D15)</f>
        <v>0</v>
      </c>
      <c r="E16" s="1726">
        <f>SUM(E7:E15)</f>
        <v>6</v>
      </c>
      <c r="F16" s="1727">
        <f>SUM(F7:F15)</f>
        <v>0</v>
      </c>
      <c r="G16" s="1728">
        <f>SUM(G7:G15)</f>
        <v>6</v>
      </c>
      <c r="H16" s="1729">
        <f>E16+B16</f>
        <v>6</v>
      </c>
      <c r="I16" s="1729">
        <f>F16+C16</f>
        <v>0</v>
      </c>
      <c r="J16" s="1730">
        <f>G16+D16</f>
        <v>6</v>
      </c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0"/>
      <c r="AM16" s="780"/>
      <c r="AN16" s="780"/>
      <c r="AO16" s="780"/>
      <c r="AP16" s="780"/>
      <c r="AQ16" s="780"/>
      <c r="AR16" s="780"/>
      <c r="AS16" s="780"/>
      <c r="AT16" s="780"/>
      <c r="AU16" s="780"/>
      <c r="AV16" s="780"/>
      <c r="AW16" s="780"/>
      <c r="AX16" s="780"/>
      <c r="AY16" s="780"/>
      <c r="AZ16" s="780"/>
      <c r="BA16" s="780"/>
      <c r="BB16" s="780"/>
      <c r="BC16" s="780"/>
      <c r="BD16" s="780"/>
      <c r="BE16" s="780"/>
      <c r="BF16" s="780"/>
      <c r="BG16" s="780"/>
      <c r="BH16" s="780"/>
      <c r="BI16" s="780"/>
      <c r="BJ16" s="780"/>
      <c r="BK16" s="780"/>
      <c r="BL16" s="780"/>
      <c r="BM16" s="780"/>
      <c r="BN16" s="780"/>
      <c r="BO16" s="780"/>
      <c r="BP16" s="780"/>
      <c r="BQ16" s="780"/>
      <c r="BR16" s="780"/>
      <c r="BS16" s="780"/>
      <c r="BT16" s="780"/>
      <c r="BU16" s="780"/>
      <c r="BV16" s="780"/>
      <c r="BW16" s="780"/>
      <c r="BX16" s="780"/>
      <c r="BY16" s="780"/>
      <c r="BZ16" s="780"/>
      <c r="CA16" s="780"/>
      <c r="CB16" s="780"/>
      <c r="CC16" s="780"/>
      <c r="CD16" s="780"/>
      <c r="CE16" s="780"/>
      <c r="CF16" s="780"/>
      <c r="CG16" s="780"/>
      <c r="CH16" s="780"/>
      <c r="CI16" s="780"/>
      <c r="CJ16" s="780"/>
      <c r="CK16" s="780"/>
      <c r="CL16" s="780"/>
      <c r="CM16" s="780"/>
      <c r="CN16" s="780"/>
      <c r="CO16" s="780"/>
      <c r="CP16" s="780"/>
      <c r="CQ16" s="780"/>
      <c r="CR16" s="780"/>
      <c r="CS16" s="780"/>
      <c r="CT16" s="780"/>
      <c r="CU16" s="780"/>
      <c r="CV16" s="780"/>
      <c r="CW16" s="780"/>
      <c r="CX16" s="780"/>
      <c r="CY16" s="780"/>
      <c r="CZ16" s="780"/>
      <c r="DA16" s="780"/>
      <c r="DB16" s="780"/>
      <c r="DC16" s="780"/>
      <c r="DD16" s="780"/>
      <c r="DE16" s="780"/>
      <c r="DF16" s="780"/>
      <c r="DG16" s="780"/>
      <c r="DH16" s="780"/>
      <c r="DI16" s="780"/>
      <c r="DJ16" s="780"/>
      <c r="DK16" s="780"/>
    </row>
    <row r="17" spans="1:115" s="781" customFormat="1" x14ac:dyDescent="0.2">
      <c r="A17" s="256" t="s">
        <v>23</v>
      </c>
      <c r="B17" s="1731"/>
      <c r="C17" s="1732"/>
      <c r="D17" s="1733"/>
      <c r="E17" s="1734"/>
      <c r="F17" s="1735"/>
      <c r="G17" s="1736"/>
      <c r="H17" s="1735"/>
      <c r="I17" s="1737"/>
      <c r="J17" s="1738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0"/>
      <c r="AI17" s="780"/>
      <c r="AJ17" s="780"/>
      <c r="AK17" s="780"/>
      <c r="AL17" s="780"/>
      <c r="AM17" s="780"/>
      <c r="AN17" s="780"/>
      <c r="AO17" s="780"/>
      <c r="AP17" s="780"/>
      <c r="AQ17" s="780"/>
      <c r="AR17" s="780"/>
      <c r="AS17" s="780"/>
      <c r="AT17" s="780"/>
      <c r="AU17" s="780"/>
      <c r="AV17" s="780"/>
      <c r="AW17" s="780"/>
      <c r="AX17" s="780"/>
      <c r="AY17" s="780"/>
      <c r="AZ17" s="780"/>
      <c r="BA17" s="780"/>
      <c r="BB17" s="780"/>
      <c r="BC17" s="780"/>
      <c r="BD17" s="780"/>
      <c r="BE17" s="780"/>
      <c r="BF17" s="780"/>
      <c r="BG17" s="780"/>
      <c r="BH17" s="780"/>
      <c r="BI17" s="780"/>
      <c r="BJ17" s="780"/>
      <c r="BK17" s="780"/>
      <c r="BL17" s="780"/>
      <c r="BM17" s="780"/>
      <c r="BN17" s="780"/>
      <c r="BO17" s="780"/>
      <c r="BP17" s="780"/>
      <c r="BQ17" s="780"/>
      <c r="BR17" s="780"/>
      <c r="BS17" s="780"/>
      <c r="BT17" s="780"/>
      <c r="BU17" s="780"/>
      <c r="BV17" s="780"/>
      <c r="BW17" s="780"/>
      <c r="BX17" s="780"/>
      <c r="BY17" s="780"/>
      <c r="BZ17" s="780"/>
      <c r="CA17" s="780"/>
      <c r="CB17" s="780"/>
      <c r="CC17" s="780"/>
      <c r="CD17" s="780"/>
      <c r="CE17" s="780"/>
      <c r="CF17" s="780"/>
      <c r="CG17" s="780"/>
      <c r="CH17" s="780"/>
      <c r="CI17" s="780"/>
      <c r="CJ17" s="780"/>
      <c r="CK17" s="780"/>
      <c r="CL17" s="780"/>
      <c r="CM17" s="780"/>
      <c r="CN17" s="780"/>
      <c r="CO17" s="780"/>
      <c r="CP17" s="780"/>
      <c r="CQ17" s="780"/>
      <c r="CR17" s="780"/>
      <c r="CS17" s="780"/>
      <c r="CT17" s="780"/>
      <c r="CU17" s="780"/>
      <c r="CV17" s="780"/>
      <c r="CW17" s="780"/>
      <c r="CX17" s="780"/>
      <c r="CY17" s="780"/>
      <c r="CZ17" s="780"/>
      <c r="DA17" s="780"/>
      <c r="DB17" s="780"/>
      <c r="DC17" s="780"/>
      <c r="DD17" s="780"/>
      <c r="DE17" s="780"/>
      <c r="DF17" s="780"/>
      <c r="DG17" s="780"/>
      <c r="DH17" s="780"/>
      <c r="DI17" s="780"/>
      <c r="DJ17" s="780"/>
      <c r="DK17" s="780"/>
    </row>
    <row r="18" spans="1:115" s="781" customFormat="1" x14ac:dyDescent="0.2">
      <c r="A18" s="256" t="s">
        <v>11</v>
      </c>
      <c r="B18" s="1731"/>
      <c r="C18" s="1732"/>
      <c r="D18" s="1739"/>
      <c r="E18" s="1709"/>
      <c r="F18" s="1706"/>
      <c r="G18" s="1740"/>
      <c r="H18" s="1706"/>
      <c r="I18" s="1711"/>
      <c r="J18" s="1712"/>
      <c r="K18" s="780"/>
      <c r="L18" s="780"/>
      <c r="M18" s="780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0"/>
      <c r="AA18" s="780"/>
      <c r="AB18" s="780"/>
      <c r="AC18" s="780"/>
      <c r="AD18" s="780"/>
      <c r="AE18" s="780"/>
      <c r="AF18" s="780"/>
      <c r="AG18" s="780"/>
      <c r="AH18" s="780"/>
      <c r="AI18" s="780"/>
      <c r="AJ18" s="780"/>
      <c r="AK18" s="780"/>
      <c r="AL18" s="780"/>
      <c r="AM18" s="780"/>
      <c r="AN18" s="780"/>
      <c r="AO18" s="780"/>
      <c r="AP18" s="780"/>
      <c r="AQ18" s="780"/>
      <c r="AR18" s="780"/>
      <c r="AS18" s="780"/>
      <c r="AT18" s="780"/>
      <c r="AU18" s="780"/>
      <c r="AV18" s="780"/>
      <c r="AW18" s="780"/>
      <c r="AX18" s="780"/>
      <c r="AY18" s="780"/>
      <c r="AZ18" s="780"/>
      <c r="BA18" s="780"/>
      <c r="BB18" s="780"/>
      <c r="BC18" s="780"/>
      <c r="BD18" s="780"/>
      <c r="BE18" s="780"/>
      <c r="BF18" s="780"/>
      <c r="BG18" s="780"/>
      <c r="BH18" s="780"/>
      <c r="BI18" s="780"/>
      <c r="BJ18" s="780"/>
      <c r="BK18" s="780"/>
      <c r="BL18" s="780"/>
      <c r="BM18" s="780"/>
      <c r="BN18" s="780"/>
      <c r="BO18" s="780"/>
      <c r="BP18" s="780"/>
      <c r="BQ18" s="780"/>
      <c r="BR18" s="780"/>
      <c r="BS18" s="780"/>
      <c r="BT18" s="780"/>
      <c r="BU18" s="780"/>
      <c r="BV18" s="780"/>
      <c r="BW18" s="780"/>
      <c r="BX18" s="780"/>
      <c r="BY18" s="780"/>
      <c r="BZ18" s="780"/>
      <c r="CA18" s="780"/>
      <c r="CB18" s="780"/>
      <c r="CC18" s="780"/>
      <c r="CD18" s="780"/>
      <c r="CE18" s="780"/>
      <c r="CF18" s="780"/>
      <c r="CG18" s="780"/>
      <c r="CH18" s="780"/>
      <c r="CI18" s="780"/>
      <c r="CJ18" s="780"/>
      <c r="CK18" s="780"/>
      <c r="CL18" s="780"/>
      <c r="CM18" s="780"/>
      <c r="CN18" s="780"/>
      <c r="CO18" s="780"/>
      <c r="CP18" s="780"/>
      <c r="CQ18" s="780"/>
      <c r="CR18" s="780"/>
      <c r="CS18" s="780"/>
      <c r="CT18" s="780"/>
      <c r="CU18" s="780"/>
      <c r="CV18" s="780"/>
      <c r="CW18" s="780"/>
      <c r="CX18" s="780"/>
      <c r="CY18" s="780"/>
      <c r="CZ18" s="780"/>
      <c r="DA18" s="780"/>
      <c r="DB18" s="780"/>
      <c r="DC18" s="780"/>
      <c r="DD18" s="780"/>
      <c r="DE18" s="780"/>
      <c r="DF18" s="780"/>
      <c r="DG18" s="780"/>
      <c r="DH18" s="780"/>
      <c r="DI18" s="780"/>
      <c r="DJ18" s="780"/>
      <c r="DK18" s="780"/>
    </row>
    <row r="19" spans="1:115" s="781" customFormat="1" x14ac:dyDescent="0.2">
      <c r="A19" s="249" t="s">
        <v>52</v>
      </c>
      <c r="B19" s="1741">
        <v>0</v>
      </c>
      <c r="C19" s="1742">
        <v>0</v>
      </c>
      <c r="D19" s="1708">
        <f>B19+C19</f>
        <v>0</v>
      </c>
      <c r="E19" s="1743">
        <v>0</v>
      </c>
      <c r="F19" s="1742">
        <v>0</v>
      </c>
      <c r="G19" s="1710">
        <f>E19+F19</f>
        <v>0</v>
      </c>
      <c r="H19" s="1706">
        <f>E19+B19</f>
        <v>0</v>
      </c>
      <c r="I19" s="1706">
        <f>F19+C19</f>
        <v>0</v>
      </c>
      <c r="J19" s="1740">
        <f>G19+D19</f>
        <v>0</v>
      </c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780"/>
      <c r="AB19" s="780"/>
      <c r="AC19" s="780"/>
      <c r="AD19" s="780"/>
      <c r="AE19" s="780"/>
      <c r="AF19" s="780"/>
      <c r="AG19" s="780"/>
      <c r="AH19" s="780"/>
      <c r="AI19" s="780"/>
      <c r="AJ19" s="780"/>
      <c r="AK19" s="780"/>
      <c r="AL19" s="780"/>
      <c r="AM19" s="780"/>
      <c r="AN19" s="780"/>
      <c r="AO19" s="780"/>
      <c r="AP19" s="780"/>
      <c r="AQ19" s="780"/>
      <c r="AR19" s="780"/>
      <c r="AS19" s="780"/>
      <c r="AT19" s="780"/>
      <c r="AU19" s="780"/>
      <c r="AV19" s="780"/>
      <c r="AW19" s="780"/>
      <c r="AX19" s="780"/>
      <c r="AY19" s="780"/>
      <c r="AZ19" s="780"/>
      <c r="BA19" s="780"/>
      <c r="BB19" s="780"/>
      <c r="BC19" s="780"/>
      <c r="BD19" s="780"/>
      <c r="BE19" s="780"/>
      <c r="BF19" s="780"/>
      <c r="BG19" s="780"/>
      <c r="BH19" s="780"/>
      <c r="BI19" s="780"/>
      <c r="BJ19" s="780"/>
      <c r="BK19" s="780"/>
      <c r="BL19" s="780"/>
      <c r="BM19" s="780"/>
      <c r="BN19" s="780"/>
      <c r="BO19" s="780"/>
      <c r="BP19" s="780"/>
      <c r="BQ19" s="780"/>
      <c r="BR19" s="780"/>
      <c r="BS19" s="780"/>
      <c r="BT19" s="780"/>
      <c r="BU19" s="780"/>
      <c r="BV19" s="780"/>
      <c r="BW19" s="780"/>
      <c r="BX19" s="780"/>
      <c r="BY19" s="780"/>
      <c r="BZ19" s="780"/>
      <c r="CA19" s="780"/>
      <c r="CB19" s="780"/>
      <c r="CC19" s="780"/>
      <c r="CD19" s="780"/>
      <c r="CE19" s="780"/>
      <c r="CF19" s="780"/>
      <c r="CG19" s="780"/>
      <c r="CH19" s="780"/>
      <c r="CI19" s="780"/>
      <c r="CJ19" s="780"/>
      <c r="CK19" s="780"/>
      <c r="CL19" s="780"/>
      <c r="CM19" s="780"/>
      <c r="CN19" s="780"/>
      <c r="CO19" s="780"/>
      <c r="CP19" s="780"/>
      <c r="CQ19" s="780"/>
      <c r="CR19" s="780"/>
      <c r="CS19" s="780"/>
      <c r="CT19" s="780"/>
      <c r="CU19" s="780"/>
      <c r="CV19" s="780"/>
      <c r="CW19" s="780"/>
      <c r="CX19" s="780"/>
      <c r="CY19" s="780"/>
      <c r="CZ19" s="780"/>
      <c r="DA19" s="780"/>
      <c r="DB19" s="780"/>
      <c r="DC19" s="780"/>
      <c r="DD19" s="780"/>
      <c r="DE19" s="780"/>
      <c r="DF19" s="780"/>
      <c r="DG19" s="780"/>
      <c r="DH19" s="780"/>
      <c r="DI19" s="780"/>
      <c r="DJ19" s="780"/>
      <c r="DK19" s="780"/>
    </row>
    <row r="20" spans="1:115" s="781" customFormat="1" x14ac:dyDescent="0.2">
      <c r="A20" s="252" t="s">
        <v>53</v>
      </c>
      <c r="B20" s="1741">
        <v>0</v>
      </c>
      <c r="C20" s="1742">
        <v>0</v>
      </c>
      <c r="D20" s="1708">
        <f t="shared" ref="D20:D26" si="4">B20+C20</f>
        <v>0</v>
      </c>
      <c r="E20" s="1743">
        <v>0</v>
      </c>
      <c r="F20" s="1742">
        <v>0</v>
      </c>
      <c r="G20" s="1710">
        <f t="shared" ref="G20:G26" si="5">E20+F20</f>
        <v>0</v>
      </c>
      <c r="H20" s="1706">
        <f t="shared" ref="H20:J27" si="6">E20+B20</f>
        <v>0</v>
      </c>
      <c r="I20" s="1706">
        <f t="shared" si="6"/>
        <v>0</v>
      </c>
      <c r="J20" s="1740">
        <f t="shared" si="6"/>
        <v>0</v>
      </c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780"/>
      <c r="AM20" s="780"/>
      <c r="AN20" s="780"/>
      <c r="AO20" s="780"/>
      <c r="AP20" s="780"/>
      <c r="AQ20" s="780"/>
      <c r="AR20" s="780"/>
      <c r="AS20" s="780"/>
      <c r="AT20" s="780"/>
      <c r="AU20" s="780"/>
      <c r="AV20" s="780"/>
      <c r="AW20" s="780"/>
      <c r="AX20" s="780"/>
      <c r="AY20" s="780"/>
      <c r="AZ20" s="780"/>
      <c r="BA20" s="780"/>
      <c r="BB20" s="780"/>
      <c r="BC20" s="780"/>
      <c r="BD20" s="780"/>
      <c r="BE20" s="780"/>
      <c r="BF20" s="780"/>
      <c r="BG20" s="780"/>
      <c r="BH20" s="780"/>
      <c r="BI20" s="780"/>
      <c r="BJ20" s="780"/>
      <c r="BK20" s="780"/>
      <c r="BL20" s="780"/>
      <c r="BM20" s="780"/>
      <c r="BN20" s="780"/>
      <c r="BO20" s="780"/>
      <c r="BP20" s="780"/>
      <c r="BQ20" s="780"/>
      <c r="BR20" s="780"/>
      <c r="BS20" s="780"/>
      <c r="BT20" s="780"/>
      <c r="BU20" s="780"/>
      <c r="BV20" s="780"/>
      <c r="BW20" s="780"/>
      <c r="BX20" s="780"/>
      <c r="BY20" s="780"/>
      <c r="BZ20" s="780"/>
      <c r="CA20" s="780"/>
      <c r="CB20" s="780"/>
      <c r="CC20" s="780"/>
      <c r="CD20" s="780"/>
      <c r="CE20" s="780"/>
      <c r="CF20" s="780"/>
      <c r="CG20" s="780"/>
      <c r="CH20" s="780"/>
      <c r="CI20" s="780"/>
      <c r="CJ20" s="780"/>
      <c r="CK20" s="780"/>
      <c r="CL20" s="780"/>
      <c r="CM20" s="780"/>
      <c r="CN20" s="780"/>
      <c r="CO20" s="780"/>
      <c r="CP20" s="780"/>
      <c r="CQ20" s="780"/>
      <c r="CR20" s="780"/>
      <c r="CS20" s="780"/>
      <c r="CT20" s="780"/>
      <c r="CU20" s="780"/>
      <c r="CV20" s="780"/>
      <c r="CW20" s="780"/>
      <c r="CX20" s="780"/>
      <c r="CY20" s="780"/>
      <c r="CZ20" s="780"/>
      <c r="DA20" s="780"/>
      <c r="DB20" s="780"/>
      <c r="DC20" s="780"/>
      <c r="DD20" s="780"/>
      <c r="DE20" s="780"/>
      <c r="DF20" s="780"/>
      <c r="DG20" s="780"/>
      <c r="DH20" s="780"/>
      <c r="DI20" s="780"/>
      <c r="DJ20" s="780"/>
      <c r="DK20" s="780"/>
    </row>
    <row r="21" spans="1:115" s="781" customFormat="1" x14ac:dyDescent="0.2">
      <c r="A21" s="253" t="s">
        <v>54</v>
      </c>
      <c r="B21" s="1741">
        <v>0</v>
      </c>
      <c r="C21" s="1742">
        <v>0</v>
      </c>
      <c r="D21" s="1708">
        <f t="shared" si="4"/>
        <v>0</v>
      </c>
      <c r="E21" s="1743">
        <v>0</v>
      </c>
      <c r="F21" s="1742">
        <v>0</v>
      </c>
      <c r="G21" s="1710">
        <f t="shared" si="5"/>
        <v>0</v>
      </c>
      <c r="H21" s="1706">
        <f t="shared" si="6"/>
        <v>0</v>
      </c>
      <c r="I21" s="1706">
        <f t="shared" si="6"/>
        <v>0</v>
      </c>
      <c r="J21" s="1740">
        <f t="shared" si="6"/>
        <v>0</v>
      </c>
      <c r="K21" s="780"/>
      <c r="L21" s="780"/>
      <c r="M21" s="780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80"/>
      <c r="AH21" s="780"/>
      <c r="AI21" s="780"/>
      <c r="AJ21" s="780"/>
      <c r="AK21" s="780"/>
      <c r="AL21" s="780"/>
      <c r="AM21" s="780"/>
      <c r="AN21" s="780"/>
      <c r="AO21" s="780"/>
      <c r="AP21" s="780"/>
      <c r="AQ21" s="780"/>
      <c r="AR21" s="780"/>
      <c r="AS21" s="780"/>
      <c r="AT21" s="780"/>
      <c r="AU21" s="780"/>
      <c r="AV21" s="780"/>
      <c r="AW21" s="780"/>
      <c r="AX21" s="780"/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0"/>
      <c r="BM21" s="780"/>
      <c r="BN21" s="780"/>
      <c r="BO21" s="780"/>
      <c r="BP21" s="780"/>
      <c r="BQ21" s="780"/>
      <c r="BR21" s="780"/>
      <c r="BS21" s="780"/>
      <c r="BT21" s="780"/>
      <c r="BU21" s="780"/>
      <c r="BV21" s="780"/>
      <c r="BW21" s="780"/>
      <c r="BX21" s="780"/>
      <c r="BY21" s="780"/>
      <c r="BZ21" s="780"/>
      <c r="CA21" s="780"/>
      <c r="CB21" s="780"/>
      <c r="CC21" s="780"/>
      <c r="CD21" s="780"/>
      <c r="CE21" s="780"/>
      <c r="CF21" s="780"/>
      <c r="CG21" s="780"/>
      <c r="CH21" s="780"/>
      <c r="CI21" s="780"/>
      <c r="CJ21" s="780"/>
      <c r="CK21" s="780"/>
      <c r="CL21" s="780"/>
      <c r="CM21" s="780"/>
      <c r="CN21" s="780"/>
      <c r="CO21" s="780"/>
      <c r="CP21" s="780"/>
      <c r="CQ21" s="780"/>
      <c r="CR21" s="780"/>
      <c r="CS21" s="780"/>
      <c r="CT21" s="780"/>
      <c r="CU21" s="780"/>
      <c r="CV21" s="780"/>
      <c r="CW21" s="780"/>
      <c r="CX21" s="780"/>
      <c r="CY21" s="780"/>
      <c r="CZ21" s="780"/>
      <c r="DA21" s="780"/>
      <c r="DB21" s="780"/>
      <c r="DC21" s="780"/>
      <c r="DD21" s="780"/>
      <c r="DE21" s="780"/>
      <c r="DF21" s="780"/>
      <c r="DG21" s="780"/>
      <c r="DH21" s="780"/>
      <c r="DI21" s="780"/>
      <c r="DJ21" s="780"/>
      <c r="DK21" s="780"/>
    </row>
    <row r="22" spans="1:115" s="781" customFormat="1" x14ac:dyDescent="0.2">
      <c r="A22" s="249" t="s">
        <v>55</v>
      </c>
      <c r="B22" s="1741">
        <v>0</v>
      </c>
      <c r="C22" s="1742">
        <v>0</v>
      </c>
      <c r="D22" s="1708">
        <f t="shared" si="4"/>
        <v>0</v>
      </c>
      <c r="E22" s="1743">
        <v>6</v>
      </c>
      <c r="F22" s="1742">
        <v>0</v>
      </c>
      <c r="G22" s="1710">
        <f t="shared" si="5"/>
        <v>6</v>
      </c>
      <c r="H22" s="1706">
        <f t="shared" si="6"/>
        <v>6</v>
      </c>
      <c r="I22" s="1706">
        <f t="shared" si="6"/>
        <v>0</v>
      </c>
      <c r="J22" s="1740">
        <f t="shared" si="6"/>
        <v>6</v>
      </c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0"/>
      <c r="AI22" s="780"/>
      <c r="AJ22" s="780"/>
      <c r="AK22" s="780"/>
      <c r="AL22" s="780"/>
      <c r="AM22" s="780"/>
      <c r="AN22" s="780"/>
      <c r="AO22" s="780"/>
      <c r="AP22" s="780"/>
      <c r="AQ22" s="780"/>
      <c r="AR22" s="780"/>
      <c r="AS22" s="780"/>
      <c r="AT22" s="780"/>
      <c r="AU22" s="780"/>
      <c r="AV22" s="780"/>
      <c r="AW22" s="780"/>
      <c r="AX22" s="780"/>
      <c r="AY22" s="780"/>
      <c r="AZ22" s="780"/>
      <c r="BA22" s="780"/>
      <c r="BB22" s="780"/>
      <c r="BC22" s="780"/>
      <c r="BD22" s="780"/>
      <c r="BE22" s="780"/>
      <c r="BF22" s="780"/>
      <c r="BG22" s="780"/>
      <c r="BH22" s="780"/>
      <c r="BI22" s="780"/>
      <c r="BJ22" s="780"/>
      <c r="BK22" s="780"/>
      <c r="BL22" s="780"/>
      <c r="BM22" s="780"/>
      <c r="BN22" s="780"/>
      <c r="BO22" s="780"/>
      <c r="BP22" s="780"/>
      <c r="BQ22" s="780"/>
      <c r="BR22" s="780"/>
      <c r="BS22" s="780"/>
      <c r="BT22" s="780"/>
      <c r="BU22" s="780"/>
      <c r="BV22" s="780"/>
      <c r="BW22" s="780"/>
      <c r="BX22" s="780"/>
      <c r="BY22" s="780"/>
      <c r="BZ22" s="780"/>
      <c r="CA22" s="780"/>
      <c r="CB22" s="780"/>
      <c r="CC22" s="780"/>
      <c r="CD22" s="780"/>
      <c r="CE22" s="780"/>
      <c r="CF22" s="780"/>
      <c r="CG22" s="780"/>
      <c r="CH22" s="780"/>
      <c r="CI22" s="780"/>
      <c r="CJ22" s="780"/>
      <c r="CK22" s="780"/>
      <c r="CL22" s="780"/>
      <c r="CM22" s="780"/>
      <c r="CN22" s="780"/>
      <c r="CO22" s="780"/>
      <c r="CP22" s="780"/>
      <c r="CQ22" s="780"/>
      <c r="CR22" s="780"/>
      <c r="CS22" s="780"/>
      <c r="CT22" s="780"/>
      <c r="CU22" s="780"/>
      <c r="CV22" s="780"/>
      <c r="CW22" s="780"/>
      <c r="CX22" s="780"/>
      <c r="CY22" s="780"/>
      <c r="CZ22" s="780"/>
      <c r="DA22" s="780"/>
      <c r="DB22" s="780"/>
      <c r="DC22" s="780"/>
      <c r="DD22" s="780"/>
      <c r="DE22" s="780"/>
      <c r="DF22" s="780"/>
      <c r="DG22" s="780"/>
      <c r="DH22" s="780"/>
      <c r="DI22" s="780"/>
      <c r="DJ22" s="780"/>
      <c r="DK22" s="780"/>
    </row>
    <row r="23" spans="1:115" s="781" customFormat="1" x14ac:dyDescent="0.2">
      <c r="A23" s="254" t="s">
        <v>56</v>
      </c>
      <c r="B23" s="1741">
        <v>0</v>
      </c>
      <c r="C23" s="1742">
        <v>0</v>
      </c>
      <c r="D23" s="1708">
        <f t="shared" si="4"/>
        <v>0</v>
      </c>
      <c r="E23" s="1743">
        <v>0</v>
      </c>
      <c r="F23" s="1742">
        <v>0</v>
      </c>
      <c r="G23" s="1710">
        <f t="shared" si="5"/>
        <v>0</v>
      </c>
      <c r="H23" s="1706">
        <f t="shared" si="6"/>
        <v>0</v>
      </c>
      <c r="I23" s="1706">
        <f t="shared" si="6"/>
        <v>0</v>
      </c>
      <c r="J23" s="1740">
        <f t="shared" si="6"/>
        <v>0</v>
      </c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780"/>
      <c r="AO23" s="780"/>
      <c r="AP23" s="780"/>
      <c r="AQ23" s="780"/>
      <c r="AR23" s="780"/>
      <c r="AS23" s="780"/>
      <c r="AT23" s="780"/>
      <c r="AU23" s="780"/>
      <c r="AV23" s="780"/>
      <c r="AW23" s="780"/>
      <c r="AX23" s="780"/>
      <c r="AY23" s="780"/>
      <c r="AZ23" s="780"/>
      <c r="BA23" s="780"/>
      <c r="BB23" s="780"/>
      <c r="BC23" s="780"/>
      <c r="BD23" s="780"/>
      <c r="BE23" s="780"/>
      <c r="BF23" s="780"/>
      <c r="BG23" s="780"/>
      <c r="BH23" s="780"/>
      <c r="BI23" s="780"/>
      <c r="BJ23" s="780"/>
      <c r="BK23" s="780"/>
      <c r="BL23" s="780"/>
      <c r="BM23" s="780"/>
      <c r="BN23" s="780"/>
      <c r="BO23" s="780"/>
      <c r="BP23" s="780"/>
      <c r="BQ23" s="780"/>
      <c r="BR23" s="780"/>
      <c r="BS23" s="780"/>
      <c r="BT23" s="780"/>
      <c r="BU23" s="780"/>
      <c r="BV23" s="780"/>
      <c r="BW23" s="780"/>
      <c r="BX23" s="780"/>
      <c r="BY23" s="780"/>
      <c r="BZ23" s="780"/>
      <c r="CA23" s="780"/>
      <c r="CB23" s="780"/>
      <c r="CC23" s="780"/>
      <c r="CD23" s="780"/>
      <c r="CE23" s="780"/>
      <c r="CF23" s="780"/>
      <c r="CG23" s="780"/>
      <c r="CH23" s="780"/>
      <c r="CI23" s="780"/>
      <c r="CJ23" s="780"/>
      <c r="CK23" s="780"/>
      <c r="CL23" s="780"/>
      <c r="CM23" s="780"/>
      <c r="CN23" s="780"/>
      <c r="CO23" s="780"/>
      <c r="CP23" s="780"/>
      <c r="CQ23" s="780"/>
      <c r="CR23" s="780"/>
      <c r="CS23" s="780"/>
      <c r="CT23" s="780"/>
      <c r="CU23" s="780"/>
      <c r="CV23" s="780"/>
      <c r="CW23" s="780"/>
      <c r="CX23" s="780"/>
      <c r="CY23" s="780"/>
      <c r="CZ23" s="780"/>
      <c r="DA23" s="780"/>
      <c r="DB23" s="780"/>
      <c r="DC23" s="780"/>
      <c r="DD23" s="780"/>
      <c r="DE23" s="780"/>
      <c r="DF23" s="780"/>
      <c r="DG23" s="780"/>
      <c r="DH23" s="780"/>
      <c r="DI23" s="780"/>
      <c r="DJ23" s="780"/>
      <c r="DK23" s="780"/>
    </row>
    <row r="24" spans="1:115" s="781" customFormat="1" x14ac:dyDescent="0.2">
      <c r="A24" s="1713" t="s">
        <v>57</v>
      </c>
      <c r="B24" s="1741">
        <v>0</v>
      </c>
      <c r="C24" s="1742">
        <v>0</v>
      </c>
      <c r="D24" s="1708">
        <f t="shared" si="4"/>
        <v>0</v>
      </c>
      <c r="E24" s="1743">
        <v>0</v>
      </c>
      <c r="F24" s="1742">
        <v>0</v>
      </c>
      <c r="G24" s="1710">
        <f t="shared" si="5"/>
        <v>0</v>
      </c>
      <c r="H24" s="1706">
        <f t="shared" si="6"/>
        <v>0</v>
      </c>
      <c r="I24" s="1706">
        <f t="shared" si="6"/>
        <v>0</v>
      </c>
      <c r="J24" s="1740">
        <f t="shared" si="6"/>
        <v>0</v>
      </c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780"/>
      <c r="AQ24" s="780"/>
      <c r="AR24" s="780"/>
      <c r="AS24" s="780"/>
      <c r="AT24" s="780"/>
      <c r="AU24" s="780"/>
      <c r="AV24" s="780"/>
      <c r="AW24" s="780"/>
      <c r="AX24" s="780"/>
      <c r="AY24" s="780"/>
      <c r="AZ24" s="780"/>
      <c r="BA24" s="780"/>
      <c r="BB24" s="780"/>
      <c r="BC24" s="780"/>
      <c r="BD24" s="780"/>
      <c r="BE24" s="780"/>
      <c r="BF24" s="780"/>
      <c r="BG24" s="780"/>
      <c r="BH24" s="780"/>
      <c r="BI24" s="780"/>
      <c r="BJ24" s="780"/>
      <c r="BK24" s="780"/>
      <c r="BL24" s="780"/>
      <c r="BM24" s="780"/>
      <c r="BN24" s="780"/>
      <c r="BO24" s="780"/>
      <c r="BP24" s="780"/>
      <c r="BQ24" s="780"/>
      <c r="BR24" s="780"/>
      <c r="BS24" s="780"/>
      <c r="BT24" s="780"/>
      <c r="BU24" s="780"/>
      <c r="BV24" s="780"/>
      <c r="BW24" s="780"/>
      <c r="BX24" s="780"/>
      <c r="BY24" s="780"/>
      <c r="BZ24" s="780"/>
      <c r="CA24" s="780"/>
      <c r="CB24" s="780"/>
      <c r="CC24" s="780"/>
      <c r="CD24" s="780"/>
      <c r="CE24" s="780"/>
      <c r="CF24" s="780"/>
      <c r="CG24" s="780"/>
      <c r="CH24" s="780"/>
      <c r="CI24" s="780"/>
      <c r="CJ24" s="780"/>
      <c r="CK24" s="780"/>
      <c r="CL24" s="780"/>
      <c r="CM24" s="780"/>
      <c r="CN24" s="780"/>
      <c r="CO24" s="780"/>
      <c r="CP24" s="780"/>
      <c r="CQ24" s="780"/>
      <c r="CR24" s="780"/>
      <c r="CS24" s="780"/>
      <c r="CT24" s="780"/>
      <c r="CU24" s="780"/>
      <c r="CV24" s="780"/>
      <c r="CW24" s="780"/>
      <c r="CX24" s="780"/>
      <c r="CY24" s="780"/>
      <c r="CZ24" s="780"/>
      <c r="DA24" s="780"/>
      <c r="DB24" s="780"/>
      <c r="DC24" s="780"/>
      <c r="DD24" s="780"/>
      <c r="DE24" s="780"/>
      <c r="DF24" s="780"/>
      <c r="DG24" s="780"/>
      <c r="DH24" s="780"/>
      <c r="DI24" s="780"/>
      <c r="DJ24" s="780"/>
      <c r="DK24" s="780"/>
    </row>
    <row r="25" spans="1:115" s="781" customFormat="1" x14ac:dyDescent="0.2">
      <c r="A25" s="255" t="s">
        <v>58</v>
      </c>
      <c r="B25" s="1741">
        <v>0</v>
      </c>
      <c r="C25" s="1742">
        <v>0</v>
      </c>
      <c r="D25" s="1708">
        <f t="shared" si="4"/>
        <v>0</v>
      </c>
      <c r="E25" s="1743">
        <v>0</v>
      </c>
      <c r="F25" s="1742">
        <v>0</v>
      </c>
      <c r="G25" s="1710">
        <f t="shared" si="5"/>
        <v>0</v>
      </c>
      <c r="H25" s="1706">
        <f t="shared" si="6"/>
        <v>0</v>
      </c>
      <c r="I25" s="1706">
        <f t="shared" si="6"/>
        <v>0</v>
      </c>
      <c r="J25" s="1740">
        <f t="shared" si="6"/>
        <v>0</v>
      </c>
      <c r="K25" s="780"/>
      <c r="L25" s="780"/>
      <c r="M25" s="780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80"/>
      <c r="AN25" s="780"/>
      <c r="AO25" s="780"/>
      <c r="AP25" s="780"/>
      <c r="AQ25" s="780"/>
      <c r="AR25" s="780"/>
      <c r="AS25" s="780"/>
      <c r="AT25" s="780"/>
      <c r="AU25" s="780"/>
      <c r="AV25" s="780"/>
      <c r="AW25" s="780"/>
      <c r="AX25" s="780"/>
      <c r="AY25" s="780"/>
      <c r="AZ25" s="780"/>
      <c r="BA25" s="780"/>
      <c r="BB25" s="780"/>
      <c r="BC25" s="780"/>
      <c r="BD25" s="780"/>
      <c r="BE25" s="780"/>
      <c r="BF25" s="780"/>
      <c r="BG25" s="780"/>
      <c r="BH25" s="780"/>
      <c r="BI25" s="780"/>
      <c r="BJ25" s="780"/>
      <c r="BK25" s="780"/>
      <c r="BL25" s="780"/>
      <c r="BM25" s="780"/>
      <c r="BN25" s="780"/>
      <c r="BO25" s="780"/>
      <c r="BP25" s="780"/>
      <c r="BQ25" s="780"/>
      <c r="BR25" s="780"/>
      <c r="BS25" s="780"/>
      <c r="BT25" s="780"/>
      <c r="BU25" s="780"/>
      <c r="BV25" s="780"/>
      <c r="BW25" s="780"/>
      <c r="BX25" s="780"/>
      <c r="BY25" s="780"/>
      <c r="BZ25" s="780"/>
      <c r="CA25" s="780"/>
      <c r="CB25" s="780"/>
      <c r="CC25" s="780"/>
      <c r="CD25" s="780"/>
      <c r="CE25" s="780"/>
      <c r="CF25" s="780"/>
      <c r="CG25" s="780"/>
      <c r="CH25" s="780"/>
      <c r="CI25" s="780"/>
      <c r="CJ25" s="780"/>
      <c r="CK25" s="780"/>
      <c r="CL25" s="780"/>
      <c r="CM25" s="780"/>
      <c r="CN25" s="780"/>
      <c r="CO25" s="780"/>
      <c r="CP25" s="780"/>
      <c r="CQ25" s="780"/>
      <c r="CR25" s="780"/>
      <c r="CS25" s="780"/>
      <c r="CT25" s="780"/>
      <c r="CU25" s="780"/>
      <c r="CV25" s="780"/>
      <c r="CW25" s="780"/>
      <c r="CX25" s="780"/>
      <c r="CY25" s="780"/>
      <c r="CZ25" s="780"/>
      <c r="DA25" s="780"/>
      <c r="DB25" s="780"/>
      <c r="DC25" s="780"/>
      <c r="DD25" s="780"/>
      <c r="DE25" s="780"/>
      <c r="DF25" s="780"/>
      <c r="DG25" s="780"/>
      <c r="DH25" s="780"/>
      <c r="DI25" s="780"/>
      <c r="DJ25" s="780"/>
      <c r="DK25" s="780"/>
    </row>
    <row r="26" spans="1:115" s="781" customFormat="1" ht="13.5" thickBot="1" x14ac:dyDescent="0.25">
      <c r="A26" s="1714" t="s">
        <v>59</v>
      </c>
      <c r="B26" s="1744">
        <v>0</v>
      </c>
      <c r="C26" s="1745">
        <v>0</v>
      </c>
      <c r="D26" s="1717">
        <f t="shared" si="4"/>
        <v>0</v>
      </c>
      <c r="E26" s="1746">
        <v>0</v>
      </c>
      <c r="F26" s="1745">
        <v>0</v>
      </c>
      <c r="G26" s="1719">
        <f t="shared" si="5"/>
        <v>0</v>
      </c>
      <c r="H26" s="1720">
        <f t="shared" si="6"/>
        <v>0</v>
      </c>
      <c r="I26" s="1720">
        <f t="shared" si="6"/>
        <v>0</v>
      </c>
      <c r="J26" s="1747">
        <f t="shared" si="6"/>
        <v>0</v>
      </c>
      <c r="K26" s="780"/>
      <c r="L26" s="780"/>
      <c r="M26" s="780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0"/>
      <c r="AK26" s="780"/>
      <c r="AL26" s="780"/>
      <c r="AM26" s="780"/>
      <c r="AN26" s="780"/>
      <c r="AO26" s="780"/>
      <c r="AP26" s="780"/>
      <c r="AQ26" s="780"/>
      <c r="AR26" s="780"/>
      <c r="AS26" s="780"/>
      <c r="AT26" s="780"/>
      <c r="AU26" s="780"/>
      <c r="AV26" s="780"/>
      <c r="AW26" s="780"/>
      <c r="AX26" s="780"/>
      <c r="AY26" s="780"/>
      <c r="AZ26" s="780"/>
      <c r="BA26" s="780"/>
      <c r="BB26" s="780"/>
      <c r="BC26" s="780"/>
      <c r="BD26" s="780"/>
      <c r="BE26" s="780"/>
      <c r="BF26" s="780"/>
      <c r="BG26" s="780"/>
      <c r="BH26" s="780"/>
      <c r="BI26" s="780"/>
      <c r="BJ26" s="780"/>
      <c r="BK26" s="780"/>
      <c r="BL26" s="780"/>
      <c r="BM26" s="780"/>
      <c r="BN26" s="780"/>
      <c r="BO26" s="780"/>
      <c r="BP26" s="780"/>
      <c r="BQ26" s="780"/>
      <c r="BR26" s="780"/>
      <c r="BS26" s="780"/>
      <c r="BT26" s="780"/>
      <c r="BU26" s="780"/>
      <c r="BV26" s="780"/>
      <c r="BW26" s="780"/>
      <c r="BX26" s="780"/>
      <c r="BY26" s="780"/>
      <c r="BZ26" s="780"/>
      <c r="CA26" s="780"/>
      <c r="CB26" s="780"/>
      <c r="CC26" s="780"/>
      <c r="CD26" s="780"/>
      <c r="CE26" s="780"/>
      <c r="CF26" s="780"/>
      <c r="CG26" s="780"/>
      <c r="CH26" s="780"/>
      <c r="CI26" s="780"/>
      <c r="CJ26" s="780"/>
      <c r="CK26" s="780"/>
      <c r="CL26" s="780"/>
      <c r="CM26" s="780"/>
      <c r="CN26" s="780"/>
      <c r="CO26" s="780"/>
      <c r="CP26" s="780"/>
      <c r="CQ26" s="780"/>
      <c r="CR26" s="780"/>
      <c r="CS26" s="780"/>
      <c r="CT26" s="780"/>
      <c r="CU26" s="780"/>
      <c r="CV26" s="780"/>
      <c r="CW26" s="780"/>
      <c r="CX26" s="780"/>
      <c r="CY26" s="780"/>
      <c r="CZ26" s="780"/>
      <c r="DA26" s="780"/>
      <c r="DB26" s="780"/>
      <c r="DC26" s="780"/>
      <c r="DD26" s="780"/>
      <c r="DE26" s="780"/>
      <c r="DF26" s="780"/>
      <c r="DG26" s="780"/>
      <c r="DH26" s="780"/>
      <c r="DI26" s="780"/>
      <c r="DJ26" s="780"/>
      <c r="DK26" s="780"/>
    </row>
    <row r="27" spans="1:115" s="781" customFormat="1" ht="13.5" thickBot="1" x14ac:dyDescent="0.25">
      <c r="A27" s="1748" t="s">
        <v>8</v>
      </c>
      <c r="B27" s="1729">
        <f t="shared" ref="B27:G27" si="7">SUM(B19:B26)</f>
        <v>0</v>
      </c>
      <c r="C27" s="1729">
        <f t="shared" si="7"/>
        <v>0</v>
      </c>
      <c r="D27" s="1749">
        <f t="shared" si="7"/>
        <v>0</v>
      </c>
      <c r="E27" s="1750">
        <f t="shared" si="7"/>
        <v>6</v>
      </c>
      <c r="F27" s="1729">
        <f t="shared" si="7"/>
        <v>0</v>
      </c>
      <c r="G27" s="1730">
        <f t="shared" si="7"/>
        <v>6</v>
      </c>
      <c r="H27" s="1729">
        <f>E27+B27</f>
        <v>6</v>
      </c>
      <c r="I27" s="1729">
        <f t="shared" si="6"/>
        <v>0</v>
      </c>
      <c r="J27" s="1730">
        <f>G27+D27</f>
        <v>6</v>
      </c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780"/>
      <c r="Z27" s="780"/>
      <c r="AA27" s="780"/>
      <c r="AB27" s="780"/>
      <c r="AC27" s="780"/>
      <c r="AD27" s="780"/>
      <c r="AE27" s="780"/>
      <c r="AF27" s="780"/>
      <c r="AG27" s="780"/>
      <c r="AH27" s="780"/>
      <c r="AI27" s="780"/>
      <c r="AJ27" s="780"/>
      <c r="AK27" s="780"/>
      <c r="AL27" s="780"/>
      <c r="AM27" s="780"/>
      <c r="AN27" s="780"/>
      <c r="AO27" s="780"/>
      <c r="AP27" s="780"/>
      <c r="AQ27" s="780"/>
      <c r="AR27" s="780"/>
      <c r="AS27" s="780"/>
      <c r="AT27" s="780"/>
      <c r="AU27" s="780"/>
      <c r="AV27" s="780"/>
      <c r="AW27" s="780"/>
      <c r="AX27" s="780"/>
      <c r="AY27" s="780"/>
      <c r="AZ27" s="780"/>
      <c r="BA27" s="780"/>
      <c r="BB27" s="780"/>
      <c r="BC27" s="780"/>
      <c r="BD27" s="780"/>
      <c r="BE27" s="780"/>
      <c r="BF27" s="780"/>
      <c r="BG27" s="780"/>
      <c r="BH27" s="780"/>
      <c r="BI27" s="780"/>
      <c r="BJ27" s="780"/>
      <c r="BK27" s="780"/>
      <c r="BL27" s="780"/>
      <c r="BM27" s="780"/>
      <c r="BN27" s="780"/>
      <c r="BO27" s="780"/>
      <c r="BP27" s="780"/>
      <c r="BQ27" s="780"/>
      <c r="BR27" s="780"/>
      <c r="BS27" s="780"/>
      <c r="BT27" s="780"/>
      <c r="BU27" s="780"/>
      <c r="BV27" s="780"/>
      <c r="BW27" s="780"/>
      <c r="BX27" s="780"/>
      <c r="BY27" s="780"/>
      <c r="BZ27" s="780"/>
      <c r="CA27" s="780"/>
      <c r="CB27" s="780"/>
      <c r="CC27" s="780"/>
      <c r="CD27" s="780"/>
      <c r="CE27" s="780"/>
      <c r="CF27" s="780"/>
      <c r="CG27" s="780"/>
      <c r="CH27" s="780"/>
      <c r="CI27" s="780"/>
      <c r="CJ27" s="780"/>
      <c r="CK27" s="780"/>
      <c r="CL27" s="780"/>
      <c r="CM27" s="780"/>
      <c r="CN27" s="780"/>
      <c r="CO27" s="780"/>
      <c r="CP27" s="780"/>
      <c r="CQ27" s="780"/>
      <c r="CR27" s="780"/>
      <c r="CS27" s="780"/>
      <c r="CT27" s="780"/>
      <c r="CU27" s="780"/>
      <c r="CV27" s="780"/>
      <c r="CW27" s="780"/>
      <c r="CX27" s="780"/>
      <c r="CY27" s="780"/>
      <c r="CZ27" s="780"/>
      <c r="DA27" s="780"/>
      <c r="DB27" s="780"/>
      <c r="DC27" s="780"/>
      <c r="DD27" s="780"/>
      <c r="DE27" s="780"/>
      <c r="DF27" s="780"/>
      <c r="DG27" s="780"/>
      <c r="DH27" s="780"/>
      <c r="DI27" s="780"/>
      <c r="DJ27" s="780"/>
      <c r="DK27" s="780"/>
    </row>
    <row r="28" spans="1:115" s="781" customFormat="1" ht="13.5" thickBot="1" x14ac:dyDescent="0.25">
      <c r="A28" s="2591" t="s">
        <v>63</v>
      </c>
      <c r="B28" s="2592"/>
      <c r="C28" s="2593"/>
      <c r="D28" s="2594"/>
      <c r="E28" s="1750"/>
      <c r="F28" s="2595"/>
      <c r="G28" s="2596"/>
      <c r="H28" s="1729"/>
      <c r="I28" s="1749"/>
      <c r="J28" s="1728"/>
      <c r="K28" s="780"/>
      <c r="L28" s="780"/>
      <c r="M28" s="780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0"/>
      <c r="AA28" s="780"/>
      <c r="AB28" s="780"/>
      <c r="AC28" s="780"/>
      <c r="AD28" s="780"/>
      <c r="AE28" s="780"/>
      <c r="AF28" s="780"/>
      <c r="AG28" s="780"/>
      <c r="AH28" s="780"/>
      <c r="AI28" s="780"/>
      <c r="AJ28" s="780"/>
      <c r="AK28" s="780"/>
      <c r="AL28" s="780"/>
      <c r="AM28" s="780"/>
      <c r="AN28" s="780"/>
      <c r="AO28" s="780"/>
      <c r="AP28" s="780"/>
      <c r="AQ28" s="780"/>
      <c r="AR28" s="780"/>
      <c r="AS28" s="780"/>
      <c r="AT28" s="780"/>
      <c r="AU28" s="780"/>
      <c r="AV28" s="780"/>
      <c r="AW28" s="780"/>
      <c r="AX28" s="780"/>
      <c r="AY28" s="780"/>
      <c r="AZ28" s="780"/>
      <c r="BA28" s="780"/>
      <c r="BB28" s="780"/>
      <c r="BC28" s="780"/>
      <c r="BD28" s="780"/>
      <c r="BE28" s="780"/>
      <c r="BF28" s="780"/>
      <c r="BG28" s="780"/>
      <c r="BH28" s="780"/>
      <c r="BI28" s="780"/>
      <c r="BJ28" s="780"/>
      <c r="BK28" s="780"/>
      <c r="BL28" s="780"/>
      <c r="BM28" s="780"/>
      <c r="BN28" s="780"/>
      <c r="BO28" s="780"/>
      <c r="BP28" s="780"/>
      <c r="BQ28" s="780"/>
      <c r="BR28" s="780"/>
      <c r="BS28" s="780"/>
      <c r="BT28" s="780"/>
      <c r="BU28" s="780"/>
      <c r="BV28" s="780"/>
      <c r="BW28" s="780"/>
      <c r="BX28" s="780"/>
      <c r="BY28" s="780"/>
      <c r="BZ28" s="780"/>
      <c r="CA28" s="780"/>
      <c r="CB28" s="780"/>
      <c r="CC28" s="780"/>
      <c r="CD28" s="780"/>
      <c r="CE28" s="780"/>
      <c r="CF28" s="780"/>
      <c r="CG28" s="780"/>
      <c r="CH28" s="780"/>
      <c r="CI28" s="780"/>
      <c r="CJ28" s="780"/>
      <c r="CK28" s="780"/>
      <c r="CL28" s="780"/>
      <c r="CM28" s="780"/>
      <c r="CN28" s="780"/>
      <c r="CO28" s="780"/>
      <c r="CP28" s="780"/>
      <c r="CQ28" s="780"/>
      <c r="CR28" s="780"/>
      <c r="CS28" s="780"/>
      <c r="CT28" s="780"/>
      <c r="CU28" s="780"/>
      <c r="CV28" s="780"/>
      <c r="CW28" s="780"/>
      <c r="CX28" s="780"/>
      <c r="CY28" s="780"/>
      <c r="CZ28" s="780"/>
      <c r="DA28" s="780"/>
      <c r="DB28" s="780"/>
      <c r="DC28" s="780"/>
      <c r="DD28" s="780"/>
      <c r="DE28" s="780"/>
      <c r="DF28" s="780"/>
      <c r="DG28" s="780"/>
      <c r="DH28" s="780"/>
      <c r="DI28" s="780"/>
      <c r="DJ28" s="780"/>
      <c r="DK28" s="780"/>
    </row>
    <row r="29" spans="1:115" s="781" customFormat="1" x14ac:dyDescent="0.2">
      <c r="A29" s="252" t="s">
        <v>52</v>
      </c>
      <c r="B29" s="2585">
        <v>0</v>
      </c>
      <c r="C29" s="2586">
        <v>0</v>
      </c>
      <c r="D29" s="2587">
        <f>B29+C29</f>
        <v>0</v>
      </c>
      <c r="E29" s="2588">
        <v>0</v>
      </c>
      <c r="F29" s="2589">
        <v>0</v>
      </c>
      <c r="G29" s="2590">
        <f>E29+F29</f>
        <v>0</v>
      </c>
      <c r="H29" s="1735">
        <f t="shared" ref="H29:J36" si="8">E29</f>
        <v>0</v>
      </c>
      <c r="I29" s="1737">
        <f t="shared" si="8"/>
        <v>0</v>
      </c>
      <c r="J29" s="1738">
        <f t="shared" si="8"/>
        <v>0</v>
      </c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0"/>
      <c r="BD29" s="780"/>
      <c r="BE29" s="780"/>
      <c r="BF29" s="780"/>
      <c r="BG29" s="780"/>
      <c r="BH29" s="780"/>
      <c r="BI29" s="780"/>
      <c r="BJ29" s="780"/>
      <c r="BK29" s="780"/>
      <c r="BL29" s="780"/>
      <c r="BM29" s="780"/>
      <c r="BN29" s="780"/>
      <c r="BO29" s="780"/>
      <c r="BP29" s="780"/>
      <c r="BQ29" s="780"/>
      <c r="BR29" s="780"/>
      <c r="BS29" s="780"/>
      <c r="BT29" s="780"/>
      <c r="BU29" s="780"/>
      <c r="BV29" s="780"/>
      <c r="BW29" s="780"/>
      <c r="BX29" s="780"/>
      <c r="BY29" s="780"/>
      <c r="BZ29" s="780"/>
      <c r="CA29" s="780"/>
      <c r="CB29" s="780"/>
      <c r="CC29" s="780"/>
      <c r="CD29" s="780"/>
      <c r="CE29" s="780"/>
      <c r="CF29" s="780"/>
      <c r="CG29" s="780"/>
      <c r="CH29" s="780"/>
      <c r="CI29" s="780"/>
      <c r="CJ29" s="780"/>
      <c r="CK29" s="780"/>
      <c r="CL29" s="780"/>
      <c r="CM29" s="780"/>
      <c r="CN29" s="780"/>
      <c r="CO29" s="780"/>
      <c r="CP29" s="780"/>
      <c r="CQ29" s="780"/>
      <c r="CR29" s="780"/>
      <c r="CS29" s="780"/>
      <c r="CT29" s="780"/>
      <c r="CU29" s="780"/>
      <c r="CV29" s="780"/>
      <c r="CW29" s="780"/>
      <c r="CX29" s="780"/>
      <c r="CY29" s="780"/>
      <c r="CZ29" s="780"/>
      <c r="DA29" s="780"/>
      <c r="DB29" s="780"/>
      <c r="DC29" s="780"/>
      <c r="DD29" s="780"/>
      <c r="DE29" s="780"/>
      <c r="DF29" s="780"/>
      <c r="DG29" s="780"/>
      <c r="DH29" s="780"/>
      <c r="DI29" s="780"/>
      <c r="DJ29" s="780"/>
      <c r="DK29" s="780"/>
    </row>
    <row r="30" spans="1:115" s="781" customFormat="1" x14ac:dyDescent="0.2">
      <c r="A30" s="252" t="s">
        <v>53</v>
      </c>
      <c r="B30" s="1741">
        <v>0</v>
      </c>
      <c r="C30" s="1751">
        <v>0</v>
      </c>
      <c r="D30" s="1708">
        <f t="shared" ref="D30:D36" si="9">B30+C30</f>
        <v>0</v>
      </c>
      <c r="E30" s="1743">
        <v>0</v>
      </c>
      <c r="F30" s="1752">
        <v>0</v>
      </c>
      <c r="G30" s="1710">
        <f t="shared" ref="G30:G36" si="10">E30+F30</f>
        <v>0</v>
      </c>
      <c r="H30" s="1706">
        <f t="shared" si="8"/>
        <v>0</v>
      </c>
      <c r="I30" s="1711">
        <f t="shared" si="8"/>
        <v>0</v>
      </c>
      <c r="J30" s="1712">
        <f t="shared" si="8"/>
        <v>0</v>
      </c>
      <c r="K30" s="780"/>
      <c r="L30" s="780"/>
      <c r="M30" s="78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780"/>
      <c r="AB30" s="780"/>
      <c r="AC30" s="780"/>
      <c r="AD30" s="780"/>
      <c r="AE30" s="780"/>
      <c r="AF30" s="780"/>
      <c r="AG30" s="780"/>
      <c r="AH30" s="780"/>
      <c r="AI30" s="780"/>
      <c r="AJ30" s="780"/>
      <c r="AK30" s="780"/>
      <c r="AL30" s="780"/>
      <c r="AM30" s="780"/>
      <c r="AN30" s="780"/>
      <c r="AO30" s="780"/>
      <c r="AP30" s="780"/>
      <c r="AQ30" s="780"/>
      <c r="AR30" s="780"/>
      <c r="AS30" s="780"/>
      <c r="AT30" s="780"/>
      <c r="AU30" s="780"/>
      <c r="AV30" s="780"/>
      <c r="AW30" s="780"/>
      <c r="AX30" s="780"/>
      <c r="AY30" s="780"/>
      <c r="AZ30" s="780"/>
      <c r="BA30" s="780"/>
      <c r="BB30" s="780"/>
      <c r="BC30" s="780"/>
      <c r="BD30" s="780"/>
      <c r="BE30" s="780"/>
      <c r="BF30" s="780"/>
      <c r="BG30" s="780"/>
      <c r="BH30" s="780"/>
      <c r="BI30" s="780"/>
      <c r="BJ30" s="780"/>
      <c r="BK30" s="780"/>
      <c r="BL30" s="780"/>
      <c r="BM30" s="780"/>
      <c r="BN30" s="780"/>
      <c r="BO30" s="780"/>
      <c r="BP30" s="780"/>
      <c r="BQ30" s="780"/>
      <c r="BR30" s="780"/>
      <c r="BS30" s="780"/>
      <c r="BT30" s="780"/>
      <c r="BU30" s="780"/>
      <c r="BV30" s="780"/>
      <c r="BW30" s="780"/>
      <c r="BX30" s="780"/>
      <c r="BY30" s="780"/>
      <c r="BZ30" s="780"/>
      <c r="CA30" s="780"/>
      <c r="CB30" s="780"/>
      <c r="CC30" s="780"/>
      <c r="CD30" s="780"/>
      <c r="CE30" s="780"/>
      <c r="CF30" s="780"/>
      <c r="CG30" s="780"/>
      <c r="CH30" s="780"/>
      <c r="CI30" s="780"/>
      <c r="CJ30" s="780"/>
      <c r="CK30" s="780"/>
      <c r="CL30" s="780"/>
      <c r="CM30" s="780"/>
      <c r="CN30" s="780"/>
      <c r="CO30" s="780"/>
      <c r="CP30" s="780"/>
      <c r="CQ30" s="780"/>
      <c r="CR30" s="780"/>
      <c r="CS30" s="780"/>
      <c r="CT30" s="780"/>
      <c r="CU30" s="780"/>
      <c r="CV30" s="780"/>
      <c r="CW30" s="780"/>
      <c r="CX30" s="780"/>
      <c r="CY30" s="780"/>
      <c r="CZ30" s="780"/>
      <c r="DA30" s="780"/>
      <c r="DB30" s="780"/>
      <c r="DC30" s="780"/>
      <c r="DD30" s="780"/>
      <c r="DE30" s="780"/>
      <c r="DF30" s="780"/>
      <c r="DG30" s="780"/>
      <c r="DH30" s="780"/>
      <c r="DI30" s="780"/>
      <c r="DJ30" s="780"/>
      <c r="DK30" s="780"/>
    </row>
    <row r="31" spans="1:115" s="781" customFormat="1" x14ac:dyDescent="0.2">
      <c r="A31" s="253" t="s">
        <v>54</v>
      </c>
      <c r="B31" s="1741">
        <v>0</v>
      </c>
      <c r="C31" s="1751">
        <v>0</v>
      </c>
      <c r="D31" s="1708">
        <f t="shared" si="9"/>
        <v>0</v>
      </c>
      <c r="E31" s="1743">
        <v>0</v>
      </c>
      <c r="F31" s="1752">
        <v>0</v>
      </c>
      <c r="G31" s="1710">
        <f t="shared" si="10"/>
        <v>0</v>
      </c>
      <c r="H31" s="1706">
        <f t="shared" si="8"/>
        <v>0</v>
      </c>
      <c r="I31" s="1711">
        <f t="shared" si="8"/>
        <v>0</v>
      </c>
      <c r="J31" s="1712">
        <f t="shared" si="8"/>
        <v>0</v>
      </c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780"/>
      <c r="BA31" s="780"/>
      <c r="BB31" s="780"/>
      <c r="BC31" s="780"/>
      <c r="BD31" s="780"/>
      <c r="BE31" s="780"/>
      <c r="BF31" s="780"/>
      <c r="BG31" s="780"/>
      <c r="BH31" s="780"/>
      <c r="BI31" s="780"/>
      <c r="BJ31" s="780"/>
      <c r="BK31" s="780"/>
      <c r="BL31" s="780"/>
      <c r="BM31" s="780"/>
      <c r="BN31" s="780"/>
      <c r="BO31" s="780"/>
      <c r="BP31" s="780"/>
      <c r="BQ31" s="780"/>
      <c r="BR31" s="780"/>
      <c r="BS31" s="780"/>
      <c r="BT31" s="780"/>
      <c r="BU31" s="780"/>
      <c r="BV31" s="780"/>
      <c r="BW31" s="780"/>
      <c r="BX31" s="780"/>
      <c r="BY31" s="780"/>
      <c r="BZ31" s="780"/>
      <c r="CA31" s="780"/>
      <c r="CB31" s="780"/>
      <c r="CC31" s="780"/>
      <c r="CD31" s="780"/>
      <c r="CE31" s="780"/>
      <c r="CF31" s="780"/>
      <c r="CG31" s="780"/>
      <c r="CH31" s="780"/>
      <c r="CI31" s="780"/>
      <c r="CJ31" s="780"/>
      <c r="CK31" s="780"/>
      <c r="CL31" s="780"/>
      <c r="CM31" s="780"/>
      <c r="CN31" s="780"/>
      <c r="CO31" s="780"/>
      <c r="CP31" s="780"/>
      <c r="CQ31" s="780"/>
      <c r="CR31" s="780"/>
      <c r="CS31" s="780"/>
      <c r="CT31" s="780"/>
      <c r="CU31" s="780"/>
      <c r="CV31" s="780"/>
      <c r="CW31" s="780"/>
      <c r="CX31" s="780"/>
      <c r="CY31" s="780"/>
      <c r="CZ31" s="780"/>
      <c r="DA31" s="780"/>
      <c r="DB31" s="780"/>
      <c r="DC31" s="780"/>
      <c r="DD31" s="780"/>
      <c r="DE31" s="780"/>
      <c r="DF31" s="780"/>
      <c r="DG31" s="780"/>
      <c r="DH31" s="780"/>
      <c r="DI31" s="780"/>
      <c r="DJ31" s="780"/>
      <c r="DK31" s="780"/>
    </row>
    <row r="32" spans="1:115" s="781" customFormat="1" x14ac:dyDescent="0.2">
      <c r="A32" s="249" t="s">
        <v>55</v>
      </c>
      <c r="B32" s="1741">
        <v>0</v>
      </c>
      <c r="C32" s="1751">
        <v>0</v>
      </c>
      <c r="D32" s="1708">
        <f t="shared" si="9"/>
        <v>0</v>
      </c>
      <c r="E32" s="1743">
        <v>0</v>
      </c>
      <c r="F32" s="1752">
        <v>0</v>
      </c>
      <c r="G32" s="1710">
        <f t="shared" si="10"/>
        <v>0</v>
      </c>
      <c r="H32" s="1706">
        <f t="shared" si="8"/>
        <v>0</v>
      </c>
      <c r="I32" s="1711">
        <f t="shared" si="8"/>
        <v>0</v>
      </c>
      <c r="J32" s="1712">
        <f t="shared" si="8"/>
        <v>0</v>
      </c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0"/>
      <c r="AA32" s="780"/>
      <c r="AB32" s="780"/>
      <c r="AC32" s="780"/>
      <c r="AD32" s="780"/>
      <c r="AE32" s="780"/>
      <c r="AF32" s="780"/>
      <c r="AG32" s="780"/>
      <c r="AH32" s="780"/>
      <c r="AI32" s="780"/>
      <c r="AJ32" s="780"/>
      <c r="AK32" s="780"/>
      <c r="AL32" s="780"/>
      <c r="AM32" s="780"/>
      <c r="AN32" s="780"/>
      <c r="AO32" s="780"/>
      <c r="AP32" s="780"/>
      <c r="AQ32" s="780"/>
      <c r="AR32" s="780"/>
      <c r="AS32" s="780"/>
      <c r="AT32" s="780"/>
      <c r="AU32" s="780"/>
      <c r="AV32" s="780"/>
      <c r="AW32" s="780"/>
      <c r="AX32" s="780"/>
      <c r="AY32" s="780"/>
      <c r="AZ32" s="780"/>
      <c r="BA32" s="780"/>
      <c r="BB32" s="780"/>
      <c r="BC32" s="780"/>
      <c r="BD32" s="780"/>
      <c r="BE32" s="780"/>
      <c r="BF32" s="780"/>
      <c r="BG32" s="780"/>
      <c r="BH32" s="780"/>
      <c r="BI32" s="780"/>
      <c r="BJ32" s="780"/>
      <c r="BK32" s="780"/>
      <c r="BL32" s="780"/>
      <c r="BM32" s="780"/>
      <c r="BN32" s="780"/>
      <c r="BO32" s="780"/>
      <c r="BP32" s="780"/>
      <c r="BQ32" s="780"/>
      <c r="BR32" s="780"/>
      <c r="BS32" s="780"/>
      <c r="BT32" s="780"/>
      <c r="BU32" s="780"/>
      <c r="BV32" s="780"/>
      <c r="BW32" s="780"/>
      <c r="BX32" s="780"/>
      <c r="BY32" s="780"/>
      <c r="BZ32" s="780"/>
      <c r="CA32" s="780"/>
      <c r="CB32" s="780"/>
      <c r="CC32" s="780"/>
      <c r="CD32" s="780"/>
      <c r="CE32" s="780"/>
      <c r="CF32" s="780"/>
      <c r="CG32" s="780"/>
      <c r="CH32" s="780"/>
      <c r="CI32" s="780"/>
      <c r="CJ32" s="780"/>
      <c r="CK32" s="780"/>
      <c r="CL32" s="780"/>
      <c r="CM32" s="780"/>
      <c r="CN32" s="780"/>
      <c r="CO32" s="780"/>
      <c r="CP32" s="780"/>
      <c r="CQ32" s="780"/>
      <c r="CR32" s="780"/>
      <c r="CS32" s="780"/>
      <c r="CT32" s="780"/>
      <c r="CU32" s="780"/>
      <c r="CV32" s="780"/>
      <c r="CW32" s="780"/>
      <c r="CX32" s="780"/>
      <c r="CY32" s="780"/>
      <c r="CZ32" s="780"/>
      <c r="DA32" s="780"/>
      <c r="DB32" s="780"/>
      <c r="DC32" s="780"/>
      <c r="DD32" s="780"/>
      <c r="DE32" s="780"/>
      <c r="DF32" s="780"/>
      <c r="DG32" s="780"/>
      <c r="DH32" s="780"/>
      <c r="DI32" s="780"/>
      <c r="DJ32" s="780"/>
      <c r="DK32" s="780"/>
    </row>
    <row r="33" spans="1:115" s="781" customFormat="1" x14ac:dyDescent="0.2">
      <c r="A33" s="254" t="s">
        <v>56</v>
      </c>
      <c r="B33" s="1741">
        <v>0</v>
      </c>
      <c r="C33" s="1751">
        <v>0</v>
      </c>
      <c r="D33" s="1708">
        <f t="shared" si="9"/>
        <v>0</v>
      </c>
      <c r="E33" s="1743">
        <v>0</v>
      </c>
      <c r="F33" s="1752">
        <v>0</v>
      </c>
      <c r="G33" s="1710">
        <f t="shared" si="10"/>
        <v>0</v>
      </c>
      <c r="H33" s="1706">
        <f t="shared" si="8"/>
        <v>0</v>
      </c>
      <c r="I33" s="1711">
        <f t="shared" si="8"/>
        <v>0</v>
      </c>
      <c r="J33" s="1712">
        <f t="shared" si="8"/>
        <v>0</v>
      </c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A33" s="780"/>
      <c r="AB33" s="780"/>
      <c r="AC33" s="780"/>
      <c r="AD33" s="780"/>
      <c r="AE33" s="780"/>
      <c r="AF33" s="780"/>
      <c r="AG33" s="780"/>
      <c r="AH33" s="780"/>
      <c r="AI33" s="780"/>
      <c r="AJ33" s="780"/>
      <c r="AK33" s="780"/>
      <c r="AL33" s="780"/>
      <c r="AM33" s="780"/>
      <c r="AN33" s="780"/>
      <c r="AO33" s="780"/>
      <c r="AP33" s="780"/>
      <c r="AQ33" s="780"/>
      <c r="AR33" s="780"/>
      <c r="AS33" s="780"/>
      <c r="AT33" s="780"/>
      <c r="AU33" s="780"/>
      <c r="AV33" s="780"/>
      <c r="AW33" s="780"/>
      <c r="AX33" s="780"/>
      <c r="AY33" s="780"/>
      <c r="AZ33" s="780"/>
      <c r="BA33" s="780"/>
      <c r="BB33" s="780"/>
      <c r="BC33" s="780"/>
      <c r="BD33" s="780"/>
      <c r="BE33" s="780"/>
      <c r="BF33" s="780"/>
      <c r="BG33" s="780"/>
      <c r="BH33" s="780"/>
      <c r="BI33" s="780"/>
      <c r="BJ33" s="780"/>
      <c r="BK33" s="780"/>
      <c r="BL33" s="780"/>
      <c r="BM33" s="780"/>
      <c r="BN33" s="780"/>
      <c r="BO33" s="780"/>
      <c r="BP33" s="780"/>
      <c r="BQ33" s="780"/>
      <c r="BR33" s="780"/>
      <c r="BS33" s="780"/>
      <c r="BT33" s="780"/>
      <c r="BU33" s="780"/>
      <c r="BV33" s="780"/>
      <c r="BW33" s="780"/>
      <c r="BX33" s="780"/>
      <c r="BY33" s="780"/>
      <c r="BZ33" s="780"/>
      <c r="CA33" s="780"/>
      <c r="CB33" s="780"/>
      <c r="CC33" s="780"/>
      <c r="CD33" s="780"/>
      <c r="CE33" s="780"/>
      <c r="CF33" s="780"/>
      <c r="CG33" s="780"/>
      <c r="CH33" s="780"/>
      <c r="CI33" s="780"/>
      <c r="CJ33" s="780"/>
      <c r="CK33" s="780"/>
      <c r="CL33" s="780"/>
      <c r="CM33" s="780"/>
      <c r="CN33" s="780"/>
      <c r="CO33" s="780"/>
      <c r="CP33" s="780"/>
      <c r="CQ33" s="780"/>
      <c r="CR33" s="780"/>
      <c r="CS33" s="780"/>
      <c r="CT33" s="780"/>
      <c r="CU33" s="780"/>
      <c r="CV33" s="780"/>
      <c r="CW33" s="780"/>
      <c r="CX33" s="780"/>
      <c r="CY33" s="780"/>
      <c r="CZ33" s="780"/>
      <c r="DA33" s="780"/>
      <c r="DB33" s="780"/>
      <c r="DC33" s="780"/>
      <c r="DD33" s="780"/>
      <c r="DE33" s="780"/>
      <c r="DF33" s="780"/>
      <c r="DG33" s="780"/>
      <c r="DH33" s="780"/>
      <c r="DI33" s="780"/>
      <c r="DJ33" s="780"/>
      <c r="DK33" s="780"/>
    </row>
    <row r="34" spans="1:115" s="781" customFormat="1" x14ac:dyDescent="0.2">
      <c r="A34" s="1713" t="s">
        <v>57</v>
      </c>
      <c r="B34" s="1741">
        <v>0</v>
      </c>
      <c r="C34" s="1751">
        <v>0</v>
      </c>
      <c r="D34" s="1708">
        <f t="shared" si="9"/>
        <v>0</v>
      </c>
      <c r="E34" s="1743">
        <v>0</v>
      </c>
      <c r="F34" s="1752">
        <v>0</v>
      </c>
      <c r="G34" s="1710">
        <f t="shared" si="10"/>
        <v>0</v>
      </c>
      <c r="H34" s="1706">
        <f t="shared" si="8"/>
        <v>0</v>
      </c>
      <c r="I34" s="1711">
        <f t="shared" si="8"/>
        <v>0</v>
      </c>
      <c r="J34" s="1712">
        <f t="shared" si="8"/>
        <v>0</v>
      </c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0"/>
      <c r="AI34" s="780"/>
      <c r="AJ34" s="780"/>
      <c r="AK34" s="780"/>
      <c r="AL34" s="780"/>
      <c r="AM34" s="780"/>
      <c r="AN34" s="780"/>
      <c r="AO34" s="780"/>
      <c r="AP34" s="780"/>
      <c r="AQ34" s="780"/>
      <c r="AR34" s="780"/>
      <c r="AS34" s="780"/>
      <c r="AT34" s="780"/>
      <c r="AU34" s="780"/>
      <c r="AV34" s="780"/>
      <c r="AW34" s="780"/>
      <c r="AX34" s="780"/>
      <c r="AY34" s="780"/>
      <c r="AZ34" s="780"/>
      <c r="BA34" s="780"/>
      <c r="BB34" s="780"/>
      <c r="BC34" s="780"/>
      <c r="BD34" s="780"/>
      <c r="BE34" s="780"/>
      <c r="BF34" s="780"/>
      <c r="BG34" s="780"/>
      <c r="BH34" s="780"/>
      <c r="BI34" s="780"/>
      <c r="BJ34" s="780"/>
      <c r="BK34" s="780"/>
      <c r="BL34" s="780"/>
      <c r="BM34" s="780"/>
      <c r="BN34" s="780"/>
      <c r="BO34" s="780"/>
      <c r="BP34" s="780"/>
      <c r="BQ34" s="780"/>
      <c r="BR34" s="780"/>
      <c r="BS34" s="780"/>
      <c r="BT34" s="780"/>
      <c r="BU34" s="780"/>
      <c r="BV34" s="780"/>
      <c r="BW34" s="780"/>
      <c r="BX34" s="780"/>
      <c r="BY34" s="780"/>
      <c r="BZ34" s="780"/>
      <c r="CA34" s="780"/>
      <c r="CB34" s="780"/>
      <c r="CC34" s="780"/>
      <c r="CD34" s="780"/>
      <c r="CE34" s="780"/>
      <c r="CF34" s="780"/>
      <c r="CG34" s="780"/>
      <c r="CH34" s="780"/>
      <c r="CI34" s="780"/>
      <c r="CJ34" s="780"/>
      <c r="CK34" s="780"/>
      <c r="CL34" s="780"/>
      <c r="CM34" s="780"/>
      <c r="CN34" s="780"/>
      <c r="CO34" s="780"/>
      <c r="CP34" s="780"/>
      <c r="CQ34" s="780"/>
      <c r="CR34" s="780"/>
      <c r="CS34" s="780"/>
      <c r="CT34" s="780"/>
      <c r="CU34" s="780"/>
      <c r="CV34" s="780"/>
      <c r="CW34" s="780"/>
      <c r="CX34" s="780"/>
      <c r="CY34" s="780"/>
      <c r="CZ34" s="780"/>
      <c r="DA34" s="780"/>
      <c r="DB34" s="780"/>
      <c r="DC34" s="780"/>
      <c r="DD34" s="780"/>
      <c r="DE34" s="780"/>
      <c r="DF34" s="780"/>
      <c r="DG34" s="780"/>
      <c r="DH34" s="780"/>
      <c r="DI34" s="780"/>
      <c r="DJ34" s="780"/>
      <c r="DK34" s="780"/>
    </row>
    <row r="35" spans="1:115" s="781" customFormat="1" x14ac:dyDescent="0.2">
      <c r="A35" s="255" t="s">
        <v>58</v>
      </c>
      <c r="B35" s="1741">
        <v>0</v>
      </c>
      <c r="C35" s="1751">
        <v>0</v>
      </c>
      <c r="D35" s="1708">
        <f t="shared" si="9"/>
        <v>0</v>
      </c>
      <c r="E35" s="1743">
        <v>0</v>
      </c>
      <c r="F35" s="1752">
        <v>0</v>
      </c>
      <c r="G35" s="1710">
        <f t="shared" si="10"/>
        <v>0</v>
      </c>
      <c r="H35" s="1706">
        <f t="shared" si="8"/>
        <v>0</v>
      </c>
      <c r="I35" s="1711">
        <f t="shared" si="8"/>
        <v>0</v>
      </c>
      <c r="J35" s="1712">
        <f t="shared" si="8"/>
        <v>0</v>
      </c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  <c r="AA35" s="780"/>
      <c r="AB35" s="780"/>
      <c r="AC35" s="780"/>
      <c r="AD35" s="780"/>
      <c r="AE35" s="780"/>
      <c r="AF35" s="780"/>
      <c r="AG35" s="780"/>
      <c r="AH35" s="780"/>
      <c r="AI35" s="780"/>
      <c r="AJ35" s="780"/>
      <c r="AK35" s="780"/>
      <c r="AL35" s="780"/>
      <c r="AM35" s="780"/>
      <c r="AN35" s="780"/>
      <c r="AO35" s="780"/>
      <c r="AP35" s="780"/>
      <c r="AQ35" s="780"/>
      <c r="AR35" s="780"/>
      <c r="AS35" s="780"/>
      <c r="AT35" s="780"/>
      <c r="AU35" s="780"/>
      <c r="AV35" s="780"/>
      <c r="AW35" s="780"/>
      <c r="AX35" s="780"/>
      <c r="AY35" s="780"/>
      <c r="AZ35" s="780"/>
      <c r="BA35" s="780"/>
      <c r="BB35" s="780"/>
      <c r="BC35" s="780"/>
      <c r="BD35" s="780"/>
      <c r="BE35" s="780"/>
      <c r="BF35" s="780"/>
      <c r="BG35" s="780"/>
      <c r="BH35" s="780"/>
      <c r="BI35" s="780"/>
      <c r="BJ35" s="780"/>
      <c r="BK35" s="780"/>
      <c r="BL35" s="780"/>
      <c r="BM35" s="780"/>
      <c r="BN35" s="780"/>
      <c r="BO35" s="780"/>
      <c r="BP35" s="780"/>
      <c r="BQ35" s="780"/>
      <c r="BR35" s="780"/>
      <c r="BS35" s="780"/>
      <c r="BT35" s="780"/>
      <c r="BU35" s="780"/>
      <c r="BV35" s="780"/>
      <c r="BW35" s="780"/>
      <c r="BX35" s="780"/>
      <c r="BY35" s="780"/>
      <c r="BZ35" s="780"/>
      <c r="CA35" s="780"/>
      <c r="CB35" s="780"/>
      <c r="CC35" s="780"/>
      <c r="CD35" s="780"/>
      <c r="CE35" s="780"/>
      <c r="CF35" s="780"/>
      <c r="CG35" s="780"/>
      <c r="CH35" s="780"/>
      <c r="CI35" s="780"/>
      <c r="CJ35" s="780"/>
      <c r="CK35" s="780"/>
      <c r="CL35" s="780"/>
      <c r="CM35" s="780"/>
      <c r="CN35" s="780"/>
      <c r="CO35" s="780"/>
      <c r="CP35" s="780"/>
      <c r="CQ35" s="780"/>
      <c r="CR35" s="780"/>
      <c r="CS35" s="780"/>
      <c r="CT35" s="780"/>
      <c r="CU35" s="780"/>
      <c r="CV35" s="780"/>
      <c r="CW35" s="780"/>
      <c r="CX35" s="780"/>
      <c r="CY35" s="780"/>
      <c r="CZ35" s="780"/>
      <c r="DA35" s="780"/>
      <c r="DB35" s="780"/>
      <c r="DC35" s="780"/>
      <c r="DD35" s="780"/>
      <c r="DE35" s="780"/>
      <c r="DF35" s="780"/>
      <c r="DG35" s="780"/>
      <c r="DH35" s="780"/>
      <c r="DI35" s="780"/>
      <c r="DJ35" s="780"/>
      <c r="DK35" s="780"/>
    </row>
    <row r="36" spans="1:115" s="781" customFormat="1" x14ac:dyDescent="0.2">
      <c r="A36" s="1753" t="s">
        <v>59</v>
      </c>
      <c r="B36" s="1741">
        <v>0</v>
      </c>
      <c r="C36" s="1751">
        <v>0</v>
      </c>
      <c r="D36" s="1708">
        <f t="shared" si="9"/>
        <v>0</v>
      </c>
      <c r="E36" s="1743">
        <v>0</v>
      </c>
      <c r="F36" s="1752">
        <v>0</v>
      </c>
      <c r="G36" s="1710">
        <f t="shared" si="10"/>
        <v>0</v>
      </c>
      <c r="H36" s="1706">
        <f t="shared" si="8"/>
        <v>0</v>
      </c>
      <c r="I36" s="1711">
        <f t="shared" si="8"/>
        <v>0</v>
      </c>
      <c r="J36" s="1712">
        <f t="shared" si="8"/>
        <v>0</v>
      </c>
      <c r="K36" s="780"/>
      <c r="L36" s="780"/>
      <c r="M36" s="780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  <c r="Y36" s="780"/>
      <c r="Z36" s="780"/>
      <c r="AA36" s="780"/>
      <c r="AB36" s="780"/>
      <c r="AC36" s="780"/>
      <c r="AD36" s="780"/>
      <c r="AE36" s="780"/>
      <c r="AF36" s="780"/>
      <c r="AG36" s="780"/>
      <c r="AH36" s="780"/>
      <c r="AI36" s="780"/>
      <c r="AJ36" s="780"/>
      <c r="AK36" s="780"/>
      <c r="AL36" s="780"/>
      <c r="AM36" s="780"/>
      <c r="AN36" s="780"/>
      <c r="AO36" s="780"/>
      <c r="AP36" s="780"/>
      <c r="AQ36" s="780"/>
      <c r="AR36" s="780"/>
      <c r="AS36" s="780"/>
      <c r="AT36" s="780"/>
      <c r="AU36" s="780"/>
      <c r="AV36" s="780"/>
      <c r="AW36" s="780"/>
      <c r="AX36" s="780"/>
      <c r="AY36" s="780"/>
      <c r="AZ36" s="780"/>
      <c r="BA36" s="780"/>
      <c r="BB36" s="780"/>
      <c r="BC36" s="780"/>
      <c r="BD36" s="780"/>
      <c r="BE36" s="780"/>
      <c r="BF36" s="780"/>
      <c r="BG36" s="780"/>
      <c r="BH36" s="780"/>
      <c r="BI36" s="780"/>
      <c r="BJ36" s="780"/>
      <c r="BK36" s="780"/>
      <c r="BL36" s="780"/>
      <c r="BM36" s="780"/>
      <c r="BN36" s="780"/>
      <c r="BO36" s="780"/>
      <c r="BP36" s="780"/>
      <c r="BQ36" s="780"/>
      <c r="BR36" s="780"/>
      <c r="BS36" s="780"/>
      <c r="BT36" s="780"/>
      <c r="BU36" s="780"/>
      <c r="BV36" s="780"/>
      <c r="BW36" s="780"/>
      <c r="BX36" s="780"/>
      <c r="BY36" s="780"/>
      <c r="BZ36" s="780"/>
      <c r="CA36" s="780"/>
      <c r="CB36" s="780"/>
      <c r="CC36" s="780"/>
      <c r="CD36" s="780"/>
      <c r="CE36" s="780"/>
      <c r="CF36" s="780"/>
      <c r="CG36" s="780"/>
      <c r="CH36" s="780"/>
      <c r="CI36" s="780"/>
      <c r="CJ36" s="780"/>
      <c r="CK36" s="780"/>
      <c r="CL36" s="780"/>
      <c r="CM36" s="780"/>
      <c r="CN36" s="780"/>
      <c r="CO36" s="780"/>
      <c r="CP36" s="780"/>
      <c r="CQ36" s="780"/>
      <c r="CR36" s="780"/>
      <c r="CS36" s="780"/>
      <c r="CT36" s="780"/>
      <c r="CU36" s="780"/>
      <c r="CV36" s="780"/>
      <c r="CW36" s="780"/>
      <c r="CX36" s="780"/>
      <c r="CY36" s="780"/>
      <c r="CZ36" s="780"/>
      <c r="DA36" s="780"/>
      <c r="DB36" s="780"/>
      <c r="DC36" s="780"/>
      <c r="DD36" s="780"/>
      <c r="DE36" s="780"/>
      <c r="DF36" s="780"/>
      <c r="DG36" s="780"/>
      <c r="DH36" s="780"/>
      <c r="DI36" s="780"/>
      <c r="DJ36" s="780"/>
      <c r="DK36" s="780"/>
    </row>
    <row r="37" spans="1:115" s="781" customFormat="1" x14ac:dyDescent="0.2">
      <c r="A37" s="1754" t="s">
        <v>64</v>
      </c>
      <c r="B37" s="1755">
        <f t="shared" ref="B37:G37" si="11">SUM(B29:B36)</f>
        <v>0</v>
      </c>
      <c r="C37" s="1706">
        <f t="shared" si="11"/>
        <v>0</v>
      </c>
      <c r="D37" s="1711">
        <f t="shared" si="11"/>
        <v>0</v>
      </c>
      <c r="E37" s="1709">
        <f t="shared" si="11"/>
        <v>0</v>
      </c>
      <c r="F37" s="1706">
        <f t="shared" si="11"/>
        <v>0</v>
      </c>
      <c r="G37" s="1740">
        <f t="shared" si="11"/>
        <v>0</v>
      </c>
      <c r="H37" s="1706">
        <f t="shared" ref="H37:J40" si="12">B37+E37</f>
        <v>0</v>
      </c>
      <c r="I37" s="1706">
        <f t="shared" si="12"/>
        <v>0</v>
      </c>
      <c r="J37" s="1740">
        <f t="shared" si="12"/>
        <v>0</v>
      </c>
      <c r="K37" s="780"/>
      <c r="L37" s="780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0"/>
      <c r="AM37" s="780"/>
      <c r="AN37" s="780"/>
      <c r="AO37" s="780"/>
      <c r="AP37" s="780"/>
      <c r="AQ37" s="780"/>
      <c r="AR37" s="780"/>
      <c r="AS37" s="780"/>
      <c r="AT37" s="780"/>
      <c r="AU37" s="780"/>
      <c r="AV37" s="780"/>
      <c r="AW37" s="780"/>
      <c r="AX37" s="780"/>
      <c r="AY37" s="780"/>
      <c r="AZ37" s="780"/>
      <c r="BA37" s="780"/>
      <c r="BB37" s="780"/>
      <c r="BC37" s="780"/>
      <c r="BD37" s="780"/>
      <c r="BE37" s="780"/>
      <c r="BF37" s="780"/>
      <c r="BG37" s="780"/>
      <c r="BH37" s="780"/>
      <c r="BI37" s="780"/>
      <c r="BJ37" s="780"/>
      <c r="BK37" s="780"/>
      <c r="BL37" s="780"/>
      <c r="BM37" s="780"/>
      <c r="BN37" s="780"/>
      <c r="BO37" s="780"/>
      <c r="BP37" s="780"/>
      <c r="BQ37" s="780"/>
      <c r="BR37" s="780"/>
      <c r="BS37" s="780"/>
      <c r="BT37" s="780"/>
      <c r="BU37" s="780"/>
      <c r="BV37" s="780"/>
      <c r="BW37" s="780"/>
      <c r="BX37" s="780"/>
      <c r="BY37" s="780"/>
      <c r="BZ37" s="780"/>
      <c r="CA37" s="780"/>
      <c r="CB37" s="780"/>
      <c r="CC37" s="780"/>
      <c r="CD37" s="780"/>
      <c r="CE37" s="780"/>
      <c r="CF37" s="780"/>
      <c r="CG37" s="780"/>
      <c r="CH37" s="780"/>
      <c r="CI37" s="780"/>
      <c r="CJ37" s="780"/>
      <c r="CK37" s="780"/>
      <c r="CL37" s="780"/>
      <c r="CM37" s="780"/>
      <c r="CN37" s="780"/>
      <c r="CO37" s="780"/>
      <c r="CP37" s="780"/>
      <c r="CQ37" s="780"/>
      <c r="CR37" s="780"/>
      <c r="CS37" s="780"/>
      <c r="CT37" s="780"/>
      <c r="CU37" s="780"/>
      <c r="CV37" s="780"/>
      <c r="CW37" s="780"/>
      <c r="CX37" s="780"/>
      <c r="CY37" s="780"/>
      <c r="CZ37" s="780"/>
      <c r="DA37" s="780"/>
      <c r="DB37" s="780"/>
      <c r="DC37" s="780"/>
      <c r="DD37" s="780"/>
      <c r="DE37" s="780"/>
      <c r="DF37" s="780"/>
      <c r="DG37" s="780"/>
      <c r="DH37" s="780"/>
      <c r="DI37" s="780"/>
      <c r="DJ37" s="780"/>
      <c r="DK37" s="780"/>
    </row>
    <row r="38" spans="1:115" s="781" customFormat="1" x14ac:dyDescent="0.2">
      <c r="A38" s="1756" t="s">
        <v>65</v>
      </c>
      <c r="B38" s="1757">
        <f t="shared" ref="B38:G38" si="13">B27</f>
        <v>0</v>
      </c>
      <c r="C38" s="1758">
        <f t="shared" si="13"/>
        <v>0</v>
      </c>
      <c r="D38" s="1759">
        <f t="shared" si="13"/>
        <v>0</v>
      </c>
      <c r="E38" s="1709">
        <f t="shared" si="13"/>
        <v>6</v>
      </c>
      <c r="F38" s="1707">
        <f t="shared" si="13"/>
        <v>0</v>
      </c>
      <c r="G38" s="1740">
        <f t="shared" si="13"/>
        <v>6</v>
      </c>
      <c r="H38" s="1706">
        <f t="shared" si="12"/>
        <v>6</v>
      </c>
      <c r="I38" s="1706">
        <f t="shared" si="12"/>
        <v>0</v>
      </c>
      <c r="J38" s="1740">
        <f t="shared" si="12"/>
        <v>6</v>
      </c>
      <c r="K38" s="780"/>
      <c r="L38" s="780"/>
      <c r="M38" s="780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  <c r="Y38" s="780"/>
      <c r="Z38" s="780"/>
      <c r="AA38" s="780"/>
      <c r="AB38" s="780"/>
      <c r="AC38" s="780"/>
      <c r="AD38" s="780"/>
      <c r="AE38" s="780"/>
      <c r="AF38" s="780"/>
      <c r="AG38" s="780"/>
      <c r="AH38" s="780"/>
      <c r="AI38" s="780"/>
      <c r="AJ38" s="780"/>
      <c r="AK38" s="780"/>
      <c r="AL38" s="780"/>
      <c r="AM38" s="780"/>
      <c r="AN38" s="780"/>
      <c r="AO38" s="780"/>
      <c r="AP38" s="780"/>
      <c r="AQ38" s="780"/>
      <c r="AR38" s="780"/>
      <c r="AS38" s="780"/>
      <c r="AT38" s="780"/>
      <c r="AU38" s="780"/>
      <c r="AV38" s="780"/>
      <c r="AW38" s="780"/>
      <c r="AX38" s="780"/>
      <c r="AY38" s="780"/>
      <c r="AZ38" s="780"/>
      <c r="BA38" s="780"/>
      <c r="BB38" s="780"/>
      <c r="BC38" s="780"/>
      <c r="BD38" s="780"/>
      <c r="BE38" s="780"/>
      <c r="BF38" s="780"/>
      <c r="BG38" s="780"/>
      <c r="BH38" s="780"/>
      <c r="BI38" s="780"/>
      <c r="BJ38" s="780"/>
      <c r="BK38" s="780"/>
      <c r="BL38" s="780"/>
      <c r="BM38" s="780"/>
      <c r="BN38" s="780"/>
      <c r="BO38" s="780"/>
      <c r="BP38" s="780"/>
      <c r="BQ38" s="780"/>
      <c r="BR38" s="780"/>
      <c r="BS38" s="780"/>
      <c r="BT38" s="780"/>
      <c r="BU38" s="780"/>
      <c r="BV38" s="780"/>
      <c r="BW38" s="780"/>
      <c r="BX38" s="780"/>
      <c r="BY38" s="780"/>
      <c r="BZ38" s="780"/>
      <c r="CA38" s="780"/>
      <c r="CB38" s="780"/>
      <c r="CC38" s="780"/>
      <c r="CD38" s="780"/>
      <c r="CE38" s="780"/>
      <c r="CF38" s="780"/>
      <c r="CG38" s="780"/>
      <c r="CH38" s="780"/>
      <c r="CI38" s="780"/>
      <c r="CJ38" s="780"/>
      <c r="CK38" s="780"/>
      <c r="CL38" s="780"/>
      <c r="CM38" s="780"/>
      <c r="CN38" s="780"/>
      <c r="CO38" s="780"/>
      <c r="CP38" s="780"/>
      <c r="CQ38" s="780"/>
      <c r="CR38" s="780"/>
      <c r="CS38" s="780"/>
      <c r="CT38" s="780"/>
      <c r="CU38" s="780"/>
      <c r="CV38" s="780"/>
      <c r="CW38" s="780"/>
      <c r="CX38" s="780"/>
      <c r="CY38" s="780"/>
      <c r="CZ38" s="780"/>
      <c r="DA38" s="780"/>
      <c r="DB38" s="780"/>
      <c r="DC38" s="780"/>
      <c r="DD38" s="780"/>
      <c r="DE38" s="780"/>
      <c r="DF38" s="780"/>
      <c r="DG38" s="780"/>
      <c r="DH38" s="780"/>
      <c r="DI38" s="780"/>
      <c r="DJ38" s="780"/>
      <c r="DK38" s="780"/>
    </row>
    <row r="39" spans="1:115" s="781" customFormat="1" ht="13.5" thickBot="1" x14ac:dyDescent="0.25">
      <c r="A39" s="1760" t="s">
        <v>64</v>
      </c>
      <c r="B39" s="1761">
        <f t="shared" ref="B39:G39" si="14">B37</f>
        <v>0</v>
      </c>
      <c r="C39" s="1762">
        <f t="shared" si="14"/>
        <v>0</v>
      </c>
      <c r="D39" s="1759">
        <f t="shared" si="14"/>
        <v>0</v>
      </c>
      <c r="E39" s="1709">
        <f t="shared" si="14"/>
        <v>0</v>
      </c>
      <c r="F39" s="1707">
        <f t="shared" si="14"/>
        <v>0</v>
      </c>
      <c r="G39" s="1740">
        <f t="shared" si="14"/>
        <v>0</v>
      </c>
      <c r="H39" s="1763">
        <f t="shared" si="12"/>
        <v>0</v>
      </c>
      <c r="I39" s="1763">
        <f t="shared" si="12"/>
        <v>0</v>
      </c>
      <c r="J39" s="1764">
        <f t="shared" si="12"/>
        <v>0</v>
      </c>
      <c r="K39" s="780"/>
      <c r="L39" s="780"/>
      <c r="M39" s="780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780"/>
      <c r="AB39" s="780"/>
      <c r="AC39" s="780"/>
      <c r="AD39" s="780"/>
      <c r="AE39" s="780"/>
      <c r="AF39" s="780"/>
      <c r="AG39" s="780"/>
      <c r="AH39" s="780"/>
      <c r="AI39" s="780"/>
      <c r="AJ39" s="780"/>
      <c r="AK39" s="780"/>
      <c r="AL39" s="780"/>
      <c r="AM39" s="780"/>
      <c r="AN39" s="780"/>
      <c r="AO39" s="780"/>
      <c r="AP39" s="780"/>
      <c r="AQ39" s="780"/>
      <c r="AR39" s="780"/>
      <c r="AS39" s="780"/>
      <c r="AT39" s="780"/>
      <c r="AU39" s="780"/>
      <c r="AV39" s="780"/>
      <c r="AW39" s="780"/>
      <c r="AX39" s="780"/>
      <c r="AY39" s="780"/>
      <c r="AZ39" s="780"/>
      <c r="BA39" s="780"/>
      <c r="BB39" s="780"/>
      <c r="BC39" s="780"/>
      <c r="BD39" s="780"/>
      <c r="BE39" s="780"/>
      <c r="BF39" s="780"/>
      <c r="BG39" s="780"/>
      <c r="BH39" s="780"/>
      <c r="BI39" s="780"/>
      <c r="BJ39" s="780"/>
      <c r="BK39" s="780"/>
      <c r="BL39" s="780"/>
      <c r="BM39" s="780"/>
      <c r="BN39" s="780"/>
      <c r="BO39" s="780"/>
      <c r="BP39" s="780"/>
      <c r="BQ39" s="780"/>
      <c r="BR39" s="780"/>
      <c r="BS39" s="780"/>
      <c r="BT39" s="780"/>
      <c r="BU39" s="780"/>
      <c r="BV39" s="780"/>
      <c r="BW39" s="780"/>
      <c r="BX39" s="780"/>
      <c r="BY39" s="780"/>
      <c r="BZ39" s="780"/>
      <c r="CA39" s="780"/>
      <c r="CB39" s="780"/>
      <c r="CC39" s="780"/>
      <c r="CD39" s="780"/>
      <c r="CE39" s="780"/>
      <c r="CF39" s="780"/>
      <c r="CG39" s="780"/>
      <c r="CH39" s="780"/>
      <c r="CI39" s="780"/>
      <c r="CJ39" s="780"/>
      <c r="CK39" s="780"/>
      <c r="CL39" s="780"/>
      <c r="CM39" s="780"/>
      <c r="CN39" s="780"/>
      <c r="CO39" s="780"/>
      <c r="CP39" s="780"/>
      <c r="CQ39" s="780"/>
      <c r="CR39" s="780"/>
      <c r="CS39" s="780"/>
      <c r="CT39" s="780"/>
      <c r="CU39" s="780"/>
      <c r="CV39" s="780"/>
      <c r="CW39" s="780"/>
      <c r="CX39" s="780"/>
      <c r="CY39" s="780"/>
      <c r="CZ39" s="780"/>
      <c r="DA39" s="780"/>
      <c r="DB39" s="780"/>
      <c r="DC39" s="780"/>
      <c r="DD39" s="780"/>
      <c r="DE39" s="780"/>
      <c r="DF39" s="780"/>
      <c r="DG39" s="780"/>
      <c r="DH39" s="780"/>
      <c r="DI39" s="780"/>
      <c r="DJ39" s="780"/>
      <c r="DK39" s="780"/>
    </row>
    <row r="40" spans="1:115" s="781" customFormat="1" ht="14.25" thickBot="1" x14ac:dyDescent="0.25">
      <c r="A40" s="1765" t="s">
        <v>66</v>
      </c>
      <c r="B40" s="1766">
        <f t="shared" ref="B40:G40" si="15">B39+B38</f>
        <v>0</v>
      </c>
      <c r="C40" s="1767">
        <f t="shared" si="15"/>
        <v>0</v>
      </c>
      <c r="D40" s="1768">
        <f t="shared" si="15"/>
        <v>0</v>
      </c>
      <c r="E40" s="1769">
        <f t="shared" si="15"/>
        <v>6</v>
      </c>
      <c r="F40" s="1770">
        <f t="shared" si="15"/>
        <v>0</v>
      </c>
      <c r="G40" s="1771">
        <f t="shared" si="15"/>
        <v>6</v>
      </c>
      <c r="H40" s="1772">
        <f>B40+E40</f>
        <v>6</v>
      </c>
      <c r="I40" s="1772">
        <f t="shared" si="12"/>
        <v>0</v>
      </c>
      <c r="J40" s="1773">
        <f>D40+G40</f>
        <v>6</v>
      </c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780"/>
      <c r="AB40" s="780"/>
      <c r="AC40" s="780"/>
      <c r="AD40" s="780"/>
      <c r="AE40" s="780"/>
      <c r="AF40" s="780"/>
      <c r="AG40" s="780"/>
      <c r="AH40" s="780"/>
      <c r="AI40" s="780"/>
      <c r="AJ40" s="780"/>
      <c r="AK40" s="780"/>
      <c r="AL40" s="780"/>
      <c r="AM40" s="780"/>
      <c r="AN40" s="780"/>
      <c r="AO40" s="780"/>
      <c r="AP40" s="780"/>
      <c r="AQ40" s="780"/>
      <c r="AR40" s="780"/>
      <c r="AS40" s="780"/>
      <c r="AT40" s="780"/>
      <c r="AU40" s="780"/>
      <c r="AV40" s="780"/>
      <c r="AW40" s="780"/>
      <c r="AX40" s="780"/>
      <c r="AY40" s="780"/>
      <c r="AZ40" s="780"/>
      <c r="BA40" s="780"/>
      <c r="BB40" s="780"/>
      <c r="BC40" s="780"/>
      <c r="BD40" s="780"/>
      <c r="BE40" s="780"/>
      <c r="BF40" s="780"/>
      <c r="BG40" s="780"/>
      <c r="BH40" s="780"/>
      <c r="BI40" s="780"/>
      <c r="BJ40" s="780"/>
      <c r="BK40" s="780"/>
      <c r="BL40" s="780"/>
      <c r="BM40" s="780"/>
      <c r="BN40" s="780"/>
      <c r="BO40" s="780"/>
      <c r="BP40" s="780"/>
      <c r="BQ40" s="780"/>
      <c r="BR40" s="780"/>
      <c r="BS40" s="780"/>
      <c r="BT40" s="780"/>
      <c r="BU40" s="780"/>
      <c r="BV40" s="780"/>
      <c r="BW40" s="780"/>
      <c r="BX40" s="780"/>
      <c r="BY40" s="780"/>
      <c r="BZ40" s="780"/>
      <c r="CA40" s="780"/>
      <c r="CB40" s="780"/>
      <c r="CC40" s="780"/>
      <c r="CD40" s="780"/>
      <c r="CE40" s="780"/>
      <c r="CF40" s="780"/>
      <c r="CG40" s="780"/>
      <c r="CH40" s="780"/>
      <c r="CI40" s="780"/>
      <c r="CJ40" s="780"/>
      <c r="CK40" s="780"/>
      <c r="CL40" s="780"/>
      <c r="CM40" s="780"/>
      <c r="CN40" s="780"/>
      <c r="CO40" s="780"/>
      <c r="CP40" s="780"/>
      <c r="CQ40" s="780"/>
      <c r="CR40" s="780"/>
      <c r="CS40" s="780"/>
      <c r="CT40" s="780"/>
      <c r="CU40" s="780"/>
      <c r="CV40" s="780"/>
      <c r="CW40" s="780"/>
      <c r="CX40" s="780"/>
      <c r="CY40" s="780"/>
      <c r="CZ40" s="780"/>
      <c r="DA40" s="780"/>
      <c r="DB40" s="780"/>
      <c r="DC40" s="780"/>
      <c r="DD40" s="780"/>
      <c r="DE40" s="780"/>
      <c r="DF40" s="780"/>
      <c r="DG40" s="780"/>
      <c r="DH40" s="780"/>
      <c r="DI40" s="780"/>
      <c r="DJ40" s="780"/>
      <c r="DK40" s="780"/>
    </row>
    <row r="41" spans="1:115" x14ac:dyDescent="0.2">
      <c r="B41" s="251"/>
      <c r="C41" s="251"/>
      <c r="D41" s="251"/>
      <c r="E41" s="251"/>
      <c r="F41" s="251"/>
      <c r="G41" s="251"/>
      <c r="H41" s="251"/>
      <c r="I41" s="251"/>
      <c r="J41" s="251"/>
    </row>
    <row r="42" spans="1:115" s="760" customFormat="1" ht="15.75" x14ac:dyDescent="0.25">
      <c r="A42" s="919" t="s">
        <v>320</v>
      </c>
      <c r="B42" s="919"/>
      <c r="C42" s="919"/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763"/>
      <c r="Z42" s="763"/>
      <c r="AA42" s="763"/>
      <c r="AB42" s="763"/>
      <c r="AC42" s="763"/>
      <c r="AD42" s="763"/>
      <c r="AE42" s="763"/>
      <c r="AF42" s="763"/>
      <c r="AG42" s="763"/>
      <c r="AH42" s="763"/>
      <c r="AI42" s="763"/>
      <c r="AJ42" s="763"/>
      <c r="AK42" s="763"/>
      <c r="AL42" s="763"/>
      <c r="AM42" s="763"/>
      <c r="AN42" s="763"/>
      <c r="AO42" s="763"/>
      <c r="AP42" s="763"/>
      <c r="AQ42" s="763"/>
      <c r="AR42" s="763"/>
      <c r="AS42" s="763"/>
      <c r="AT42" s="763"/>
      <c r="AU42" s="763"/>
      <c r="AV42" s="763"/>
      <c r="AW42" s="763"/>
      <c r="AX42" s="763"/>
      <c r="AY42" s="763"/>
      <c r="AZ42" s="763"/>
      <c r="BA42" s="763"/>
      <c r="BB42" s="763"/>
      <c r="BC42" s="763"/>
      <c r="BD42" s="763"/>
      <c r="BE42" s="763"/>
      <c r="BF42" s="763"/>
      <c r="BG42" s="763"/>
      <c r="BH42" s="763"/>
      <c r="BI42" s="763"/>
      <c r="BJ42" s="763"/>
      <c r="BK42" s="763"/>
      <c r="BL42" s="763"/>
      <c r="BM42" s="763"/>
      <c r="BN42" s="763"/>
      <c r="BO42" s="763"/>
      <c r="BP42" s="763"/>
      <c r="BQ42" s="763"/>
      <c r="BR42" s="763"/>
      <c r="BS42" s="763"/>
      <c r="BT42" s="763"/>
      <c r="BU42" s="763"/>
      <c r="BV42" s="763"/>
      <c r="BW42" s="763"/>
      <c r="BX42" s="763"/>
      <c r="BY42" s="763"/>
      <c r="BZ42" s="763"/>
      <c r="CA42" s="763"/>
      <c r="CB42" s="763"/>
      <c r="CC42" s="763"/>
      <c r="CD42" s="763"/>
      <c r="CE42" s="763"/>
      <c r="CF42" s="763"/>
      <c r="CG42" s="763"/>
      <c r="CH42" s="763"/>
      <c r="CI42" s="763"/>
      <c r="CJ42" s="763"/>
      <c r="CK42" s="763"/>
      <c r="CL42" s="763"/>
      <c r="CM42" s="763"/>
      <c r="CN42" s="763"/>
      <c r="CO42" s="763"/>
      <c r="CP42" s="763"/>
      <c r="CQ42" s="763"/>
      <c r="CR42" s="763"/>
      <c r="CS42" s="763"/>
      <c r="CT42" s="763"/>
      <c r="CU42" s="763"/>
      <c r="CV42" s="763"/>
      <c r="CW42" s="763"/>
      <c r="CX42" s="763"/>
      <c r="CY42" s="763"/>
      <c r="CZ42" s="763"/>
      <c r="DA42" s="763"/>
      <c r="DB42" s="763"/>
      <c r="DC42" s="763"/>
      <c r="DD42" s="763"/>
      <c r="DE42" s="763"/>
      <c r="DF42" s="763"/>
      <c r="DG42" s="763"/>
      <c r="DH42" s="763"/>
      <c r="DI42" s="763"/>
      <c r="DJ42" s="763"/>
      <c r="DK42" s="763"/>
    </row>
    <row r="44" spans="1:115" x14ac:dyDescent="0.2">
      <c r="A44" s="244" t="s">
        <v>299</v>
      </c>
    </row>
  </sheetData>
  <mergeCells count="10">
    <mergeCell ref="E5:G5"/>
    <mergeCell ref="A1:J1"/>
    <mergeCell ref="A2:J2"/>
    <mergeCell ref="A3:A6"/>
    <mergeCell ref="B3:D3"/>
    <mergeCell ref="E3:G3"/>
    <mergeCell ref="B4:D4"/>
    <mergeCell ref="E4:G4"/>
    <mergeCell ref="H4:J5"/>
    <mergeCell ref="B5:D5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3"/>
  <sheetViews>
    <sheetView topLeftCell="A10" zoomScale="50" zoomScaleNormal="50" workbookViewId="0">
      <selection activeCell="U18" sqref="U18"/>
    </sheetView>
  </sheetViews>
  <sheetFormatPr defaultRowHeight="25.5" x14ac:dyDescent="0.35"/>
  <cols>
    <col min="1" max="1" width="88.85546875" style="15" customWidth="1"/>
    <col min="2" max="2" width="15.5703125" style="15" customWidth="1"/>
    <col min="3" max="3" width="14.42578125" style="15" customWidth="1"/>
    <col min="4" max="4" width="13.28515625" style="15" customWidth="1"/>
    <col min="5" max="5" width="15" style="15" customWidth="1"/>
    <col min="6" max="6" width="14.42578125" style="15" customWidth="1"/>
    <col min="7" max="7" width="13.7109375" style="15" customWidth="1"/>
    <col min="8" max="8" width="15.140625" style="15" customWidth="1"/>
    <col min="9" max="10" width="12.28515625" style="15" customWidth="1"/>
    <col min="11" max="11" width="15.140625" style="15" customWidth="1"/>
    <col min="12" max="12" width="12" style="15" customWidth="1"/>
    <col min="13" max="13" width="13.28515625" style="15" customWidth="1"/>
    <col min="14" max="14" width="16" style="15" customWidth="1"/>
    <col min="15" max="15" width="13.85546875" style="15" customWidth="1"/>
    <col min="16" max="16" width="14" style="15" customWidth="1"/>
    <col min="17" max="18" width="10.7109375" style="15" customWidth="1"/>
    <col min="19" max="19" width="9.140625" style="15"/>
    <col min="20" max="20" width="12.85546875" style="15" customWidth="1"/>
    <col min="21" max="21" width="23.42578125" style="15" customWidth="1"/>
    <col min="22" max="23" width="9.140625" style="15"/>
    <col min="24" max="24" width="10.5703125" style="15" bestFit="1" customWidth="1"/>
    <col min="25" max="25" width="11.28515625" style="15" customWidth="1"/>
    <col min="26" max="256" width="9.140625" style="15"/>
    <col min="257" max="257" width="88.85546875" style="15" customWidth="1"/>
    <col min="258" max="258" width="15.5703125" style="15" customWidth="1"/>
    <col min="259" max="259" width="14.42578125" style="15" customWidth="1"/>
    <col min="260" max="260" width="13.28515625" style="15" customWidth="1"/>
    <col min="261" max="261" width="15" style="15" customWidth="1"/>
    <col min="262" max="262" width="14.42578125" style="15" customWidth="1"/>
    <col min="263" max="263" width="13.7109375" style="15" customWidth="1"/>
    <col min="264" max="264" width="15.140625" style="15" customWidth="1"/>
    <col min="265" max="266" width="12.28515625" style="15" customWidth="1"/>
    <col min="267" max="267" width="15.140625" style="15" customWidth="1"/>
    <col min="268" max="268" width="12" style="15" customWidth="1"/>
    <col min="269" max="269" width="13.28515625" style="15" customWidth="1"/>
    <col min="270" max="270" width="16" style="15" customWidth="1"/>
    <col min="271" max="271" width="13.85546875" style="15" customWidth="1"/>
    <col min="272" max="272" width="14" style="15" customWidth="1"/>
    <col min="273" max="274" width="10.7109375" style="15" customWidth="1"/>
    <col min="275" max="275" width="9.140625" style="15"/>
    <col min="276" max="276" width="12.85546875" style="15" customWidth="1"/>
    <col min="277" max="277" width="23.42578125" style="15" customWidth="1"/>
    <col min="278" max="279" width="9.140625" style="15"/>
    <col min="280" max="280" width="10.5703125" style="15" bestFit="1" customWidth="1"/>
    <col min="281" max="281" width="11.28515625" style="15" customWidth="1"/>
    <col min="282" max="512" width="9.140625" style="15"/>
    <col min="513" max="513" width="88.85546875" style="15" customWidth="1"/>
    <col min="514" max="514" width="15.5703125" style="15" customWidth="1"/>
    <col min="515" max="515" width="14.42578125" style="15" customWidth="1"/>
    <col min="516" max="516" width="13.28515625" style="15" customWidth="1"/>
    <col min="517" max="517" width="15" style="15" customWidth="1"/>
    <col min="518" max="518" width="14.42578125" style="15" customWidth="1"/>
    <col min="519" max="519" width="13.7109375" style="15" customWidth="1"/>
    <col min="520" max="520" width="15.140625" style="15" customWidth="1"/>
    <col min="521" max="522" width="12.28515625" style="15" customWidth="1"/>
    <col min="523" max="523" width="15.140625" style="15" customWidth="1"/>
    <col min="524" max="524" width="12" style="15" customWidth="1"/>
    <col min="525" max="525" width="13.28515625" style="15" customWidth="1"/>
    <col min="526" max="526" width="16" style="15" customWidth="1"/>
    <col min="527" max="527" width="13.85546875" style="15" customWidth="1"/>
    <col min="528" max="528" width="14" style="15" customWidth="1"/>
    <col min="529" max="530" width="10.7109375" style="15" customWidth="1"/>
    <col min="531" max="531" width="9.140625" style="15"/>
    <col min="532" max="532" width="12.85546875" style="15" customWidth="1"/>
    <col min="533" max="533" width="23.42578125" style="15" customWidth="1"/>
    <col min="534" max="535" width="9.140625" style="15"/>
    <col min="536" max="536" width="10.5703125" style="15" bestFit="1" customWidth="1"/>
    <col min="537" max="537" width="11.28515625" style="15" customWidth="1"/>
    <col min="538" max="768" width="9.140625" style="15"/>
    <col min="769" max="769" width="88.85546875" style="15" customWidth="1"/>
    <col min="770" max="770" width="15.5703125" style="15" customWidth="1"/>
    <col min="771" max="771" width="14.42578125" style="15" customWidth="1"/>
    <col min="772" max="772" width="13.28515625" style="15" customWidth="1"/>
    <col min="773" max="773" width="15" style="15" customWidth="1"/>
    <col min="774" max="774" width="14.42578125" style="15" customWidth="1"/>
    <col min="775" max="775" width="13.7109375" style="15" customWidth="1"/>
    <col min="776" max="776" width="15.140625" style="15" customWidth="1"/>
    <col min="777" max="778" width="12.28515625" style="15" customWidth="1"/>
    <col min="779" max="779" width="15.140625" style="15" customWidth="1"/>
    <col min="780" max="780" width="12" style="15" customWidth="1"/>
    <col min="781" max="781" width="13.28515625" style="15" customWidth="1"/>
    <col min="782" max="782" width="16" style="15" customWidth="1"/>
    <col min="783" max="783" width="13.85546875" style="15" customWidth="1"/>
    <col min="784" max="784" width="14" style="15" customWidth="1"/>
    <col min="785" max="786" width="10.7109375" style="15" customWidth="1"/>
    <col min="787" max="787" width="9.140625" style="15"/>
    <col min="788" max="788" width="12.85546875" style="15" customWidth="1"/>
    <col min="789" max="789" width="23.42578125" style="15" customWidth="1"/>
    <col min="790" max="791" width="9.140625" style="15"/>
    <col min="792" max="792" width="10.5703125" style="15" bestFit="1" customWidth="1"/>
    <col min="793" max="793" width="11.28515625" style="15" customWidth="1"/>
    <col min="794" max="1024" width="9.140625" style="15"/>
    <col min="1025" max="1025" width="88.85546875" style="15" customWidth="1"/>
    <col min="1026" max="1026" width="15.5703125" style="15" customWidth="1"/>
    <col min="1027" max="1027" width="14.42578125" style="15" customWidth="1"/>
    <col min="1028" max="1028" width="13.28515625" style="15" customWidth="1"/>
    <col min="1029" max="1029" width="15" style="15" customWidth="1"/>
    <col min="1030" max="1030" width="14.42578125" style="15" customWidth="1"/>
    <col min="1031" max="1031" width="13.7109375" style="15" customWidth="1"/>
    <col min="1032" max="1032" width="15.140625" style="15" customWidth="1"/>
    <col min="1033" max="1034" width="12.28515625" style="15" customWidth="1"/>
    <col min="1035" max="1035" width="15.140625" style="15" customWidth="1"/>
    <col min="1036" max="1036" width="12" style="15" customWidth="1"/>
    <col min="1037" max="1037" width="13.28515625" style="15" customWidth="1"/>
    <col min="1038" max="1038" width="16" style="15" customWidth="1"/>
    <col min="1039" max="1039" width="13.85546875" style="15" customWidth="1"/>
    <col min="1040" max="1040" width="14" style="15" customWidth="1"/>
    <col min="1041" max="1042" width="10.7109375" style="15" customWidth="1"/>
    <col min="1043" max="1043" width="9.140625" style="15"/>
    <col min="1044" max="1044" width="12.85546875" style="15" customWidth="1"/>
    <col min="1045" max="1045" width="23.42578125" style="15" customWidth="1"/>
    <col min="1046" max="1047" width="9.140625" style="15"/>
    <col min="1048" max="1048" width="10.5703125" style="15" bestFit="1" customWidth="1"/>
    <col min="1049" max="1049" width="11.28515625" style="15" customWidth="1"/>
    <col min="1050" max="1280" width="9.140625" style="15"/>
    <col min="1281" max="1281" width="88.85546875" style="15" customWidth="1"/>
    <col min="1282" max="1282" width="15.5703125" style="15" customWidth="1"/>
    <col min="1283" max="1283" width="14.42578125" style="15" customWidth="1"/>
    <col min="1284" max="1284" width="13.28515625" style="15" customWidth="1"/>
    <col min="1285" max="1285" width="15" style="15" customWidth="1"/>
    <col min="1286" max="1286" width="14.42578125" style="15" customWidth="1"/>
    <col min="1287" max="1287" width="13.7109375" style="15" customWidth="1"/>
    <col min="1288" max="1288" width="15.140625" style="15" customWidth="1"/>
    <col min="1289" max="1290" width="12.28515625" style="15" customWidth="1"/>
    <col min="1291" max="1291" width="15.140625" style="15" customWidth="1"/>
    <col min="1292" max="1292" width="12" style="15" customWidth="1"/>
    <col min="1293" max="1293" width="13.28515625" style="15" customWidth="1"/>
    <col min="1294" max="1294" width="16" style="15" customWidth="1"/>
    <col min="1295" max="1295" width="13.85546875" style="15" customWidth="1"/>
    <col min="1296" max="1296" width="14" style="15" customWidth="1"/>
    <col min="1297" max="1298" width="10.7109375" style="15" customWidth="1"/>
    <col min="1299" max="1299" width="9.140625" style="15"/>
    <col min="1300" max="1300" width="12.85546875" style="15" customWidth="1"/>
    <col min="1301" max="1301" width="23.42578125" style="15" customWidth="1"/>
    <col min="1302" max="1303" width="9.140625" style="15"/>
    <col min="1304" max="1304" width="10.5703125" style="15" bestFit="1" customWidth="1"/>
    <col min="1305" max="1305" width="11.28515625" style="15" customWidth="1"/>
    <col min="1306" max="1536" width="9.140625" style="15"/>
    <col min="1537" max="1537" width="88.85546875" style="15" customWidth="1"/>
    <col min="1538" max="1538" width="15.5703125" style="15" customWidth="1"/>
    <col min="1539" max="1539" width="14.42578125" style="15" customWidth="1"/>
    <col min="1540" max="1540" width="13.28515625" style="15" customWidth="1"/>
    <col min="1541" max="1541" width="15" style="15" customWidth="1"/>
    <col min="1542" max="1542" width="14.42578125" style="15" customWidth="1"/>
    <col min="1543" max="1543" width="13.7109375" style="15" customWidth="1"/>
    <col min="1544" max="1544" width="15.140625" style="15" customWidth="1"/>
    <col min="1545" max="1546" width="12.28515625" style="15" customWidth="1"/>
    <col min="1547" max="1547" width="15.140625" style="15" customWidth="1"/>
    <col min="1548" max="1548" width="12" style="15" customWidth="1"/>
    <col min="1549" max="1549" width="13.28515625" style="15" customWidth="1"/>
    <col min="1550" max="1550" width="16" style="15" customWidth="1"/>
    <col min="1551" max="1551" width="13.85546875" style="15" customWidth="1"/>
    <col min="1552" max="1552" width="14" style="15" customWidth="1"/>
    <col min="1553" max="1554" width="10.7109375" style="15" customWidth="1"/>
    <col min="1555" max="1555" width="9.140625" style="15"/>
    <col min="1556" max="1556" width="12.85546875" style="15" customWidth="1"/>
    <col min="1557" max="1557" width="23.42578125" style="15" customWidth="1"/>
    <col min="1558" max="1559" width="9.140625" style="15"/>
    <col min="1560" max="1560" width="10.5703125" style="15" bestFit="1" customWidth="1"/>
    <col min="1561" max="1561" width="11.28515625" style="15" customWidth="1"/>
    <col min="1562" max="1792" width="9.140625" style="15"/>
    <col min="1793" max="1793" width="88.85546875" style="15" customWidth="1"/>
    <col min="1794" max="1794" width="15.5703125" style="15" customWidth="1"/>
    <col min="1795" max="1795" width="14.42578125" style="15" customWidth="1"/>
    <col min="1796" max="1796" width="13.28515625" style="15" customWidth="1"/>
    <col min="1797" max="1797" width="15" style="15" customWidth="1"/>
    <col min="1798" max="1798" width="14.42578125" style="15" customWidth="1"/>
    <col min="1799" max="1799" width="13.7109375" style="15" customWidth="1"/>
    <col min="1800" max="1800" width="15.140625" style="15" customWidth="1"/>
    <col min="1801" max="1802" width="12.28515625" style="15" customWidth="1"/>
    <col min="1803" max="1803" width="15.140625" style="15" customWidth="1"/>
    <col min="1804" max="1804" width="12" style="15" customWidth="1"/>
    <col min="1805" max="1805" width="13.28515625" style="15" customWidth="1"/>
    <col min="1806" max="1806" width="16" style="15" customWidth="1"/>
    <col min="1807" max="1807" width="13.85546875" style="15" customWidth="1"/>
    <col min="1808" max="1808" width="14" style="15" customWidth="1"/>
    <col min="1809" max="1810" width="10.7109375" style="15" customWidth="1"/>
    <col min="1811" max="1811" width="9.140625" style="15"/>
    <col min="1812" max="1812" width="12.85546875" style="15" customWidth="1"/>
    <col min="1813" max="1813" width="23.42578125" style="15" customWidth="1"/>
    <col min="1814" max="1815" width="9.140625" style="15"/>
    <col min="1816" max="1816" width="10.5703125" style="15" bestFit="1" customWidth="1"/>
    <col min="1817" max="1817" width="11.28515625" style="15" customWidth="1"/>
    <col min="1818" max="2048" width="9.140625" style="15"/>
    <col min="2049" max="2049" width="88.85546875" style="15" customWidth="1"/>
    <col min="2050" max="2050" width="15.5703125" style="15" customWidth="1"/>
    <col min="2051" max="2051" width="14.42578125" style="15" customWidth="1"/>
    <col min="2052" max="2052" width="13.28515625" style="15" customWidth="1"/>
    <col min="2053" max="2053" width="15" style="15" customWidth="1"/>
    <col min="2054" max="2054" width="14.42578125" style="15" customWidth="1"/>
    <col min="2055" max="2055" width="13.7109375" style="15" customWidth="1"/>
    <col min="2056" max="2056" width="15.140625" style="15" customWidth="1"/>
    <col min="2057" max="2058" width="12.28515625" style="15" customWidth="1"/>
    <col min="2059" max="2059" width="15.140625" style="15" customWidth="1"/>
    <col min="2060" max="2060" width="12" style="15" customWidth="1"/>
    <col min="2061" max="2061" width="13.28515625" style="15" customWidth="1"/>
    <col min="2062" max="2062" width="16" style="15" customWidth="1"/>
    <col min="2063" max="2063" width="13.85546875" style="15" customWidth="1"/>
    <col min="2064" max="2064" width="14" style="15" customWidth="1"/>
    <col min="2065" max="2066" width="10.7109375" style="15" customWidth="1"/>
    <col min="2067" max="2067" width="9.140625" style="15"/>
    <col min="2068" max="2068" width="12.85546875" style="15" customWidth="1"/>
    <col min="2069" max="2069" width="23.42578125" style="15" customWidth="1"/>
    <col min="2070" max="2071" width="9.140625" style="15"/>
    <col min="2072" max="2072" width="10.5703125" style="15" bestFit="1" customWidth="1"/>
    <col min="2073" max="2073" width="11.28515625" style="15" customWidth="1"/>
    <col min="2074" max="2304" width="9.140625" style="15"/>
    <col min="2305" max="2305" width="88.85546875" style="15" customWidth="1"/>
    <col min="2306" max="2306" width="15.5703125" style="15" customWidth="1"/>
    <col min="2307" max="2307" width="14.42578125" style="15" customWidth="1"/>
    <col min="2308" max="2308" width="13.28515625" style="15" customWidth="1"/>
    <col min="2309" max="2309" width="15" style="15" customWidth="1"/>
    <col min="2310" max="2310" width="14.42578125" style="15" customWidth="1"/>
    <col min="2311" max="2311" width="13.7109375" style="15" customWidth="1"/>
    <col min="2312" max="2312" width="15.140625" style="15" customWidth="1"/>
    <col min="2313" max="2314" width="12.28515625" style="15" customWidth="1"/>
    <col min="2315" max="2315" width="15.140625" style="15" customWidth="1"/>
    <col min="2316" max="2316" width="12" style="15" customWidth="1"/>
    <col min="2317" max="2317" width="13.28515625" style="15" customWidth="1"/>
    <col min="2318" max="2318" width="16" style="15" customWidth="1"/>
    <col min="2319" max="2319" width="13.85546875" style="15" customWidth="1"/>
    <col min="2320" max="2320" width="14" style="15" customWidth="1"/>
    <col min="2321" max="2322" width="10.7109375" style="15" customWidth="1"/>
    <col min="2323" max="2323" width="9.140625" style="15"/>
    <col min="2324" max="2324" width="12.85546875" style="15" customWidth="1"/>
    <col min="2325" max="2325" width="23.42578125" style="15" customWidth="1"/>
    <col min="2326" max="2327" width="9.140625" style="15"/>
    <col min="2328" max="2328" width="10.5703125" style="15" bestFit="1" customWidth="1"/>
    <col min="2329" max="2329" width="11.28515625" style="15" customWidth="1"/>
    <col min="2330" max="2560" width="9.140625" style="15"/>
    <col min="2561" max="2561" width="88.85546875" style="15" customWidth="1"/>
    <col min="2562" max="2562" width="15.5703125" style="15" customWidth="1"/>
    <col min="2563" max="2563" width="14.42578125" style="15" customWidth="1"/>
    <col min="2564" max="2564" width="13.28515625" style="15" customWidth="1"/>
    <col min="2565" max="2565" width="15" style="15" customWidth="1"/>
    <col min="2566" max="2566" width="14.42578125" style="15" customWidth="1"/>
    <col min="2567" max="2567" width="13.7109375" style="15" customWidth="1"/>
    <col min="2568" max="2568" width="15.140625" style="15" customWidth="1"/>
    <col min="2569" max="2570" width="12.28515625" style="15" customWidth="1"/>
    <col min="2571" max="2571" width="15.140625" style="15" customWidth="1"/>
    <col min="2572" max="2572" width="12" style="15" customWidth="1"/>
    <col min="2573" max="2573" width="13.28515625" style="15" customWidth="1"/>
    <col min="2574" max="2574" width="16" style="15" customWidth="1"/>
    <col min="2575" max="2575" width="13.85546875" style="15" customWidth="1"/>
    <col min="2576" max="2576" width="14" style="15" customWidth="1"/>
    <col min="2577" max="2578" width="10.7109375" style="15" customWidth="1"/>
    <col min="2579" max="2579" width="9.140625" style="15"/>
    <col min="2580" max="2580" width="12.85546875" style="15" customWidth="1"/>
    <col min="2581" max="2581" width="23.42578125" style="15" customWidth="1"/>
    <col min="2582" max="2583" width="9.140625" style="15"/>
    <col min="2584" max="2584" width="10.5703125" style="15" bestFit="1" customWidth="1"/>
    <col min="2585" max="2585" width="11.28515625" style="15" customWidth="1"/>
    <col min="2586" max="2816" width="9.140625" style="15"/>
    <col min="2817" max="2817" width="88.85546875" style="15" customWidth="1"/>
    <col min="2818" max="2818" width="15.5703125" style="15" customWidth="1"/>
    <col min="2819" max="2819" width="14.42578125" style="15" customWidth="1"/>
    <col min="2820" max="2820" width="13.28515625" style="15" customWidth="1"/>
    <col min="2821" max="2821" width="15" style="15" customWidth="1"/>
    <col min="2822" max="2822" width="14.42578125" style="15" customWidth="1"/>
    <col min="2823" max="2823" width="13.7109375" style="15" customWidth="1"/>
    <col min="2824" max="2824" width="15.140625" style="15" customWidth="1"/>
    <col min="2825" max="2826" width="12.28515625" style="15" customWidth="1"/>
    <col min="2827" max="2827" width="15.140625" style="15" customWidth="1"/>
    <col min="2828" max="2828" width="12" style="15" customWidth="1"/>
    <col min="2829" max="2829" width="13.28515625" style="15" customWidth="1"/>
    <col min="2830" max="2830" width="16" style="15" customWidth="1"/>
    <col min="2831" max="2831" width="13.85546875" style="15" customWidth="1"/>
    <col min="2832" max="2832" width="14" style="15" customWidth="1"/>
    <col min="2833" max="2834" width="10.7109375" style="15" customWidth="1"/>
    <col min="2835" max="2835" width="9.140625" style="15"/>
    <col min="2836" max="2836" width="12.85546875" style="15" customWidth="1"/>
    <col min="2837" max="2837" width="23.42578125" style="15" customWidth="1"/>
    <col min="2838" max="2839" width="9.140625" style="15"/>
    <col min="2840" max="2840" width="10.5703125" style="15" bestFit="1" customWidth="1"/>
    <col min="2841" max="2841" width="11.28515625" style="15" customWidth="1"/>
    <col min="2842" max="3072" width="9.140625" style="15"/>
    <col min="3073" max="3073" width="88.85546875" style="15" customWidth="1"/>
    <col min="3074" max="3074" width="15.5703125" style="15" customWidth="1"/>
    <col min="3075" max="3075" width="14.42578125" style="15" customWidth="1"/>
    <col min="3076" max="3076" width="13.28515625" style="15" customWidth="1"/>
    <col min="3077" max="3077" width="15" style="15" customWidth="1"/>
    <col min="3078" max="3078" width="14.42578125" style="15" customWidth="1"/>
    <col min="3079" max="3079" width="13.7109375" style="15" customWidth="1"/>
    <col min="3080" max="3080" width="15.140625" style="15" customWidth="1"/>
    <col min="3081" max="3082" width="12.28515625" style="15" customWidth="1"/>
    <col min="3083" max="3083" width="15.140625" style="15" customWidth="1"/>
    <col min="3084" max="3084" width="12" style="15" customWidth="1"/>
    <col min="3085" max="3085" width="13.28515625" style="15" customWidth="1"/>
    <col min="3086" max="3086" width="16" style="15" customWidth="1"/>
    <col min="3087" max="3087" width="13.85546875" style="15" customWidth="1"/>
    <col min="3088" max="3088" width="14" style="15" customWidth="1"/>
    <col min="3089" max="3090" width="10.7109375" style="15" customWidth="1"/>
    <col min="3091" max="3091" width="9.140625" style="15"/>
    <col min="3092" max="3092" width="12.85546875" style="15" customWidth="1"/>
    <col min="3093" max="3093" width="23.42578125" style="15" customWidth="1"/>
    <col min="3094" max="3095" width="9.140625" style="15"/>
    <col min="3096" max="3096" width="10.5703125" style="15" bestFit="1" customWidth="1"/>
    <col min="3097" max="3097" width="11.28515625" style="15" customWidth="1"/>
    <col min="3098" max="3328" width="9.140625" style="15"/>
    <col min="3329" max="3329" width="88.85546875" style="15" customWidth="1"/>
    <col min="3330" max="3330" width="15.5703125" style="15" customWidth="1"/>
    <col min="3331" max="3331" width="14.42578125" style="15" customWidth="1"/>
    <col min="3332" max="3332" width="13.28515625" style="15" customWidth="1"/>
    <col min="3333" max="3333" width="15" style="15" customWidth="1"/>
    <col min="3334" max="3334" width="14.42578125" style="15" customWidth="1"/>
    <col min="3335" max="3335" width="13.7109375" style="15" customWidth="1"/>
    <col min="3336" max="3336" width="15.140625" style="15" customWidth="1"/>
    <col min="3337" max="3338" width="12.28515625" style="15" customWidth="1"/>
    <col min="3339" max="3339" width="15.140625" style="15" customWidth="1"/>
    <col min="3340" max="3340" width="12" style="15" customWidth="1"/>
    <col min="3341" max="3341" width="13.28515625" style="15" customWidth="1"/>
    <col min="3342" max="3342" width="16" style="15" customWidth="1"/>
    <col min="3343" max="3343" width="13.85546875" style="15" customWidth="1"/>
    <col min="3344" max="3344" width="14" style="15" customWidth="1"/>
    <col min="3345" max="3346" width="10.7109375" style="15" customWidth="1"/>
    <col min="3347" max="3347" width="9.140625" style="15"/>
    <col min="3348" max="3348" width="12.85546875" style="15" customWidth="1"/>
    <col min="3349" max="3349" width="23.42578125" style="15" customWidth="1"/>
    <col min="3350" max="3351" width="9.140625" style="15"/>
    <col min="3352" max="3352" width="10.5703125" style="15" bestFit="1" customWidth="1"/>
    <col min="3353" max="3353" width="11.28515625" style="15" customWidth="1"/>
    <col min="3354" max="3584" width="9.140625" style="15"/>
    <col min="3585" max="3585" width="88.85546875" style="15" customWidth="1"/>
    <col min="3586" max="3586" width="15.5703125" style="15" customWidth="1"/>
    <col min="3587" max="3587" width="14.42578125" style="15" customWidth="1"/>
    <col min="3588" max="3588" width="13.28515625" style="15" customWidth="1"/>
    <col min="3589" max="3589" width="15" style="15" customWidth="1"/>
    <col min="3590" max="3590" width="14.42578125" style="15" customWidth="1"/>
    <col min="3591" max="3591" width="13.7109375" style="15" customWidth="1"/>
    <col min="3592" max="3592" width="15.140625" style="15" customWidth="1"/>
    <col min="3593" max="3594" width="12.28515625" style="15" customWidth="1"/>
    <col min="3595" max="3595" width="15.140625" style="15" customWidth="1"/>
    <col min="3596" max="3596" width="12" style="15" customWidth="1"/>
    <col min="3597" max="3597" width="13.28515625" style="15" customWidth="1"/>
    <col min="3598" max="3598" width="16" style="15" customWidth="1"/>
    <col min="3599" max="3599" width="13.85546875" style="15" customWidth="1"/>
    <col min="3600" max="3600" width="14" style="15" customWidth="1"/>
    <col min="3601" max="3602" width="10.7109375" style="15" customWidth="1"/>
    <col min="3603" max="3603" width="9.140625" style="15"/>
    <col min="3604" max="3604" width="12.85546875" style="15" customWidth="1"/>
    <col min="3605" max="3605" width="23.42578125" style="15" customWidth="1"/>
    <col min="3606" max="3607" width="9.140625" style="15"/>
    <col min="3608" max="3608" width="10.5703125" style="15" bestFit="1" customWidth="1"/>
    <col min="3609" max="3609" width="11.28515625" style="15" customWidth="1"/>
    <col min="3610" max="3840" width="9.140625" style="15"/>
    <col min="3841" max="3841" width="88.85546875" style="15" customWidth="1"/>
    <col min="3842" max="3842" width="15.5703125" style="15" customWidth="1"/>
    <col min="3843" max="3843" width="14.42578125" style="15" customWidth="1"/>
    <col min="3844" max="3844" width="13.28515625" style="15" customWidth="1"/>
    <col min="3845" max="3845" width="15" style="15" customWidth="1"/>
    <col min="3846" max="3846" width="14.42578125" style="15" customWidth="1"/>
    <col min="3847" max="3847" width="13.7109375" style="15" customWidth="1"/>
    <col min="3848" max="3848" width="15.140625" style="15" customWidth="1"/>
    <col min="3849" max="3850" width="12.28515625" style="15" customWidth="1"/>
    <col min="3851" max="3851" width="15.140625" style="15" customWidth="1"/>
    <col min="3852" max="3852" width="12" style="15" customWidth="1"/>
    <col min="3853" max="3853" width="13.28515625" style="15" customWidth="1"/>
    <col min="3854" max="3854" width="16" style="15" customWidth="1"/>
    <col min="3855" max="3855" width="13.85546875" style="15" customWidth="1"/>
    <col min="3856" max="3856" width="14" style="15" customWidth="1"/>
    <col min="3857" max="3858" width="10.7109375" style="15" customWidth="1"/>
    <col min="3859" max="3859" width="9.140625" style="15"/>
    <col min="3860" max="3860" width="12.85546875" style="15" customWidth="1"/>
    <col min="3861" max="3861" width="23.42578125" style="15" customWidth="1"/>
    <col min="3862" max="3863" width="9.140625" style="15"/>
    <col min="3864" max="3864" width="10.5703125" style="15" bestFit="1" customWidth="1"/>
    <col min="3865" max="3865" width="11.28515625" style="15" customWidth="1"/>
    <col min="3866" max="4096" width="9.140625" style="15"/>
    <col min="4097" max="4097" width="88.85546875" style="15" customWidth="1"/>
    <col min="4098" max="4098" width="15.5703125" style="15" customWidth="1"/>
    <col min="4099" max="4099" width="14.42578125" style="15" customWidth="1"/>
    <col min="4100" max="4100" width="13.28515625" style="15" customWidth="1"/>
    <col min="4101" max="4101" width="15" style="15" customWidth="1"/>
    <col min="4102" max="4102" width="14.42578125" style="15" customWidth="1"/>
    <col min="4103" max="4103" width="13.7109375" style="15" customWidth="1"/>
    <col min="4104" max="4104" width="15.140625" style="15" customWidth="1"/>
    <col min="4105" max="4106" width="12.28515625" style="15" customWidth="1"/>
    <col min="4107" max="4107" width="15.140625" style="15" customWidth="1"/>
    <col min="4108" max="4108" width="12" style="15" customWidth="1"/>
    <col min="4109" max="4109" width="13.28515625" style="15" customWidth="1"/>
    <col min="4110" max="4110" width="16" style="15" customWidth="1"/>
    <col min="4111" max="4111" width="13.85546875" style="15" customWidth="1"/>
    <col min="4112" max="4112" width="14" style="15" customWidth="1"/>
    <col min="4113" max="4114" width="10.7109375" style="15" customWidth="1"/>
    <col min="4115" max="4115" width="9.140625" style="15"/>
    <col min="4116" max="4116" width="12.85546875" style="15" customWidth="1"/>
    <col min="4117" max="4117" width="23.42578125" style="15" customWidth="1"/>
    <col min="4118" max="4119" width="9.140625" style="15"/>
    <col min="4120" max="4120" width="10.5703125" style="15" bestFit="1" customWidth="1"/>
    <col min="4121" max="4121" width="11.28515625" style="15" customWidth="1"/>
    <col min="4122" max="4352" width="9.140625" style="15"/>
    <col min="4353" max="4353" width="88.85546875" style="15" customWidth="1"/>
    <col min="4354" max="4354" width="15.5703125" style="15" customWidth="1"/>
    <col min="4355" max="4355" width="14.42578125" style="15" customWidth="1"/>
    <col min="4356" max="4356" width="13.28515625" style="15" customWidth="1"/>
    <col min="4357" max="4357" width="15" style="15" customWidth="1"/>
    <col min="4358" max="4358" width="14.42578125" style="15" customWidth="1"/>
    <col min="4359" max="4359" width="13.7109375" style="15" customWidth="1"/>
    <col min="4360" max="4360" width="15.140625" style="15" customWidth="1"/>
    <col min="4361" max="4362" width="12.28515625" style="15" customWidth="1"/>
    <col min="4363" max="4363" width="15.140625" style="15" customWidth="1"/>
    <col min="4364" max="4364" width="12" style="15" customWidth="1"/>
    <col min="4365" max="4365" width="13.28515625" style="15" customWidth="1"/>
    <col min="4366" max="4366" width="16" style="15" customWidth="1"/>
    <col min="4367" max="4367" width="13.85546875" style="15" customWidth="1"/>
    <col min="4368" max="4368" width="14" style="15" customWidth="1"/>
    <col min="4369" max="4370" width="10.7109375" style="15" customWidth="1"/>
    <col min="4371" max="4371" width="9.140625" style="15"/>
    <col min="4372" max="4372" width="12.85546875" style="15" customWidth="1"/>
    <col min="4373" max="4373" width="23.42578125" style="15" customWidth="1"/>
    <col min="4374" max="4375" width="9.140625" style="15"/>
    <col min="4376" max="4376" width="10.5703125" style="15" bestFit="1" customWidth="1"/>
    <col min="4377" max="4377" width="11.28515625" style="15" customWidth="1"/>
    <col min="4378" max="4608" width="9.140625" style="15"/>
    <col min="4609" max="4609" width="88.85546875" style="15" customWidth="1"/>
    <col min="4610" max="4610" width="15.5703125" style="15" customWidth="1"/>
    <col min="4611" max="4611" width="14.42578125" style="15" customWidth="1"/>
    <col min="4612" max="4612" width="13.28515625" style="15" customWidth="1"/>
    <col min="4613" max="4613" width="15" style="15" customWidth="1"/>
    <col min="4614" max="4614" width="14.42578125" style="15" customWidth="1"/>
    <col min="4615" max="4615" width="13.7109375" style="15" customWidth="1"/>
    <col min="4616" max="4616" width="15.140625" style="15" customWidth="1"/>
    <col min="4617" max="4618" width="12.28515625" style="15" customWidth="1"/>
    <col min="4619" max="4619" width="15.140625" style="15" customWidth="1"/>
    <col min="4620" max="4620" width="12" style="15" customWidth="1"/>
    <col min="4621" max="4621" width="13.28515625" style="15" customWidth="1"/>
    <col min="4622" max="4622" width="16" style="15" customWidth="1"/>
    <col min="4623" max="4623" width="13.85546875" style="15" customWidth="1"/>
    <col min="4624" max="4624" width="14" style="15" customWidth="1"/>
    <col min="4625" max="4626" width="10.7109375" style="15" customWidth="1"/>
    <col min="4627" max="4627" width="9.140625" style="15"/>
    <col min="4628" max="4628" width="12.85546875" style="15" customWidth="1"/>
    <col min="4629" max="4629" width="23.42578125" style="15" customWidth="1"/>
    <col min="4630" max="4631" width="9.140625" style="15"/>
    <col min="4632" max="4632" width="10.5703125" style="15" bestFit="1" customWidth="1"/>
    <col min="4633" max="4633" width="11.28515625" style="15" customWidth="1"/>
    <col min="4634" max="4864" width="9.140625" style="15"/>
    <col min="4865" max="4865" width="88.85546875" style="15" customWidth="1"/>
    <col min="4866" max="4866" width="15.5703125" style="15" customWidth="1"/>
    <col min="4867" max="4867" width="14.42578125" style="15" customWidth="1"/>
    <col min="4868" max="4868" width="13.28515625" style="15" customWidth="1"/>
    <col min="4869" max="4869" width="15" style="15" customWidth="1"/>
    <col min="4870" max="4870" width="14.42578125" style="15" customWidth="1"/>
    <col min="4871" max="4871" width="13.7109375" style="15" customWidth="1"/>
    <col min="4872" max="4872" width="15.140625" style="15" customWidth="1"/>
    <col min="4873" max="4874" width="12.28515625" style="15" customWidth="1"/>
    <col min="4875" max="4875" width="15.140625" style="15" customWidth="1"/>
    <col min="4876" max="4876" width="12" style="15" customWidth="1"/>
    <col min="4877" max="4877" width="13.28515625" style="15" customWidth="1"/>
    <col min="4878" max="4878" width="16" style="15" customWidth="1"/>
    <col min="4879" max="4879" width="13.85546875" style="15" customWidth="1"/>
    <col min="4880" max="4880" width="14" style="15" customWidth="1"/>
    <col min="4881" max="4882" width="10.7109375" style="15" customWidth="1"/>
    <col min="4883" max="4883" width="9.140625" style="15"/>
    <col min="4884" max="4884" width="12.85546875" style="15" customWidth="1"/>
    <col min="4885" max="4885" width="23.42578125" style="15" customWidth="1"/>
    <col min="4886" max="4887" width="9.140625" style="15"/>
    <col min="4888" max="4888" width="10.5703125" style="15" bestFit="1" customWidth="1"/>
    <col min="4889" max="4889" width="11.28515625" style="15" customWidth="1"/>
    <col min="4890" max="5120" width="9.140625" style="15"/>
    <col min="5121" max="5121" width="88.85546875" style="15" customWidth="1"/>
    <col min="5122" max="5122" width="15.5703125" style="15" customWidth="1"/>
    <col min="5123" max="5123" width="14.42578125" style="15" customWidth="1"/>
    <col min="5124" max="5124" width="13.28515625" style="15" customWidth="1"/>
    <col min="5125" max="5125" width="15" style="15" customWidth="1"/>
    <col min="5126" max="5126" width="14.42578125" style="15" customWidth="1"/>
    <col min="5127" max="5127" width="13.7109375" style="15" customWidth="1"/>
    <col min="5128" max="5128" width="15.140625" style="15" customWidth="1"/>
    <col min="5129" max="5130" width="12.28515625" style="15" customWidth="1"/>
    <col min="5131" max="5131" width="15.140625" style="15" customWidth="1"/>
    <col min="5132" max="5132" width="12" style="15" customWidth="1"/>
    <col min="5133" max="5133" width="13.28515625" style="15" customWidth="1"/>
    <col min="5134" max="5134" width="16" style="15" customWidth="1"/>
    <col min="5135" max="5135" width="13.85546875" style="15" customWidth="1"/>
    <col min="5136" max="5136" width="14" style="15" customWidth="1"/>
    <col min="5137" max="5138" width="10.7109375" style="15" customWidth="1"/>
    <col min="5139" max="5139" width="9.140625" style="15"/>
    <col min="5140" max="5140" width="12.85546875" style="15" customWidth="1"/>
    <col min="5141" max="5141" width="23.42578125" style="15" customWidth="1"/>
    <col min="5142" max="5143" width="9.140625" style="15"/>
    <col min="5144" max="5144" width="10.5703125" style="15" bestFit="1" customWidth="1"/>
    <col min="5145" max="5145" width="11.28515625" style="15" customWidth="1"/>
    <col min="5146" max="5376" width="9.140625" style="15"/>
    <col min="5377" max="5377" width="88.85546875" style="15" customWidth="1"/>
    <col min="5378" max="5378" width="15.5703125" style="15" customWidth="1"/>
    <col min="5379" max="5379" width="14.42578125" style="15" customWidth="1"/>
    <col min="5380" max="5380" width="13.28515625" style="15" customWidth="1"/>
    <col min="5381" max="5381" width="15" style="15" customWidth="1"/>
    <col min="5382" max="5382" width="14.42578125" style="15" customWidth="1"/>
    <col min="5383" max="5383" width="13.7109375" style="15" customWidth="1"/>
    <col min="5384" max="5384" width="15.140625" style="15" customWidth="1"/>
    <col min="5385" max="5386" width="12.28515625" style="15" customWidth="1"/>
    <col min="5387" max="5387" width="15.140625" style="15" customWidth="1"/>
    <col min="5388" max="5388" width="12" style="15" customWidth="1"/>
    <col min="5389" max="5389" width="13.28515625" style="15" customWidth="1"/>
    <col min="5390" max="5390" width="16" style="15" customWidth="1"/>
    <col min="5391" max="5391" width="13.85546875" style="15" customWidth="1"/>
    <col min="5392" max="5392" width="14" style="15" customWidth="1"/>
    <col min="5393" max="5394" width="10.7109375" style="15" customWidth="1"/>
    <col min="5395" max="5395" width="9.140625" style="15"/>
    <col min="5396" max="5396" width="12.85546875" style="15" customWidth="1"/>
    <col min="5397" max="5397" width="23.42578125" style="15" customWidth="1"/>
    <col min="5398" max="5399" width="9.140625" style="15"/>
    <col min="5400" max="5400" width="10.5703125" style="15" bestFit="1" customWidth="1"/>
    <col min="5401" max="5401" width="11.28515625" style="15" customWidth="1"/>
    <col min="5402" max="5632" width="9.140625" style="15"/>
    <col min="5633" max="5633" width="88.85546875" style="15" customWidth="1"/>
    <col min="5634" max="5634" width="15.5703125" style="15" customWidth="1"/>
    <col min="5635" max="5635" width="14.42578125" style="15" customWidth="1"/>
    <col min="5636" max="5636" width="13.28515625" style="15" customWidth="1"/>
    <col min="5637" max="5637" width="15" style="15" customWidth="1"/>
    <col min="5638" max="5638" width="14.42578125" style="15" customWidth="1"/>
    <col min="5639" max="5639" width="13.7109375" style="15" customWidth="1"/>
    <col min="5640" max="5640" width="15.140625" style="15" customWidth="1"/>
    <col min="5641" max="5642" width="12.28515625" style="15" customWidth="1"/>
    <col min="5643" max="5643" width="15.140625" style="15" customWidth="1"/>
    <col min="5644" max="5644" width="12" style="15" customWidth="1"/>
    <col min="5645" max="5645" width="13.28515625" style="15" customWidth="1"/>
    <col min="5646" max="5646" width="16" style="15" customWidth="1"/>
    <col min="5647" max="5647" width="13.85546875" style="15" customWidth="1"/>
    <col min="5648" max="5648" width="14" style="15" customWidth="1"/>
    <col min="5649" max="5650" width="10.7109375" style="15" customWidth="1"/>
    <col min="5651" max="5651" width="9.140625" style="15"/>
    <col min="5652" max="5652" width="12.85546875" style="15" customWidth="1"/>
    <col min="5653" max="5653" width="23.42578125" style="15" customWidth="1"/>
    <col min="5654" max="5655" width="9.140625" style="15"/>
    <col min="5656" max="5656" width="10.5703125" style="15" bestFit="1" customWidth="1"/>
    <col min="5657" max="5657" width="11.28515625" style="15" customWidth="1"/>
    <col min="5658" max="5888" width="9.140625" style="15"/>
    <col min="5889" max="5889" width="88.85546875" style="15" customWidth="1"/>
    <col min="5890" max="5890" width="15.5703125" style="15" customWidth="1"/>
    <col min="5891" max="5891" width="14.42578125" style="15" customWidth="1"/>
    <col min="5892" max="5892" width="13.28515625" style="15" customWidth="1"/>
    <col min="5893" max="5893" width="15" style="15" customWidth="1"/>
    <col min="5894" max="5894" width="14.42578125" style="15" customWidth="1"/>
    <col min="5895" max="5895" width="13.7109375" style="15" customWidth="1"/>
    <col min="5896" max="5896" width="15.140625" style="15" customWidth="1"/>
    <col min="5897" max="5898" width="12.28515625" style="15" customWidth="1"/>
    <col min="5899" max="5899" width="15.140625" style="15" customWidth="1"/>
    <col min="5900" max="5900" width="12" style="15" customWidth="1"/>
    <col min="5901" max="5901" width="13.28515625" style="15" customWidth="1"/>
    <col min="5902" max="5902" width="16" style="15" customWidth="1"/>
    <col min="5903" max="5903" width="13.85546875" style="15" customWidth="1"/>
    <col min="5904" max="5904" width="14" style="15" customWidth="1"/>
    <col min="5905" max="5906" width="10.7109375" style="15" customWidth="1"/>
    <col min="5907" max="5907" width="9.140625" style="15"/>
    <col min="5908" max="5908" width="12.85546875" style="15" customWidth="1"/>
    <col min="5909" max="5909" width="23.42578125" style="15" customWidth="1"/>
    <col min="5910" max="5911" width="9.140625" style="15"/>
    <col min="5912" max="5912" width="10.5703125" style="15" bestFit="1" customWidth="1"/>
    <col min="5913" max="5913" width="11.28515625" style="15" customWidth="1"/>
    <col min="5914" max="6144" width="9.140625" style="15"/>
    <col min="6145" max="6145" width="88.85546875" style="15" customWidth="1"/>
    <col min="6146" max="6146" width="15.5703125" style="15" customWidth="1"/>
    <col min="6147" max="6147" width="14.42578125" style="15" customWidth="1"/>
    <col min="6148" max="6148" width="13.28515625" style="15" customWidth="1"/>
    <col min="6149" max="6149" width="15" style="15" customWidth="1"/>
    <col min="6150" max="6150" width="14.42578125" style="15" customWidth="1"/>
    <col min="6151" max="6151" width="13.7109375" style="15" customWidth="1"/>
    <col min="6152" max="6152" width="15.140625" style="15" customWidth="1"/>
    <col min="6153" max="6154" width="12.28515625" style="15" customWidth="1"/>
    <col min="6155" max="6155" width="15.140625" style="15" customWidth="1"/>
    <col min="6156" max="6156" width="12" style="15" customWidth="1"/>
    <col min="6157" max="6157" width="13.28515625" style="15" customWidth="1"/>
    <col min="6158" max="6158" width="16" style="15" customWidth="1"/>
    <col min="6159" max="6159" width="13.85546875" style="15" customWidth="1"/>
    <col min="6160" max="6160" width="14" style="15" customWidth="1"/>
    <col min="6161" max="6162" width="10.7109375" style="15" customWidth="1"/>
    <col min="6163" max="6163" width="9.140625" style="15"/>
    <col min="6164" max="6164" width="12.85546875" style="15" customWidth="1"/>
    <col min="6165" max="6165" width="23.42578125" style="15" customWidth="1"/>
    <col min="6166" max="6167" width="9.140625" style="15"/>
    <col min="6168" max="6168" width="10.5703125" style="15" bestFit="1" customWidth="1"/>
    <col min="6169" max="6169" width="11.28515625" style="15" customWidth="1"/>
    <col min="6170" max="6400" width="9.140625" style="15"/>
    <col min="6401" max="6401" width="88.85546875" style="15" customWidth="1"/>
    <col min="6402" max="6402" width="15.5703125" style="15" customWidth="1"/>
    <col min="6403" max="6403" width="14.42578125" style="15" customWidth="1"/>
    <col min="6404" max="6404" width="13.28515625" style="15" customWidth="1"/>
    <col min="6405" max="6405" width="15" style="15" customWidth="1"/>
    <col min="6406" max="6406" width="14.42578125" style="15" customWidth="1"/>
    <col min="6407" max="6407" width="13.7109375" style="15" customWidth="1"/>
    <col min="6408" max="6408" width="15.140625" style="15" customWidth="1"/>
    <col min="6409" max="6410" width="12.28515625" style="15" customWidth="1"/>
    <col min="6411" max="6411" width="15.140625" style="15" customWidth="1"/>
    <col min="6412" max="6412" width="12" style="15" customWidth="1"/>
    <col min="6413" max="6413" width="13.28515625" style="15" customWidth="1"/>
    <col min="6414" max="6414" width="16" style="15" customWidth="1"/>
    <col min="6415" max="6415" width="13.85546875" style="15" customWidth="1"/>
    <col min="6416" max="6416" width="14" style="15" customWidth="1"/>
    <col min="6417" max="6418" width="10.7109375" style="15" customWidth="1"/>
    <col min="6419" max="6419" width="9.140625" style="15"/>
    <col min="6420" max="6420" width="12.85546875" style="15" customWidth="1"/>
    <col min="6421" max="6421" width="23.42578125" style="15" customWidth="1"/>
    <col min="6422" max="6423" width="9.140625" style="15"/>
    <col min="6424" max="6424" width="10.5703125" style="15" bestFit="1" customWidth="1"/>
    <col min="6425" max="6425" width="11.28515625" style="15" customWidth="1"/>
    <col min="6426" max="6656" width="9.140625" style="15"/>
    <col min="6657" max="6657" width="88.85546875" style="15" customWidth="1"/>
    <col min="6658" max="6658" width="15.5703125" style="15" customWidth="1"/>
    <col min="6659" max="6659" width="14.42578125" style="15" customWidth="1"/>
    <col min="6660" max="6660" width="13.28515625" style="15" customWidth="1"/>
    <col min="6661" max="6661" width="15" style="15" customWidth="1"/>
    <col min="6662" max="6662" width="14.42578125" style="15" customWidth="1"/>
    <col min="6663" max="6663" width="13.7109375" style="15" customWidth="1"/>
    <col min="6664" max="6664" width="15.140625" style="15" customWidth="1"/>
    <col min="6665" max="6666" width="12.28515625" style="15" customWidth="1"/>
    <col min="6667" max="6667" width="15.140625" style="15" customWidth="1"/>
    <col min="6668" max="6668" width="12" style="15" customWidth="1"/>
    <col min="6669" max="6669" width="13.28515625" style="15" customWidth="1"/>
    <col min="6670" max="6670" width="16" style="15" customWidth="1"/>
    <col min="6671" max="6671" width="13.85546875" style="15" customWidth="1"/>
    <col min="6672" max="6672" width="14" style="15" customWidth="1"/>
    <col min="6673" max="6674" width="10.7109375" style="15" customWidth="1"/>
    <col min="6675" max="6675" width="9.140625" style="15"/>
    <col min="6676" max="6676" width="12.85546875" style="15" customWidth="1"/>
    <col min="6677" max="6677" width="23.42578125" style="15" customWidth="1"/>
    <col min="6678" max="6679" width="9.140625" style="15"/>
    <col min="6680" max="6680" width="10.5703125" style="15" bestFit="1" customWidth="1"/>
    <col min="6681" max="6681" width="11.28515625" style="15" customWidth="1"/>
    <col min="6682" max="6912" width="9.140625" style="15"/>
    <col min="6913" max="6913" width="88.85546875" style="15" customWidth="1"/>
    <col min="6914" max="6914" width="15.5703125" style="15" customWidth="1"/>
    <col min="6915" max="6915" width="14.42578125" style="15" customWidth="1"/>
    <col min="6916" max="6916" width="13.28515625" style="15" customWidth="1"/>
    <col min="6917" max="6917" width="15" style="15" customWidth="1"/>
    <col min="6918" max="6918" width="14.42578125" style="15" customWidth="1"/>
    <col min="6919" max="6919" width="13.7109375" style="15" customWidth="1"/>
    <col min="6920" max="6920" width="15.140625" style="15" customWidth="1"/>
    <col min="6921" max="6922" width="12.28515625" style="15" customWidth="1"/>
    <col min="6923" max="6923" width="15.140625" style="15" customWidth="1"/>
    <col min="6924" max="6924" width="12" style="15" customWidth="1"/>
    <col min="6925" max="6925" width="13.28515625" style="15" customWidth="1"/>
    <col min="6926" max="6926" width="16" style="15" customWidth="1"/>
    <col min="6927" max="6927" width="13.85546875" style="15" customWidth="1"/>
    <col min="6928" max="6928" width="14" style="15" customWidth="1"/>
    <col min="6929" max="6930" width="10.7109375" style="15" customWidth="1"/>
    <col min="6931" max="6931" width="9.140625" style="15"/>
    <col min="6932" max="6932" width="12.85546875" style="15" customWidth="1"/>
    <col min="6933" max="6933" width="23.42578125" style="15" customWidth="1"/>
    <col min="6934" max="6935" width="9.140625" style="15"/>
    <col min="6936" max="6936" width="10.5703125" style="15" bestFit="1" customWidth="1"/>
    <col min="6937" max="6937" width="11.28515625" style="15" customWidth="1"/>
    <col min="6938" max="7168" width="9.140625" style="15"/>
    <col min="7169" max="7169" width="88.85546875" style="15" customWidth="1"/>
    <col min="7170" max="7170" width="15.5703125" style="15" customWidth="1"/>
    <col min="7171" max="7171" width="14.42578125" style="15" customWidth="1"/>
    <col min="7172" max="7172" width="13.28515625" style="15" customWidth="1"/>
    <col min="7173" max="7173" width="15" style="15" customWidth="1"/>
    <col min="7174" max="7174" width="14.42578125" style="15" customWidth="1"/>
    <col min="7175" max="7175" width="13.7109375" style="15" customWidth="1"/>
    <col min="7176" max="7176" width="15.140625" style="15" customWidth="1"/>
    <col min="7177" max="7178" width="12.28515625" style="15" customWidth="1"/>
    <col min="7179" max="7179" width="15.140625" style="15" customWidth="1"/>
    <col min="7180" max="7180" width="12" style="15" customWidth="1"/>
    <col min="7181" max="7181" width="13.28515625" style="15" customWidth="1"/>
    <col min="7182" max="7182" width="16" style="15" customWidth="1"/>
    <col min="7183" max="7183" width="13.85546875" style="15" customWidth="1"/>
    <col min="7184" max="7184" width="14" style="15" customWidth="1"/>
    <col min="7185" max="7186" width="10.7109375" style="15" customWidth="1"/>
    <col min="7187" max="7187" width="9.140625" style="15"/>
    <col min="7188" max="7188" width="12.85546875" style="15" customWidth="1"/>
    <col min="7189" max="7189" width="23.42578125" style="15" customWidth="1"/>
    <col min="7190" max="7191" width="9.140625" style="15"/>
    <col min="7192" max="7192" width="10.5703125" style="15" bestFit="1" customWidth="1"/>
    <col min="7193" max="7193" width="11.28515625" style="15" customWidth="1"/>
    <col min="7194" max="7424" width="9.140625" style="15"/>
    <col min="7425" max="7425" width="88.85546875" style="15" customWidth="1"/>
    <col min="7426" max="7426" width="15.5703125" style="15" customWidth="1"/>
    <col min="7427" max="7427" width="14.42578125" style="15" customWidth="1"/>
    <col min="7428" max="7428" width="13.28515625" style="15" customWidth="1"/>
    <col min="7429" max="7429" width="15" style="15" customWidth="1"/>
    <col min="7430" max="7430" width="14.42578125" style="15" customWidth="1"/>
    <col min="7431" max="7431" width="13.7109375" style="15" customWidth="1"/>
    <col min="7432" max="7432" width="15.140625" style="15" customWidth="1"/>
    <col min="7433" max="7434" width="12.28515625" style="15" customWidth="1"/>
    <col min="7435" max="7435" width="15.140625" style="15" customWidth="1"/>
    <col min="7436" max="7436" width="12" style="15" customWidth="1"/>
    <col min="7437" max="7437" width="13.28515625" style="15" customWidth="1"/>
    <col min="7438" max="7438" width="16" style="15" customWidth="1"/>
    <col min="7439" max="7439" width="13.85546875" style="15" customWidth="1"/>
    <col min="7440" max="7440" width="14" style="15" customWidth="1"/>
    <col min="7441" max="7442" width="10.7109375" style="15" customWidth="1"/>
    <col min="7443" max="7443" width="9.140625" style="15"/>
    <col min="7444" max="7444" width="12.85546875" style="15" customWidth="1"/>
    <col min="7445" max="7445" width="23.42578125" style="15" customWidth="1"/>
    <col min="7446" max="7447" width="9.140625" style="15"/>
    <col min="7448" max="7448" width="10.5703125" style="15" bestFit="1" customWidth="1"/>
    <col min="7449" max="7449" width="11.28515625" style="15" customWidth="1"/>
    <col min="7450" max="7680" width="9.140625" style="15"/>
    <col min="7681" max="7681" width="88.85546875" style="15" customWidth="1"/>
    <col min="7682" max="7682" width="15.5703125" style="15" customWidth="1"/>
    <col min="7683" max="7683" width="14.42578125" style="15" customWidth="1"/>
    <col min="7684" max="7684" width="13.28515625" style="15" customWidth="1"/>
    <col min="7685" max="7685" width="15" style="15" customWidth="1"/>
    <col min="7686" max="7686" width="14.42578125" style="15" customWidth="1"/>
    <col min="7687" max="7687" width="13.7109375" style="15" customWidth="1"/>
    <col min="7688" max="7688" width="15.140625" style="15" customWidth="1"/>
    <col min="7689" max="7690" width="12.28515625" style="15" customWidth="1"/>
    <col min="7691" max="7691" width="15.140625" style="15" customWidth="1"/>
    <col min="7692" max="7692" width="12" style="15" customWidth="1"/>
    <col min="7693" max="7693" width="13.28515625" style="15" customWidth="1"/>
    <col min="7694" max="7694" width="16" style="15" customWidth="1"/>
    <col min="7695" max="7695" width="13.85546875" style="15" customWidth="1"/>
    <col min="7696" max="7696" width="14" style="15" customWidth="1"/>
    <col min="7697" max="7698" width="10.7109375" style="15" customWidth="1"/>
    <col min="7699" max="7699" width="9.140625" style="15"/>
    <col min="7700" max="7700" width="12.85546875" style="15" customWidth="1"/>
    <col min="7701" max="7701" width="23.42578125" style="15" customWidth="1"/>
    <col min="7702" max="7703" width="9.140625" style="15"/>
    <col min="7704" max="7704" width="10.5703125" style="15" bestFit="1" customWidth="1"/>
    <col min="7705" max="7705" width="11.28515625" style="15" customWidth="1"/>
    <col min="7706" max="7936" width="9.140625" style="15"/>
    <col min="7937" max="7937" width="88.85546875" style="15" customWidth="1"/>
    <col min="7938" max="7938" width="15.5703125" style="15" customWidth="1"/>
    <col min="7939" max="7939" width="14.42578125" style="15" customWidth="1"/>
    <col min="7940" max="7940" width="13.28515625" style="15" customWidth="1"/>
    <col min="7941" max="7941" width="15" style="15" customWidth="1"/>
    <col min="7942" max="7942" width="14.42578125" style="15" customWidth="1"/>
    <col min="7943" max="7943" width="13.7109375" style="15" customWidth="1"/>
    <col min="7944" max="7944" width="15.140625" style="15" customWidth="1"/>
    <col min="7945" max="7946" width="12.28515625" style="15" customWidth="1"/>
    <col min="7947" max="7947" width="15.140625" style="15" customWidth="1"/>
    <col min="7948" max="7948" width="12" style="15" customWidth="1"/>
    <col min="7949" max="7949" width="13.28515625" style="15" customWidth="1"/>
    <col min="7950" max="7950" width="16" style="15" customWidth="1"/>
    <col min="7951" max="7951" width="13.85546875" style="15" customWidth="1"/>
    <col min="7952" max="7952" width="14" style="15" customWidth="1"/>
    <col min="7953" max="7954" width="10.7109375" style="15" customWidth="1"/>
    <col min="7955" max="7955" width="9.140625" style="15"/>
    <col min="7956" max="7956" width="12.85546875" style="15" customWidth="1"/>
    <col min="7957" max="7957" width="23.42578125" style="15" customWidth="1"/>
    <col min="7958" max="7959" width="9.140625" style="15"/>
    <col min="7960" max="7960" width="10.5703125" style="15" bestFit="1" customWidth="1"/>
    <col min="7961" max="7961" width="11.28515625" style="15" customWidth="1"/>
    <col min="7962" max="8192" width="9.140625" style="15"/>
    <col min="8193" max="8193" width="88.85546875" style="15" customWidth="1"/>
    <col min="8194" max="8194" width="15.5703125" style="15" customWidth="1"/>
    <col min="8195" max="8195" width="14.42578125" style="15" customWidth="1"/>
    <col min="8196" max="8196" width="13.28515625" style="15" customWidth="1"/>
    <col min="8197" max="8197" width="15" style="15" customWidth="1"/>
    <col min="8198" max="8198" width="14.42578125" style="15" customWidth="1"/>
    <col min="8199" max="8199" width="13.7109375" style="15" customWidth="1"/>
    <col min="8200" max="8200" width="15.140625" style="15" customWidth="1"/>
    <col min="8201" max="8202" width="12.28515625" style="15" customWidth="1"/>
    <col min="8203" max="8203" width="15.140625" style="15" customWidth="1"/>
    <col min="8204" max="8204" width="12" style="15" customWidth="1"/>
    <col min="8205" max="8205" width="13.28515625" style="15" customWidth="1"/>
    <col min="8206" max="8206" width="16" style="15" customWidth="1"/>
    <col min="8207" max="8207" width="13.85546875" style="15" customWidth="1"/>
    <col min="8208" max="8208" width="14" style="15" customWidth="1"/>
    <col min="8209" max="8210" width="10.7109375" style="15" customWidth="1"/>
    <col min="8211" max="8211" width="9.140625" style="15"/>
    <col min="8212" max="8212" width="12.85546875" style="15" customWidth="1"/>
    <col min="8213" max="8213" width="23.42578125" style="15" customWidth="1"/>
    <col min="8214" max="8215" width="9.140625" style="15"/>
    <col min="8216" max="8216" width="10.5703125" style="15" bestFit="1" customWidth="1"/>
    <col min="8217" max="8217" width="11.28515625" style="15" customWidth="1"/>
    <col min="8218" max="8448" width="9.140625" style="15"/>
    <col min="8449" max="8449" width="88.85546875" style="15" customWidth="1"/>
    <col min="8450" max="8450" width="15.5703125" style="15" customWidth="1"/>
    <col min="8451" max="8451" width="14.42578125" style="15" customWidth="1"/>
    <col min="8452" max="8452" width="13.28515625" style="15" customWidth="1"/>
    <col min="8453" max="8453" width="15" style="15" customWidth="1"/>
    <col min="8454" max="8454" width="14.42578125" style="15" customWidth="1"/>
    <col min="8455" max="8455" width="13.7109375" style="15" customWidth="1"/>
    <col min="8456" max="8456" width="15.140625" style="15" customWidth="1"/>
    <col min="8457" max="8458" width="12.28515625" style="15" customWidth="1"/>
    <col min="8459" max="8459" width="15.140625" style="15" customWidth="1"/>
    <col min="8460" max="8460" width="12" style="15" customWidth="1"/>
    <col min="8461" max="8461" width="13.28515625" style="15" customWidth="1"/>
    <col min="8462" max="8462" width="16" style="15" customWidth="1"/>
    <col min="8463" max="8463" width="13.85546875" style="15" customWidth="1"/>
    <col min="8464" max="8464" width="14" style="15" customWidth="1"/>
    <col min="8465" max="8466" width="10.7109375" style="15" customWidth="1"/>
    <col min="8467" max="8467" width="9.140625" style="15"/>
    <col min="8468" max="8468" width="12.85546875" style="15" customWidth="1"/>
    <col min="8469" max="8469" width="23.42578125" style="15" customWidth="1"/>
    <col min="8470" max="8471" width="9.140625" style="15"/>
    <col min="8472" max="8472" width="10.5703125" style="15" bestFit="1" customWidth="1"/>
    <col min="8473" max="8473" width="11.28515625" style="15" customWidth="1"/>
    <col min="8474" max="8704" width="9.140625" style="15"/>
    <col min="8705" max="8705" width="88.85546875" style="15" customWidth="1"/>
    <col min="8706" max="8706" width="15.5703125" style="15" customWidth="1"/>
    <col min="8707" max="8707" width="14.42578125" style="15" customWidth="1"/>
    <col min="8708" max="8708" width="13.28515625" style="15" customWidth="1"/>
    <col min="8709" max="8709" width="15" style="15" customWidth="1"/>
    <col min="8710" max="8710" width="14.42578125" style="15" customWidth="1"/>
    <col min="8711" max="8711" width="13.7109375" style="15" customWidth="1"/>
    <col min="8712" max="8712" width="15.140625" style="15" customWidth="1"/>
    <col min="8713" max="8714" width="12.28515625" style="15" customWidth="1"/>
    <col min="8715" max="8715" width="15.140625" style="15" customWidth="1"/>
    <col min="8716" max="8716" width="12" style="15" customWidth="1"/>
    <col min="8717" max="8717" width="13.28515625" style="15" customWidth="1"/>
    <col min="8718" max="8718" width="16" style="15" customWidth="1"/>
    <col min="8719" max="8719" width="13.85546875" style="15" customWidth="1"/>
    <col min="8720" max="8720" width="14" style="15" customWidth="1"/>
    <col min="8721" max="8722" width="10.7109375" style="15" customWidth="1"/>
    <col min="8723" max="8723" width="9.140625" style="15"/>
    <col min="8724" max="8724" width="12.85546875" style="15" customWidth="1"/>
    <col min="8725" max="8725" width="23.42578125" style="15" customWidth="1"/>
    <col min="8726" max="8727" width="9.140625" style="15"/>
    <col min="8728" max="8728" width="10.5703125" style="15" bestFit="1" customWidth="1"/>
    <col min="8729" max="8729" width="11.28515625" style="15" customWidth="1"/>
    <col min="8730" max="8960" width="9.140625" style="15"/>
    <col min="8961" max="8961" width="88.85546875" style="15" customWidth="1"/>
    <col min="8962" max="8962" width="15.5703125" style="15" customWidth="1"/>
    <col min="8963" max="8963" width="14.42578125" style="15" customWidth="1"/>
    <col min="8964" max="8964" width="13.28515625" style="15" customWidth="1"/>
    <col min="8965" max="8965" width="15" style="15" customWidth="1"/>
    <col min="8966" max="8966" width="14.42578125" style="15" customWidth="1"/>
    <col min="8967" max="8967" width="13.7109375" style="15" customWidth="1"/>
    <col min="8968" max="8968" width="15.140625" style="15" customWidth="1"/>
    <col min="8969" max="8970" width="12.28515625" style="15" customWidth="1"/>
    <col min="8971" max="8971" width="15.140625" style="15" customWidth="1"/>
    <col min="8972" max="8972" width="12" style="15" customWidth="1"/>
    <col min="8973" max="8973" width="13.28515625" style="15" customWidth="1"/>
    <col min="8974" max="8974" width="16" style="15" customWidth="1"/>
    <col min="8975" max="8975" width="13.85546875" style="15" customWidth="1"/>
    <col min="8976" max="8976" width="14" style="15" customWidth="1"/>
    <col min="8977" max="8978" width="10.7109375" style="15" customWidth="1"/>
    <col min="8979" max="8979" width="9.140625" style="15"/>
    <col min="8980" max="8980" width="12.85546875" style="15" customWidth="1"/>
    <col min="8981" max="8981" width="23.42578125" style="15" customWidth="1"/>
    <col min="8982" max="8983" width="9.140625" style="15"/>
    <col min="8984" max="8984" width="10.5703125" style="15" bestFit="1" customWidth="1"/>
    <col min="8985" max="8985" width="11.28515625" style="15" customWidth="1"/>
    <col min="8986" max="9216" width="9.140625" style="15"/>
    <col min="9217" max="9217" width="88.85546875" style="15" customWidth="1"/>
    <col min="9218" max="9218" width="15.5703125" style="15" customWidth="1"/>
    <col min="9219" max="9219" width="14.42578125" style="15" customWidth="1"/>
    <col min="9220" max="9220" width="13.28515625" style="15" customWidth="1"/>
    <col min="9221" max="9221" width="15" style="15" customWidth="1"/>
    <col min="9222" max="9222" width="14.42578125" style="15" customWidth="1"/>
    <col min="9223" max="9223" width="13.7109375" style="15" customWidth="1"/>
    <col min="9224" max="9224" width="15.140625" style="15" customWidth="1"/>
    <col min="9225" max="9226" width="12.28515625" style="15" customWidth="1"/>
    <col min="9227" max="9227" width="15.140625" style="15" customWidth="1"/>
    <col min="9228" max="9228" width="12" style="15" customWidth="1"/>
    <col min="9229" max="9229" width="13.28515625" style="15" customWidth="1"/>
    <col min="9230" max="9230" width="16" style="15" customWidth="1"/>
    <col min="9231" max="9231" width="13.85546875" style="15" customWidth="1"/>
    <col min="9232" max="9232" width="14" style="15" customWidth="1"/>
    <col min="9233" max="9234" width="10.7109375" style="15" customWidth="1"/>
    <col min="9235" max="9235" width="9.140625" style="15"/>
    <col min="9236" max="9236" width="12.85546875" style="15" customWidth="1"/>
    <col min="9237" max="9237" width="23.42578125" style="15" customWidth="1"/>
    <col min="9238" max="9239" width="9.140625" style="15"/>
    <col min="9240" max="9240" width="10.5703125" style="15" bestFit="1" customWidth="1"/>
    <col min="9241" max="9241" width="11.28515625" style="15" customWidth="1"/>
    <col min="9242" max="9472" width="9.140625" style="15"/>
    <col min="9473" max="9473" width="88.85546875" style="15" customWidth="1"/>
    <col min="9474" max="9474" width="15.5703125" style="15" customWidth="1"/>
    <col min="9475" max="9475" width="14.42578125" style="15" customWidth="1"/>
    <col min="9476" max="9476" width="13.28515625" style="15" customWidth="1"/>
    <col min="9477" max="9477" width="15" style="15" customWidth="1"/>
    <col min="9478" max="9478" width="14.42578125" style="15" customWidth="1"/>
    <col min="9479" max="9479" width="13.7109375" style="15" customWidth="1"/>
    <col min="9480" max="9480" width="15.140625" style="15" customWidth="1"/>
    <col min="9481" max="9482" width="12.28515625" style="15" customWidth="1"/>
    <col min="9483" max="9483" width="15.140625" style="15" customWidth="1"/>
    <col min="9484" max="9484" width="12" style="15" customWidth="1"/>
    <col min="9485" max="9485" width="13.28515625" style="15" customWidth="1"/>
    <col min="9486" max="9486" width="16" style="15" customWidth="1"/>
    <col min="9487" max="9487" width="13.85546875" style="15" customWidth="1"/>
    <col min="9488" max="9488" width="14" style="15" customWidth="1"/>
    <col min="9489" max="9490" width="10.7109375" style="15" customWidth="1"/>
    <col min="9491" max="9491" width="9.140625" style="15"/>
    <col min="9492" max="9492" width="12.85546875" style="15" customWidth="1"/>
    <col min="9493" max="9493" width="23.42578125" style="15" customWidth="1"/>
    <col min="9494" max="9495" width="9.140625" style="15"/>
    <col min="9496" max="9496" width="10.5703125" style="15" bestFit="1" customWidth="1"/>
    <col min="9497" max="9497" width="11.28515625" style="15" customWidth="1"/>
    <col min="9498" max="9728" width="9.140625" style="15"/>
    <col min="9729" max="9729" width="88.85546875" style="15" customWidth="1"/>
    <col min="9730" max="9730" width="15.5703125" style="15" customWidth="1"/>
    <col min="9731" max="9731" width="14.42578125" style="15" customWidth="1"/>
    <col min="9732" max="9732" width="13.28515625" style="15" customWidth="1"/>
    <col min="9733" max="9733" width="15" style="15" customWidth="1"/>
    <col min="9734" max="9734" width="14.42578125" style="15" customWidth="1"/>
    <col min="9735" max="9735" width="13.7109375" style="15" customWidth="1"/>
    <col min="9736" max="9736" width="15.140625" style="15" customWidth="1"/>
    <col min="9737" max="9738" width="12.28515625" style="15" customWidth="1"/>
    <col min="9739" max="9739" width="15.140625" style="15" customWidth="1"/>
    <col min="9740" max="9740" width="12" style="15" customWidth="1"/>
    <col min="9741" max="9741" width="13.28515625" style="15" customWidth="1"/>
    <col min="9742" max="9742" width="16" style="15" customWidth="1"/>
    <col min="9743" max="9743" width="13.85546875" style="15" customWidth="1"/>
    <col min="9744" max="9744" width="14" style="15" customWidth="1"/>
    <col min="9745" max="9746" width="10.7109375" style="15" customWidth="1"/>
    <col min="9747" max="9747" width="9.140625" style="15"/>
    <col min="9748" max="9748" width="12.85546875" style="15" customWidth="1"/>
    <col min="9749" max="9749" width="23.42578125" style="15" customWidth="1"/>
    <col min="9750" max="9751" width="9.140625" style="15"/>
    <col min="9752" max="9752" width="10.5703125" style="15" bestFit="1" customWidth="1"/>
    <col min="9753" max="9753" width="11.28515625" style="15" customWidth="1"/>
    <col min="9754" max="9984" width="9.140625" style="15"/>
    <col min="9985" max="9985" width="88.85546875" style="15" customWidth="1"/>
    <col min="9986" max="9986" width="15.5703125" style="15" customWidth="1"/>
    <col min="9987" max="9987" width="14.42578125" style="15" customWidth="1"/>
    <col min="9988" max="9988" width="13.28515625" style="15" customWidth="1"/>
    <col min="9989" max="9989" width="15" style="15" customWidth="1"/>
    <col min="9990" max="9990" width="14.42578125" style="15" customWidth="1"/>
    <col min="9991" max="9991" width="13.7109375" style="15" customWidth="1"/>
    <col min="9992" max="9992" width="15.140625" style="15" customWidth="1"/>
    <col min="9993" max="9994" width="12.28515625" style="15" customWidth="1"/>
    <col min="9995" max="9995" width="15.140625" style="15" customWidth="1"/>
    <col min="9996" max="9996" width="12" style="15" customWidth="1"/>
    <col min="9997" max="9997" width="13.28515625" style="15" customWidth="1"/>
    <col min="9998" max="9998" width="16" style="15" customWidth="1"/>
    <col min="9999" max="9999" width="13.85546875" style="15" customWidth="1"/>
    <col min="10000" max="10000" width="14" style="15" customWidth="1"/>
    <col min="10001" max="10002" width="10.7109375" style="15" customWidth="1"/>
    <col min="10003" max="10003" width="9.140625" style="15"/>
    <col min="10004" max="10004" width="12.85546875" style="15" customWidth="1"/>
    <col min="10005" max="10005" width="23.42578125" style="15" customWidth="1"/>
    <col min="10006" max="10007" width="9.140625" style="15"/>
    <col min="10008" max="10008" width="10.5703125" style="15" bestFit="1" customWidth="1"/>
    <col min="10009" max="10009" width="11.28515625" style="15" customWidth="1"/>
    <col min="10010" max="10240" width="9.140625" style="15"/>
    <col min="10241" max="10241" width="88.85546875" style="15" customWidth="1"/>
    <col min="10242" max="10242" width="15.5703125" style="15" customWidth="1"/>
    <col min="10243" max="10243" width="14.42578125" style="15" customWidth="1"/>
    <col min="10244" max="10244" width="13.28515625" style="15" customWidth="1"/>
    <col min="10245" max="10245" width="15" style="15" customWidth="1"/>
    <col min="10246" max="10246" width="14.42578125" style="15" customWidth="1"/>
    <col min="10247" max="10247" width="13.7109375" style="15" customWidth="1"/>
    <col min="10248" max="10248" width="15.140625" style="15" customWidth="1"/>
    <col min="10249" max="10250" width="12.28515625" style="15" customWidth="1"/>
    <col min="10251" max="10251" width="15.140625" style="15" customWidth="1"/>
    <col min="10252" max="10252" width="12" style="15" customWidth="1"/>
    <col min="10253" max="10253" width="13.28515625" style="15" customWidth="1"/>
    <col min="10254" max="10254" width="16" style="15" customWidth="1"/>
    <col min="10255" max="10255" width="13.85546875" style="15" customWidth="1"/>
    <col min="10256" max="10256" width="14" style="15" customWidth="1"/>
    <col min="10257" max="10258" width="10.7109375" style="15" customWidth="1"/>
    <col min="10259" max="10259" width="9.140625" style="15"/>
    <col min="10260" max="10260" width="12.85546875" style="15" customWidth="1"/>
    <col min="10261" max="10261" width="23.42578125" style="15" customWidth="1"/>
    <col min="10262" max="10263" width="9.140625" style="15"/>
    <col min="10264" max="10264" width="10.5703125" style="15" bestFit="1" customWidth="1"/>
    <col min="10265" max="10265" width="11.28515625" style="15" customWidth="1"/>
    <col min="10266" max="10496" width="9.140625" style="15"/>
    <col min="10497" max="10497" width="88.85546875" style="15" customWidth="1"/>
    <col min="10498" max="10498" width="15.5703125" style="15" customWidth="1"/>
    <col min="10499" max="10499" width="14.42578125" style="15" customWidth="1"/>
    <col min="10500" max="10500" width="13.28515625" style="15" customWidth="1"/>
    <col min="10501" max="10501" width="15" style="15" customWidth="1"/>
    <col min="10502" max="10502" width="14.42578125" style="15" customWidth="1"/>
    <col min="10503" max="10503" width="13.7109375" style="15" customWidth="1"/>
    <col min="10504" max="10504" width="15.140625" style="15" customWidth="1"/>
    <col min="10505" max="10506" width="12.28515625" style="15" customWidth="1"/>
    <col min="10507" max="10507" width="15.140625" style="15" customWidth="1"/>
    <col min="10508" max="10508" width="12" style="15" customWidth="1"/>
    <col min="10509" max="10509" width="13.28515625" style="15" customWidth="1"/>
    <col min="10510" max="10510" width="16" style="15" customWidth="1"/>
    <col min="10511" max="10511" width="13.85546875" style="15" customWidth="1"/>
    <col min="10512" max="10512" width="14" style="15" customWidth="1"/>
    <col min="10513" max="10514" width="10.7109375" style="15" customWidth="1"/>
    <col min="10515" max="10515" width="9.140625" style="15"/>
    <col min="10516" max="10516" width="12.85546875" style="15" customWidth="1"/>
    <col min="10517" max="10517" width="23.42578125" style="15" customWidth="1"/>
    <col min="10518" max="10519" width="9.140625" style="15"/>
    <col min="10520" max="10520" width="10.5703125" style="15" bestFit="1" customWidth="1"/>
    <col min="10521" max="10521" width="11.28515625" style="15" customWidth="1"/>
    <col min="10522" max="10752" width="9.140625" style="15"/>
    <col min="10753" max="10753" width="88.85546875" style="15" customWidth="1"/>
    <col min="10754" max="10754" width="15.5703125" style="15" customWidth="1"/>
    <col min="10755" max="10755" width="14.42578125" style="15" customWidth="1"/>
    <col min="10756" max="10756" width="13.28515625" style="15" customWidth="1"/>
    <col min="10757" max="10757" width="15" style="15" customWidth="1"/>
    <col min="10758" max="10758" width="14.42578125" style="15" customWidth="1"/>
    <col min="10759" max="10759" width="13.7109375" style="15" customWidth="1"/>
    <col min="10760" max="10760" width="15.140625" style="15" customWidth="1"/>
    <col min="10761" max="10762" width="12.28515625" style="15" customWidth="1"/>
    <col min="10763" max="10763" width="15.140625" style="15" customWidth="1"/>
    <col min="10764" max="10764" width="12" style="15" customWidth="1"/>
    <col min="10765" max="10765" width="13.28515625" style="15" customWidth="1"/>
    <col min="10766" max="10766" width="16" style="15" customWidth="1"/>
    <col min="10767" max="10767" width="13.85546875" style="15" customWidth="1"/>
    <col min="10768" max="10768" width="14" style="15" customWidth="1"/>
    <col min="10769" max="10770" width="10.7109375" style="15" customWidth="1"/>
    <col min="10771" max="10771" width="9.140625" style="15"/>
    <col min="10772" max="10772" width="12.85546875" style="15" customWidth="1"/>
    <col min="10773" max="10773" width="23.42578125" style="15" customWidth="1"/>
    <col min="10774" max="10775" width="9.140625" style="15"/>
    <col min="10776" max="10776" width="10.5703125" style="15" bestFit="1" customWidth="1"/>
    <col min="10777" max="10777" width="11.28515625" style="15" customWidth="1"/>
    <col min="10778" max="11008" width="9.140625" style="15"/>
    <col min="11009" max="11009" width="88.85546875" style="15" customWidth="1"/>
    <col min="11010" max="11010" width="15.5703125" style="15" customWidth="1"/>
    <col min="11011" max="11011" width="14.42578125" style="15" customWidth="1"/>
    <col min="11012" max="11012" width="13.28515625" style="15" customWidth="1"/>
    <col min="11013" max="11013" width="15" style="15" customWidth="1"/>
    <col min="11014" max="11014" width="14.42578125" style="15" customWidth="1"/>
    <col min="11015" max="11015" width="13.7109375" style="15" customWidth="1"/>
    <col min="11016" max="11016" width="15.140625" style="15" customWidth="1"/>
    <col min="11017" max="11018" width="12.28515625" style="15" customWidth="1"/>
    <col min="11019" max="11019" width="15.140625" style="15" customWidth="1"/>
    <col min="11020" max="11020" width="12" style="15" customWidth="1"/>
    <col min="11021" max="11021" width="13.28515625" style="15" customWidth="1"/>
    <col min="11022" max="11022" width="16" style="15" customWidth="1"/>
    <col min="11023" max="11023" width="13.85546875" style="15" customWidth="1"/>
    <col min="11024" max="11024" width="14" style="15" customWidth="1"/>
    <col min="11025" max="11026" width="10.7109375" style="15" customWidth="1"/>
    <col min="11027" max="11027" width="9.140625" style="15"/>
    <col min="11028" max="11028" width="12.85546875" style="15" customWidth="1"/>
    <col min="11029" max="11029" width="23.42578125" style="15" customWidth="1"/>
    <col min="11030" max="11031" width="9.140625" style="15"/>
    <col min="11032" max="11032" width="10.5703125" style="15" bestFit="1" customWidth="1"/>
    <col min="11033" max="11033" width="11.28515625" style="15" customWidth="1"/>
    <col min="11034" max="11264" width="9.140625" style="15"/>
    <col min="11265" max="11265" width="88.85546875" style="15" customWidth="1"/>
    <col min="11266" max="11266" width="15.5703125" style="15" customWidth="1"/>
    <col min="11267" max="11267" width="14.42578125" style="15" customWidth="1"/>
    <col min="11268" max="11268" width="13.28515625" style="15" customWidth="1"/>
    <col min="11269" max="11269" width="15" style="15" customWidth="1"/>
    <col min="11270" max="11270" width="14.42578125" style="15" customWidth="1"/>
    <col min="11271" max="11271" width="13.7109375" style="15" customWidth="1"/>
    <col min="11272" max="11272" width="15.140625" style="15" customWidth="1"/>
    <col min="11273" max="11274" width="12.28515625" style="15" customWidth="1"/>
    <col min="11275" max="11275" width="15.140625" style="15" customWidth="1"/>
    <col min="11276" max="11276" width="12" style="15" customWidth="1"/>
    <col min="11277" max="11277" width="13.28515625" style="15" customWidth="1"/>
    <col min="11278" max="11278" width="16" style="15" customWidth="1"/>
    <col min="11279" max="11279" width="13.85546875" style="15" customWidth="1"/>
    <col min="11280" max="11280" width="14" style="15" customWidth="1"/>
    <col min="11281" max="11282" width="10.7109375" style="15" customWidth="1"/>
    <col min="11283" max="11283" width="9.140625" style="15"/>
    <col min="11284" max="11284" width="12.85546875" style="15" customWidth="1"/>
    <col min="11285" max="11285" width="23.42578125" style="15" customWidth="1"/>
    <col min="11286" max="11287" width="9.140625" style="15"/>
    <col min="11288" max="11288" width="10.5703125" style="15" bestFit="1" customWidth="1"/>
    <col min="11289" max="11289" width="11.28515625" style="15" customWidth="1"/>
    <col min="11290" max="11520" width="9.140625" style="15"/>
    <col min="11521" max="11521" width="88.85546875" style="15" customWidth="1"/>
    <col min="11522" max="11522" width="15.5703125" style="15" customWidth="1"/>
    <col min="11523" max="11523" width="14.42578125" style="15" customWidth="1"/>
    <col min="11524" max="11524" width="13.28515625" style="15" customWidth="1"/>
    <col min="11525" max="11525" width="15" style="15" customWidth="1"/>
    <col min="11526" max="11526" width="14.42578125" style="15" customWidth="1"/>
    <col min="11527" max="11527" width="13.7109375" style="15" customWidth="1"/>
    <col min="11528" max="11528" width="15.140625" style="15" customWidth="1"/>
    <col min="11529" max="11530" width="12.28515625" style="15" customWidth="1"/>
    <col min="11531" max="11531" width="15.140625" style="15" customWidth="1"/>
    <col min="11532" max="11532" width="12" style="15" customWidth="1"/>
    <col min="11533" max="11533" width="13.28515625" style="15" customWidth="1"/>
    <col min="11534" max="11534" width="16" style="15" customWidth="1"/>
    <col min="11535" max="11535" width="13.85546875" style="15" customWidth="1"/>
    <col min="11536" max="11536" width="14" style="15" customWidth="1"/>
    <col min="11537" max="11538" width="10.7109375" style="15" customWidth="1"/>
    <col min="11539" max="11539" width="9.140625" style="15"/>
    <col min="11540" max="11540" width="12.85546875" style="15" customWidth="1"/>
    <col min="11541" max="11541" width="23.42578125" style="15" customWidth="1"/>
    <col min="11542" max="11543" width="9.140625" style="15"/>
    <col min="11544" max="11544" width="10.5703125" style="15" bestFit="1" customWidth="1"/>
    <col min="11545" max="11545" width="11.28515625" style="15" customWidth="1"/>
    <col min="11546" max="11776" width="9.140625" style="15"/>
    <col min="11777" max="11777" width="88.85546875" style="15" customWidth="1"/>
    <col min="11778" max="11778" width="15.5703125" style="15" customWidth="1"/>
    <col min="11779" max="11779" width="14.42578125" style="15" customWidth="1"/>
    <col min="11780" max="11780" width="13.28515625" style="15" customWidth="1"/>
    <col min="11781" max="11781" width="15" style="15" customWidth="1"/>
    <col min="11782" max="11782" width="14.42578125" style="15" customWidth="1"/>
    <col min="11783" max="11783" width="13.7109375" style="15" customWidth="1"/>
    <col min="11784" max="11784" width="15.140625" style="15" customWidth="1"/>
    <col min="11785" max="11786" width="12.28515625" style="15" customWidth="1"/>
    <col min="11787" max="11787" width="15.140625" style="15" customWidth="1"/>
    <col min="11788" max="11788" width="12" style="15" customWidth="1"/>
    <col min="11789" max="11789" width="13.28515625" style="15" customWidth="1"/>
    <col min="11790" max="11790" width="16" style="15" customWidth="1"/>
    <col min="11791" max="11791" width="13.85546875" style="15" customWidth="1"/>
    <col min="11792" max="11792" width="14" style="15" customWidth="1"/>
    <col min="11793" max="11794" width="10.7109375" style="15" customWidth="1"/>
    <col min="11795" max="11795" width="9.140625" style="15"/>
    <col min="11796" max="11796" width="12.85546875" style="15" customWidth="1"/>
    <col min="11797" max="11797" width="23.42578125" style="15" customWidth="1"/>
    <col min="11798" max="11799" width="9.140625" style="15"/>
    <col min="11800" max="11800" width="10.5703125" style="15" bestFit="1" customWidth="1"/>
    <col min="11801" max="11801" width="11.28515625" style="15" customWidth="1"/>
    <col min="11802" max="12032" width="9.140625" style="15"/>
    <col min="12033" max="12033" width="88.85546875" style="15" customWidth="1"/>
    <col min="12034" max="12034" width="15.5703125" style="15" customWidth="1"/>
    <col min="12035" max="12035" width="14.42578125" style="15" customWidth="1"/>
    <col min="12036" max="12036" width="13.28515625" style="15" customWidth="1"/>
    <col min="12037" max="12037" width="15" style="15" customWidth="1"/>
    <col min="12038" max="12038" width="14.42578125" style="15" customWidth="1"/>
    <col min="12039" max="12039" width="13.7109375" style="15" customWidth="1"/>
    <col min="12040" max="12040" width="15.140625" style="15" customWidth="1"/>
    <col min="12041" max="12042" width="12.28515625" style="15" customWidth="1"/>
    <col min="12043" max="12043" width="15.140625" style="15" customWidth="1"/>
    <col min="12044" max="12044" width="12" style="15" customWidth="1"/>
    <col min="12045" max="12045" width="13.28515625" style="15" customWidth="1"/>
    <col min="12046" max="12046" width="16" style="15" customWidth="1"/>
    <col min="12047" max="12047" width="13.85546875" style="15" customWidth="1"/>
    <col min="12048" max="12048" width="14" style="15" customWidth="1"/>
    <col min="12049" max="12050" width="10.7109375" style="15" customWidth="1"/>
    <col min="12051" max="12051" width="9.140625" style="15"/>
    <col min="12052" max="12052" width="12.85546875" style="15" customWidth="1"/>
    <col min="12053" max="12053" width="23.42578125" style="15" customWidth="1"/>
    <col min="12054" max="12055" width="9.140625" style="15"/>
    <col min="12056" max="12056" width="10.5703125" style="15" bestFit="1" customWidth="1"/>
    <col min="12057" max="12057" width="11.28515625" style="15" customWidth="1"/>
    <col min="12058" max="12288" width="9.140625" style="15"/>
    <col min="12289" max="12289" width="88.85546875" style="15" customWidth="1"/>
    <col min="12290" max="12290" width="15.5703125" style="15" customWidth="1"/>
    <col min="12291" max="12291" width="14.42578125" style="15" customWidth="1"/>
    <col min="12292" max="12292" width="13.28515625" style="15" customWidth="1"/>
    <col min="12293" max="12293" width="15" style="15" customWidth="1"/>
    <col min="12294" max="12294" width="14.42578125" style="15" customWidth="1"/>
    <col min="12295" max="12295" width="13.7109375" style="15" customWidth="1"/>
    <col min="12296" max="12296" width="15.140625" style="15" customWidth="1"/>
    <col min="12297" max="12298" width="12.28515625" style="15" customWidth="1"/>
    <col min="12299" max="12299" width="15.140625" style="15" customWidth="1"/>
    <col min="12300" max="12300" width="12" style="15" customWidth="1"/>
    <col min="12301" max="12301" width="13.28515625" style="15" customWidth="1"/>
    <col min="12302" max="12302" width="16" style="15" customWidth="1"/>
    <col min="12303" max="12303" width="13.85546875" style="15" customWidth="1"/>
    <col min="12304" max="12304" width="14" style="15" customWidth="1"/>
    <col min="12305" max="12306" width="10.7109375" style="15" customWidth="1"/>
    <col min="12307" max="12307" width="9.140625" style="15"/>
    <col min="12308" max="12308" width="12.85546875" style="15" customWidth="1"/>
    <col min="12309" max="12309" width="23.42578125" style="15" customWidth="1"/>
    <col min="12310" max="12311" width="9.140625" style="15"/>
    <col min="12312" max="12312" width="10.5703125" style="15" bestFit="1" customWidth="1"/>
    <col min="12313" max="12313" width="11.28515625" style="15" customWidth="1"/>
    <col min="12314" max="12544" width="9.140625" style="15"/>
    <col min="12545" max="12545" width="88.85546875" style="15" customWidth="1"/>
    <col min="12546" max="12546" width="15.5703125" style="15" customWidth="1"/>
    <col min="12547" max="12547" width="14.42578125" style="15" customWidth="1"/>
    <col min="12548" max="12548" width="13.28515625" style="15" customWidth="1"/>
    <col min="12549" max="12549" width="15" style="15" customWidth="1"/>
    <col min="12550" max="12550" width="14.42578125" style="15" customWidth="1"/>
    <col min="12551" max="12551" width="13.7109375" style="15" customWidth="1"/>
    <col min="12552" max="12552" width="15.140625" style="15" customWidth="1"/>
    <col min="12553" max="12554" width="12.28515625" style="15" customWidth="1"/>
    <col min="12555" max="12555" width="15.140625" style="15" customWidth="1"/>
    <col min="12556" max="12556" width="12" style="15" customWidth="1"/>
    <col min="12557" max="12557" width="13.28515625" style="15" customWidth="1"/>
    <col min="12558" max="12558" width="16" style="15" customWidth="1"/>
    <col min="12559" max="12559" width="13.85546875" style="15" customWidth="1"/>
    <col min="12560" max="12560" width="14" style="15" customWidth="1"/>
    <col min="12561" max="12562" width="10.7109375" style="15" customWidth="1"/>
    <col min="12563" max="12563" width="9.140625" style="15"/>
    <col min="12564" max="12564" width="12.85546875" style="15" customWidth="1"/>
    <col min="12565" max="12565" width="23.42578125" style="15" customWidth="1"/>
    <col min="12566" max="12567" width="9.140625" style="15"/>
    <col min="12568" max="12568" width="10.5703125" style="15" bestFit="1" customWidth="1"/>
    <col min="12569" max="12569" width="11.28515625" style="15" customWidth="1"/>
    <col min="12570" max="12800" width="9.140625" style="15"/>
    <col min="12801" max="12801" width="88.85546875" style="15" customWidth="1"/>
    <col min="12802" max="12802" width="15.5703125" style="15" customWidth="1"/>
    <col min="12803" max="12803" width="14.42578125" style="15" customWidth="1"/>
    <col min="12804" max="12804" width="13.28515625" style="15" customWidth="1"/>
    <col min="12805" max="12805" width="15" style="15" customWidth="1"/>
    <col min="12806" max="12806" width="14.42578125" style="15" customWidth="1"/>
    <col min="12807" max="12807" width="13.7109375" style="15" customWidth="1"/>
    <col min="12808" max="12808" width="15.140625" style="15" customWidth="1"/>
    <col min="12809" max="12810" width="12.28515625" style="15" customWidth="1"/>
    <col min="12811" max="12811" width="15.140625" style="15" customWidth="1"/>
    <col min="12812" max="12812" width="12" style="15" customWidth="1"/>
    <col min="12813" max="12813" width="13.28515625" style="15" customWidth="1"/>
    <col min="12814" max="12814" width="16" style="15" customWidth="1"/>
    <col min="12815" max="12815" width="13.85546875" style="15" customWidth="1"/>
    <col min="12816" max="12816" width="14" style="15" customWidth="1"/>
    <col min="12817" max="12818" width="10.7109375" style="15" customWidth="1"/>
    <col min="12819" max="12819" width="9.140625" style="15"/>
    <col min="12820" max="12820" width="12.85546875" style="15" customWidth="1"/>
    <col min="12821" max="12821" width="23.42578125" style="15" customWidth="1"/>
    <col min="12822" max="12823" width="9.140625" style="15"/>
    <col min="12824" max="12824" width="10.5703125" style="15" bestFit="1" customWidth="1"/>
    <col min="12825" max="12825" width="11.28515625" style="15" customWidth="1"/>
    <col min="12826" max="13056" width="9.140625" style="15"/>
    <col min="13057" max="13057" width="88.85546875" style="15" customWidth="1"/>
    <col min="13058" max="13058" width="15.5703125" style="15" customWidth="1"/>
    <col min="13059" max="13059" width="14.42578125" style="15" customWidth="1"/>
    <col min="13060" max="13060" width="13.28515625" style="15" customWidth="1"/>
    <col min="13061" max="13061" width="15" style="15" customWidth="1"/>
    <col min="13062" max="13062" width="14.42578125" style="15" customWidth="1"/>
    <col min="13063" max="13063" width="13.7109375" style="15" customWidth="1"/>
    <col min="13064" max="13064" width="15.140625" style="15" customWidth="1"/>
    <col min="13065" max="13066" width="12.28515625" style="15" customWidth="1"/>
    <col min="13067" max="13067" width="15.140625" style="15" customWidth="1"/>
    <col min="13068" max="13068" width="12" style="15" customWidth="1"/>
    <col min="13069" max="13069" width="13.28515625" style="15" customWidth="1"/>
    <col min="13070" max="13070" width="16" style="15" customWidth="1"/>
    <col min="13071" max="13071" width="13.85546875" style="15" customWidth="1"/>
    <col min="13072" max="13072" width="14" style="15" customWidth="1"/>
    <col min="13073" max="13074" width="10.7109375" style="15" customWidth="1"/>
    <col min="13075" max="13075" width="9.140625" style="15"/>
    <col min="13076" max="13076" width="12.85546875" style="15" customWidth="1"/>
    <col min="13077" max="13077" width="23.42578125" style="15" customWidth="1"/>
    <col min="13078" max="13079" width="9.140625" style="15"/>
    <col min="13080" max="13080" width="10.5703125" style="15" bestFit="1" customWidth="1"/>
    <col min="13081" max="13081" width="11.28515625" style="15" customWidth="1"/>
    <col min="13082" max="13312" width="9.140625" style="15"/>
    <col min="13313" max="13313" width="88.85546875" style="15" customWidth="1"/>
    <col min="13314" max="13314" width="15.5703125" style="15" customWidth="1"/>
    <col min="13315" max="13315" width="14.42578125" style="15" customWidth="1"/>
    <col min="13316" max="13316" width="13.28515625" style="15" customWidth="1"/>
    <col min="13317" max="13317" width="15" style="15" customWidth="1"/>
    <col min="13318" max="13318" width="14.42578125" style="15" customWidth="1"/>
    <col min="13319" max="13319" width="13.7109375" style="15" customWidth="1"/>
    <col min="13320" max="13320" width="15.140625" style="15" customWidth="1"/>
    <col min="13321" max="13322" width="12.28515625" style="15" customWidth="1"/>
    <col min="13323" max="13323" width="15.140625" style="15" customWidth="1"/>
    <col min="13324" max="13324" width="12" style="15" customWidth="1"/>
    <col min="13325" max="13325" width="13.28515625" style="15" customWidth="1"/>
    <col min="13326" max="13326" width="16" style="15" customWidth="1"/>
    <col min="13327" max="13327" width="13.85546875" style="15" customWidth="1"/>
    <col min="13328" max="13328" width="14" style="15" customWidth="1"/>
    <col min="13329" max="13330" width="10.7109375" style="15" customWidth="1"/>
    <col min="13331" max="13331" width="9.140625" style="15"/>
    <col min="13332" max="13332" width="12.85546875" style="15" customWidth="1"/>
    <col min="13333" max="13333" width="23.42578125" style="15" customWidth="1"/>
    <col min="13334" max="13335" width="9.140625" style="15"/>
    <col min="13336" max="13336" width="10.5703125" style="15" bestFit="1" customWidth="1"/>
    <col min="13337" max="13337" width="11.28515625" style="15" customWidth="1"/>
    <col min="13338" max="13568" width="9.140625" style="15"/>
    <col min="13569" max="13569" width="88.85546875" style="15" customWidth="1"/>
    <col min="13570" max="13570" width="15.5703125" style="15" customWidth="1"/>
    <col min="13571" max="13571" width="14.42578125" style="15" customWidth="1"/>
    <col min="13572" max="13572" width="13.28515625" style="15" customWidth="1"/>
    <col min="13573" max="13573" width="15" style="15" customWidth="1"/>
    <col min="13574" max="13574" width="14.42578125" style="15" customWidth="1"/>
    <col min="13575" max="13575" width="13.7109375" style="15" customWidth="1"/>
    <col min="13576" max="13576" width="15.140625" style="15" customWidth="1"/>
    <col min="13577" max="13578" width="12.28515625" style="15" customWidth="1"/>
    <col min="13579" max="13579" width="15.140625" style="15" customWidth="1"/>
    <col min="13580" max="13580" width="12" style="15" customWidth="1"/>
    <col min="13581" max="13581" width="13.28515625" style="15" customWidth="1"/>
    <col min="13582" max="13582" width="16" style="15" customWidth="1"/>
    <col min="13583" max="13583" width="13.85546875" style="15" customWidth="1"/>
    <col min="13584" max="13584" width="14" style="15" customWidth="1"/>
    <col min="13585" max="13586" width="10.7109375" style="15" customWidth="1"/>
    <col min="13587" max="13587" width="9.140625" style="15"/>
    <col min="13588" max="13588" width="12.85546875" style="15" customWidth="1"/>
    <col min="13589" max="13589" width="23.42578125" style="15" customWidth="1"/>
    <col min="13590" max="13591" width="9.140625" style="15"/>
    <col min="13592" max="13592" width="10.5703125" style="15" bestFit="1" customWidth="1"/>
    <col min="13593" max="13593" width="11.28515625" style="15" customWidth="1"/>
    <col min="13594" max="13824" width="9.140625" style="15"/>
    <col min="13825" max="13825" width="88.85546875" style="15" customWidth="1"/>
    <col min="13826" max="13826" width="15.5703125" style="15" customWidth="1"/>
    <col min="13827" max="13827" width="14.42578125" style="15" customWidth="1"/>
    <col min="13828" max="13828" width="13.28515625" style="15" customWidth="1"/>
    <col min="13829" max="13829" width="15" style="15" customWidth="1"/>
    <col min="13830" max="13830" width="14.42578125" style="15" customWidth="1"/>
    <col min="13831" max="13831" width="13.7109375" style="15" customWidth="1"/>
    <col min="13832" max="13832" width="15.140625" style="15" customWidth="1"/>
    <col min="13833" max="13834" width="12.28515625" style="15" customWidth="1"/>
    <col min="13835" max="13835" width="15.140625" style="15" customWidth="1"/>
    <col min="13836" max="13836" width="12" style="15" customWidth="1"/>
    <col min="13837" max="13837" width="13.28515625" style="15" customWidth="1"/>
    <col min="13838" max="13838" width="16" style="15" customWidth="1"/>
    <col min="13839" max="13839" width="13.85546875" style="15" customWidth="1"/>
    <col min="13840" max="13840" width="14" style="15" customWidth="1"/>
    <col min="13841" max="13842" width="10.7109375" style="15" customWidth="1"/>
    <col min="13843" max="13843" width="9.140625" style="15"/>
    <col min="13844" max="13844" width="12.85546875" style="15" customWidth="1"/>
    <col min="13845" max="13845" width="23.42578125" style="15" customWidth="1"/>
    <col min="13846" max="13847" width="9.140625" style="15"/>
    <col min="13848" max="13848" width="10.5703125" style="15" bestFit="1" customWidth="1"/>
    <col min="13849" max="13849" width="11.28515625" style="15" customWidth="1"/>
    <col min="13850" max="14080" width="9.140625" style="15"/>
    <col min="14081" max="14081" width="88.85546875" style="15" customWidth="1"/>
    <col min="14082" max="14082" width="15.5703125" style="15" customWidth="1"/>
    <col min="14083" max="14083" width="14.42578125" style="15" customWidth="1"/>
    <col min="14084" max="14084" width="13.28515625" style="15" customWidth="1"/>
    <col min="14085" max="14085" width="15" style="15" customWidth="1"/>
    <col min="14086" max="14086" width="14.42578125" style="15" customWidth="1"/>
    <col min="14087" max="14087" width="13.7109375" style="15" customWidth="1"/>
    <col min="14088" max="14088" width="15.140625" style="15" customWidth="1"/>
    <col min="14089" max="14090" width="12.28515625" style="15" customWidth="1"/>
    <col min="14091" max="14091" width="15.140625" style="15" customWidth="1"/>
    <col min="14092" max="14092" width="12" style="15" customWidth="1"/>
    <col min="14093" max="14093" width="13.28515625" style="15" customWidth="1"/>
    <col min="14094" max="14094" width="16" style="15" customWidth="1"/>
    <col min="14095" max="14095" width="13.85546875" style="15" customWidth="1"/>
    <col min="14096" max="14096" width="14" style="15" customWidth="1"/>
    <col min="14097" max="14098" width="10.7109375" style="15" customWidth="1"/>
    <col min="14099" max="14099" width="9.140625" style="15"/>
    <col min="14100" max="14100" width="12.85546875" style="15" customWidth="1"/>
    <col min="14101" max="14101" width="23.42578125" style="15" customWidth="1"/>
    <col min="14102" max="14103" width="9.140625" style="15"/>
    <col min="14104" max="14104" width="10.5703125" style="15" bestFit="1" customWidth="1"/>
    <col min="14105" max="14105" width="11.28515625" style="15" customWidth="1"/>
    <col min="14106" max="14336" width="9.140625" style="15"/>
    <col min="14337" max="14337" width="88.85546875" style="15" customWidth="1"/>
    <col min="14338" max="14338" width="15.5703125" style="15" customWidth="1"/>
    <col min="14339" max="14339" width="14.42578125" style="15" customWidth="1"/>
    <col min="14340" max="14340" width="13.28515625" style="15" customWidth="1"/>
    <col min="14341" max="14341" width="15" style="15" customWidth="1"/>
    <col min="14342" max="14342" width="14.42578125" style="15" customWidth="1"/>
    <col min="14343" max="14343" width="13.7109375" style="15" customWidth="1"/>
    <col min="14344" max="14344" width="15.140625" style="15" customWidth="1"/>
    <col min="14345" max="14346" width="12.28515625" style="15" customWidth="1"/>
    <col min="14347" max="14347" width="15.140625" style="15" customWidth="1"/>
    <col min="14348" max="14348" width="12" style="15" customWidth="1"/>
    <col min="14349" max="14349" width="13.28515625" style="15" customWidth="1"/>
    <col min="14350" max="14350" width="16" style="15" customWidth="1"/>
    <col min="14351" max="14351" width="13.85546875" style="15" customWidth="1"/>
    <col min="14352" max="14352" width="14" style="15" customWidth="1"/>
    <col min="14353" max="14354" width="10.7109375" style="15" customWidth="1"/>
    <col min="14355" max="14355" width="9.140625" style="15"/>
    <col min="14356" max="14356" width="12.85546875" style="15" customWidth="1"/>
    <col min="14357" max="14357" width="23.42578125" style="15" customWidth="1"/>
    <col min="14358" max="14359" width="9.140625" style="15"/>
    <col min="14360" max="14360" width="10.5703125" style="15" bestFit="1" customWidth="1"/>
    <col min="14361" max="14361" width="11.28515625" style="15" customWidth="1"/>
    <col min="14362" max="14592" width="9.140625" style="15"/>
    <col min="14593" max="14593" width="88.85546875" style="15" customWidth="1"/>
    <col min="14594" max="14594" width="15.5703125" style="15" customWidth="1"/>
    <col min="14595" max="14595" width="14.42578125" style="15" customWidth="1"/>
    <col min="14596" max="14596" width="13.28515625" style="15" customWidth="1"/>
    <col min="14597" max="14597" width="15" style="15" customWidth="1"/>
    <col min="14598" max="14598" width="14.42578125" style="15" customWidth="1"/>
    <col min="14599" max="14599" width="13.7109375" style="15" customWidth="1"/>
    <col min="14600" max="14600" width="15.140625" style="15" customWidth="1"/>
    <col min="14601" max="14602" width="12.28515625" style="15" customWidth="1"/>
    <col min="14603" max="14603" width="15.140625" style="15" customWidth="1"/>
    <col min="14604" max="14604" width="12" style="15" customWidth="1"/>
    <col min="14605" max="14605" width="13.28515625" style="15" customWidth="1"/>
    <col min="14606" max="14606" width="16" style="15" customWidth="1"/>
    <col min="14607" max="14607" width="13.85546875" style="15" customWidth="1"/>
    <col min="14608" max="14608" width="14" style="15" customWidth="1"/>
    <col min="14609" max="14610" width="10.7109375" style="15" customWidth="1"/>
    <col min="14611" max="14611" width="9.140625" style="15"/>
    <col min="14612" max="14612" width="12.85546875" style="15" customWidth="1"/>
    <col min="14613" max="14613" width="23.42578125" style="15" customWidth="1"/>
    <col min="14614" max="14615" width="9.140625" style="15"/>
    <col min="14616" max="14616" width="10.5703125" style="15" bestFit="1" customWidth="1"/>
    <col min="14617" max="14617" width="11.28515625" style="15" customWidth="1"/>
    <col min="14618" max="14848" width="9.140625" style="15"/>
    <col min="14849" max="14849" width="88.85546875" style="15" customWidth="1"/>
    <col min="14850" max="14850" width="15.5703125" style="15" customWidth="1"/>
    <col min="14851" max="14851" width="14.42578125" style="15" customWidth="1"/>
    <col min="14852" max="14852" width="13.28515625" style="15" customWidth="1"/>
    <col min="14853" max="14853" width="15" style="15" customWidth="1"/>
    <col min="14854" max="14854" width="14.42578125" style="15" customWidth="1"/>
    <col min="14855" max="14855" width="13.7109375" style="15" customWidth="1"/>
    <col min="14856" max="14856" width="15.140625" style="15" customWidth="1"/>
    <col min="14857" max="14858" width="12.28515625" style="15" customWidth="1"/>
    <col min="14859" max="14859" width="15.140625" style="15" customWidth="1"/>
    <col min="14860" max="14860" width="12" style="15" customWidth="1"/>
    <col min="14861" max="14861" width="13.28515625" style="15" customWidth="1"/>
    <col min="14862" max="14862" width="16" style="15" customWidth="1"/>
    <col min="14863" max="14863" width="13.85546875" style="15" customWidth="1"/>
    <col min="14864" max="14864" width="14" style="15" customWidth="1"/>
    <col min="14865" max="14866" width="10.7109375" style="15" customWidth="1"/>
    <col min="14867" max="14867" width="9.140625" style="15"/>
    <col min="14868" max="14868" width="12.85546875" style="15" customWidth="1"/>
    <col min="14869" max="14869" width="23.42578125" style="15" customWidth="1"/>
    <col min="14870" max="14871" width="9.140625" style="15"/>
    <col min="14872" max="14872" width="10.5703125" style="15" bestFit="1" customWidth="1"/>
    <col min="14873" max="14873" width="11.28515625" style="15" customWidth="1"/>
    <col min="14874" max="15104" width="9.140625" style="15"/>
    <col min="15105" max="15105" width="88.85546875" style="15" customWidth="1"/>
    <col min="15106" max="15106" width="15.5703125" style="15" customWidth="1"/>
    <col min="15107" max="15107" width="14.42578125" style="15" customWidth="1"/>
    <col min="15108" max="15108" width="13.28515625" style="15" customWidth="1"/>
    <col min="15109" max="15109" width="15" style="15" customWidth="1"/>
    <col min="15110" max="15110" width="14.42578125" style="15" customWidth="1"/>
    <col min="15111" max="15111" width="13.7109375" style="15" customWidth="1"/>
    <col min="15112" max="15112" width="15.140625" style="15" customWidth="1"/>
    <col min="15113" max="15114" width="12.28515625" style="15" customWidth="1"/>
    <col min="15115" max="15115" width="15.140625" style="15" customWidth="1"/>
    <col min="15116" max="15116" width="12" style="15" customWidth="1"/>
    <col min="15117" max="15117" width="13.28515625" style="15" customWidth="1"/>
    <col min="15118" max="15118" width="16" style="15" customWidth="1"/>
    <col min="15119" max="15119" width="13.85546875" style="15" customWidth="1"/>
    <col min="15120" max="15120" width="14" style="15" customWidth="1"/>
    <col min="15121" max="15122" width="10.7109375" style="15" customWidth="1"/>
    <col min="15123" max="15123" width="9.140625" style="15"/>
    <col min="15124" max="15124" width="12.85546875" style="15" customWidth="1"/>
    <col min="15125" max="15125" width="23.42578125" style="15" customWidth="1"/>
    <col min="15126" max="15127" width="9.140625" style="15"/>
    <col min="15128" max="15128" width="10.5703125" style="15" bestFit="1" customWidth="1"/>
    <col min="15129" max="15129" width="11.28515625" style="15" customWidth="1"/>
    <col min="15130" max="15360" width="9.140625" style="15"/>
    <col min="15361" max="15361" width="88.85546875" style="15" customWidth="1"/>
    <col min="15362" max="15362" width="15.5703125" style="15" customWidth="1"/>
    <col min="15363" max="15363" width="14.42578125" style="15" customWidth="1"/>
    <col min="15364" max="15364" width="13.28515625" style="15" customWidth="1"/>
    <col min="15365" max="15365" width="15" style="15" customWidth="1"/>
    <col min="15366" max="15366" width="14.42578125" style="15" customWidth="1"/>
    <col min="15367" max="15367" width="13.7109375" style="15" customWidth="1"/>
    <col min="15368" max="15368" width="15.140625" style="15" customWidth="1"/>
    <col min="15369" max="15370" width="12.28515625" style="15" customWidth="1"/>
    <col min="15371" max="15371" width="15.140625" style="15" customWidth="1"/>
    <col min="15372" max="15372" width="12" style="15" customWidth="1"/>
    <col min="15373" max="15373" width="13.28515625" style="15" customWidth="1"/>
    <col min="15374" max="15374" width="16" style="15" customWidth="1"/>
    <col min="15375" max="15375" width="13.85546875" style="15" customWidth="1"/>
    <col min="15376" max="15376" width="14" style="15" customWidth="1"/>
    <col min="15377" max="15378" width="10.7109375" style="15" customWidth="1"/>
    <col min="15379" max="15379" width="9.140625" style="15"/>
    <col min="15380" max="15380" width="12.85546875" style="15" customWidth="1"/>
    <col min="15381" max="15381" width="23.42578125" style="15" customWidth="1"/>
    <col min="15382" max="15383" width="9.140625" style="15"/>
    <col min="15384" max="15384" width="10.5703125" style="15" bestFit="1" customWidth="1"/>
    <col min="15385" max="15385" width="11.28515625" style="15" customWidth="1"/>
    <col min="15386" max="15616" width="9.140625" style="15"/>
    <col min="15617" max="15617" width="88.85546875" style="15" customWidth="1"/>
    <col min="15618" max="15618" width="15.5703125" style="15" customWidth="1"/>
    <col min="15619" max="15619" width="14.42578125" style="15" customWidth="1"/>
    <col min="15620" max="15620" width="13.28515625" style="15" customWidth="1"/>
    <col min="15621" max="15621" width="15" style="15" customWidth="1"/>
    <col min="15622" max="15622" width="14.42578125" style="15" customWidth="1"/>
    <col min="15623" max="15623" width="13.7109375" style="15" customWidth="1"/>
    <col min="15624" max="15624" width="15.140625" style="15" customWidth="1"/>
    <col min="15625" max="15626" width="12.28515625" style="15" customWidth="1"/>
    <col min="15627" max="15627" width="15.140625" style="15" customWidth="1"/>
    <col min="15628" max="15628" width="12" style="15" customWidth="1"/>
    <col min="15629" max="15629" width="13.28515625" style="15" customWidth="1"/>
    <col min="15630" max="15630" width="16" style="15" customWidth="1"/>
    <col min="15631" max="15631" width="13.85546875" style="15" customWidth="1"/>
    <col min="15632" max="15632" width="14" style="15" customWidth="1"/>
    <col min="15633" max="15634" width="10.7109375" style="15" customWidth="1"/>
    <col min="15635" max="15635" width="9.140625" style="15"/>
    <col min="15636" max="15636" width="12.85546875" style="15" customWidth="1"/>
    <col min="15637" max="15637" width="23.42578125" style="15" customWidth="1"/>
    <col min="15638" max="15639" width="9.140625" style="15"/>
    <col min="15640" max="15640" width="10.5703125" style="15" bestFit="1" customWidth="1"/>
    <col min="15641" max="15641" width="11.28515625" style="15" customWidth="1"/>
    <col min="15642" max="15872" width="9.140625" style="15"/>
    <col min="15873" max="15873" width="88.85546875" style="15" customWidth="1"/>
    <col min="15874" max="15874" width="15.5703125" style="15" customWidth="1"/>
    <col min="15875" max="15875" width="14.42578125" style="15" customWidth="1"/>
    <col min="15876" max="15876" width="13.28515625" style="15" customWidth="1"/>
    <col min="15877" max="15877" width="15" style="15" customWidth="1"/>
    <col min="15878" max="15878" width="14.42578125" style="15" customWidth="1"/>
    <col min="15879" max="15879" width="13.7109375" style="15" customWidth="1"/>
    <col min="15880" max="15880" width="15.140625" style="15" customWidth="1"/>
    <col min="15881" max="15882" width="12.28515625" style="15" customWidth="1"/>
    <col min="15883" max="15883" width="15.140625" style="15" customWidth="1"/>
    <col min="15884" max="15884" width="12" style="15" customWidth="1"/>
    <col min="15885" max="15885" width="13.28515625" style="15" customWidth="1"/>
    <col min="15886" max="15886" width="16" style="15" customWidth="1"/>
    <col min="15887" max="15887" width="13.85546875" style="15" customWidth="1"/>
    <col min="15888" max="15888" width="14" style="15" customWidth="1"/>
    <col min="15889" max="15890" width="10.7109375" style="15" customWidth="1"/>
    <col min="15891" max="15891" width="9.140625" style="15"/>
    <col min="15892" max="15892" width="12.85546875" style="15" customWidth="1"/>
    <col min="15893" max="15893" width="23.42578125" style="15" customWidth="1"/>
    <col min="15894" max="15895" width="9.140625" style="15"/>
    <col min="15896" max="15896" width="10.5703125" style="15" bestFit="1" customWidth="1"/>
    <col min="15897" max="15897" width="11.28515625" style="15" customWidth="1"/>
    <col min="15898" max="16128" width="9.140625" style="15"/>
    <col min="16129" max="16129" width="88.85546875" style="15" customWidth="1"/>
    <col min="16130" max="16130" width="15.5703125" style="15" customWidth="1"/>
    <col min="16131" max="16131" width="14.42578125" style="15" customWidth="1"/>
    <col min="16132" max="16132" width="13.28515625" style="15" customWidth="1"/>
    <col min="16133" max="16133" width="15" style="15" customWidth="1"/>
    <col min="16134" max="16134" width="14.42578125" style="15" customWidth="1"/>
    <col min="16135" max="16135" width="13.7109375" style="15" customWidth="1"/>
    <col min="16136" max="16136" width="15.140625" style="15" customWidth="1"/>
    <col min="16137" max="16138" width="12.28515625" style="15" customWidth="1"/>
    <col min="16139" max="16139" width="15.140625" style="15" customWidth="1"/>
    <col min="16140" max="16140" width="12" style="15" customWidth="1"/>
    <col min="16141" max="16141" width="13.28515625" style="15" customWidth="1"/>
    <col min="16142" max="16142" width="16" style="15" customWidth="1"/>
    <col min="16143" max="16143" width="13.85546875" style="15" customWidth="1"/>
    <col min="16144" max="16144" width="14" style="15" customWidth="1"/>
    <col min="16145" max="16146" width="10.7109375" style="15" customWidth="1"/>
    <col min="16147" max="16147" width="9.140625" style="15"/>
    <col min="16148" max="16148" width="12.85546875" style="15" customWidth="1"/>
    <col min="16149" max="16149" width="23.42578125" style="15" customWidth="1"/>
    <col min="16150" max="16151" width="9.140625" style="15"/>
    <col min="16152" max="16152" width="10.5703125" style="15" bestFit="1" customWidth="1"/>
    <col min="16153" max="16153" width="11.28515625" style="15" customWidth="1"/>
    <col min="16154" max="16384" width="9.140625" style="15"/>
  </cols>
  <sheetData>
    <row r="1" spans="1:20" ht="39.75" customHeight="1" x14ac:dyDescent="0.35">
      <c r="A1" s="3190" t="s">
        <v>90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29"/>
      <c r="R1" s="29"/>
      <c r="S1" s="29"/>
      <c r="T1" s="29"/>
    </row>
    <row r="2" spans="1:20" ht="28.5" customHeight="1" x14ac:dyDescent="0.35">
      <c r="A2" s="3189" t="s">
        <v>91</v>
      </c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</row>
    <row r="3" spans="1:20" ht="21" customHeight="1" x14ac:dyDescent="0.35">
      <c r="A3" s="3371" t="s">
        <v>92</v>
      </c>
      <c r="B3" s="3189"/>
      <c r="C3" s="3189"/>
      <c r="D3" s="3189"/>
      <c r="E3" s="3189"/>
      <c r="F3" s="3189"/>
      <c r="G3" s="3189"/>
      <c r="H3" s="3189"/>
      <c r="I3" s="3189"/>
      <c r="J3" s="3189"/>
      <c r="K3" s="3189"/>
      <c r="L3" s="3189"/>
      <c r="M3" s="3189"/>
      <c r="N3" s="3189"/>
      <c r="O3" s="3189"/>
      <c r="P3" s="3189"/>
      <c r="Q3" s="1950"/>
      <c r="R3" s="1950"/>
    </row>
    <row r="4" spans="1:20" ht="37.5" customHeight="1" x14ac:dyDescent="0.35">
      <c r="A4" s="3190" t="s">
        <v>364</v>
      </c>
      <c r="B4" s="3190"/>
      <c r="C4" s="3190"/>
      <c r="D4" s="3190"/>
      <c r="E4" s="3190"/>
      <c r="F4" s="3190"/>
      <c r="G4" s="3190"/>
      <c r="H4" s="3190"/>
      <c r="I4" s="3190"/>
      <c r="J4" s="3190"/>
      <c r="K4" s="3190"/>
      <c r="L4" s="3190"/>
      <c r="M4" s="3190"/>
      <c r="N4" s="3190"/>
      <c r="O4" s="3190"/>
      <c r="P4" s="3190"/>
      <c r="Q4" s="1950"/>
      <c r="R4" s="1950"/>
    </row>
    <row r="5" spans="1:20" ht="33" customHeight="1" thickBot="1" x14ac:dyDescent="0.4">
      <c r="A5" s="16"/>
    </row>
    <row r="6" spans="1:20" ht="33" customHeight="1" x14ac:dyDescent="0.35">
      <c r="A6" s="3191" t="s">
        <v>9</v>
      </c>
      <c r="B6" s="3205" t="s">
        <v>0</v>
      </c>
      <c r="C6" s="3206"/>
      <c r="D6" s="3207"/>
      <c r="E6" s="3205" t="s">
        <v>1</v>
      </c>
      <c r="F6" s="3206"/>
      <c r="G6" s="3207"/>
      <c r="H6" s="3205" t="s">
        <v>2</v>
      </c>
      <c r="I6" s="3206"/>
      <c r="J6" s="3207"/>
      <c r="K6" s="3205" t="s">
        <v>3</v>
      </c>
      <c r="L6" s="3206"/>
      <c r="M6" s="3207"/>
      <c r="N6" s="3181" t="s">
        <v>6</v>
      </c>
      <c r="O6" s="3182"/>
      <c r="P6" s="3183"/>
      <c r="Q6" s="30"/>
      <c r="R6" s="30"/>
    </row>
    <row r="7" spans="1:20" ht="6" customHeight="1" thickBot="1" x14ac:dyDescent="0.4">
      <c r="A7" s="3192"/>
      <c r="B7" s="3208"/>
      <c r="C7" s="3209"/>
      <c r="D7" s="3210"/>
      <c r="E7" s="3211"/>
      <c r="F7" s="3212"/>
      <c r="G7" s="3213"/>
      <c r="H7" s="3211"/>
      <c r="I7" s="3212"/>
      <c r="J7" s="3213"/>
      <c r="K7" s="3208"/>
      <c r="L7" s="3209"/>
      <c r="M7" s="3210"/>
      <c r="N7" s="3184"/>
      <c r="O7" s="3185"/>
      <c r="P7" s="3186"/>
      <c r="Q7" s="30"/>
      <c r="R7" s="30"/>
    </row>
    <row r="8" spans="1:20" ht="93" customHeight="1" thickBot="1" x14ac:dyDescent="0.4">
      <c r="A8" s="3204"/>
      <c r="B8" s="210" t="s">
        <v>26</v>
      </c>
      <c r="C8" s="212" t="s">
        <v>27</v>
      </c>
      <c r="D8" s="213" t="s">
        <v>4</v>
      </c>
      <c r="E8" s="210" t="s">
        <v>26</v>
      </c>
      <c r="F8" s="212" t="s">
        <v>27</v>
      </c>
      <c r="G8" s="213" t="s">
        <v>4</v>
      </c>
      <c r="H8" s="210" t="s">
        <v>26</v>
      </c>
      <c r="I8" s="212" t="s">
        <v>27</v>
      </c>
      <c r="J8" s="213" t="s">
        <v>4</v>
      </c>
      <c r="K8" s="210" t="s">
        <v>26</v>
      </c>
      <c r="L8" s="212" t="s">
        <v>27</v>
      </c>
      <c r="M8" s="213" t="s">
        <v>4</v>
      </c>
      <c r="N8" s="210" t="s">
        <v>26</v>
      </c>
      <c r="O8" s="212" t="s">
        <v>27</v>
      </c>
      <c r="P8" s="214" t="s">
        <v>4</v>
      </c>
      <c r="Q8" s="30"/>
      <c r="R8" s="30"/>
    </row>
    <row r="9" spans="1:20" ht="45" customHeight="1" thickBot="1" x14ac:dyDescent="0.4">
      <c r="A9" s="2" t="s">
        <v>22</v>
      </c>
      <c r="B9" s="45"/>
      <c r="C9" s="45"/>
      <c r="D9" s="45"/>
      <c r="E9" s="45"/>
      <c r="F9" s="45"/>
      <c r="G9" s="1"/>
      <c r="H9" s="46"/>
      <c r="I9" s="45"/>
      <c r="J9" s="45"/>
      <c r="K9" s="45"/>
      <c r="L9" s="45"/>
      <c r="M9" s="1"/>
      <c r="N9" s="45"/>
      <c r="O9" s="45"/>
      <c r="P9" s="1"/>
      <c r="Q9" s="30"/>
      <c r="R9" s="30"/>
    </row>
    <row r="10" spans="1:20" ht="28.5" customHeight="1" x14ac:dyDescent="0.35">
      <c r="A10" s="66" t="s">
        <v>22</v>
      </c>
      <c r="B10" s="69"/>
      <c r="C10" s="67"/>
      <c r="D10" s="70"/>
      <c r="E10" s="69"/>
      <c r="F10" s="67"/>
      <c r="G10" s="70"/>
      <c r="H10" s="69"/>
      <c r="I10" s="67"/>
      <c r="J10" s="70"/>
      <c r="K10" s="68"/>
      <c r="L10" s="67"/>
      <c r="M10" s="71"/>
      <c r="N10" s="41"/>
      <c r="O10" s="41"/>
      <c r="P10" s="42"/>
      <c r="Q10" s="30"/>
      <c r="R10" s="30"/>
    </row>
    <row r="11" spans="1:20" ht="30.75" customHeight="1" x14ac:dyDescent="0.35">
      <c r="A11" s="554" t="s">
        <v>337</v>
      </c>
      <c r="B11" s="297">
        <v>133</v>
      </c>
      <c r="C11" s="298">
        <v>2</v>
      </c>
      <c r="D11" s="574">
        <f t="shared" ref="D11:D17" si="0">SUM(B11:C11)</f>
        <v>135</v>
      </c>
      <c r="E11" s="297">
        <v>150</v>
      </c>
      <c r="F11" s="298">
        <v>5</v>
      </c>
      <c r="G11" s="574">
        <f t="shared" ref="G11:G17" si="1">SUM(E11:F11)</f>
        <v>155</v>
      </c>
      <c r="H11" s="297">
        <v>283</v>
      </c>
      <c r="I11" s="298">
        <v>50</v>
      </c>
      <c r="J11" s="574">
        <f>SUM(H11:I11)</f>
        <v>333</v>
      </c>
      <c r="K11" s="297">
        <v>165</v>
      </c>
      <c r="L11" s="575">
        <v>181</v>
      </c>
      <c r="M11" s="574">
        <f t="shared" ref="M11:M17" si="2">SUM(K11:L11)</f>
        <v>346</v>
      </c>
      <c r="N11" s="1658">
        <f t="shared" ref="N11:O17" si="3">SUM(B11+E11+H11+K11)</f>
        <v>731</v>
      </c>
      <c r="O11" s="1658">
        <f t="shared" si="3"/>
        <v>238</v>
      </c>
      <c r="P11" s="1659">
        <f t="shared" ref="P11:P17" si="4">SUM(N11:O11)</f>
        <v>969</v>
      </c>
      <c r="Q11" s="30"/>
      <c r="R11" s="30"/>
    </row>
    <row r="12" spans="1:20" ht="33" customHeight="1" x14ac:dyDescent="0.35">
      <c r="A12" s="554" t="s">
        <v>338</v>
      </c>
      <c r="B12" s="297">
        <v>36</v>
      </c>
      <c r="C12" s="298">
        <v>0</v>
      </c>
      <c r="D12" s="574">
        <f t="shared" si="0"/>
        <v>36</v>
      </c>
      <c r="E12" s="297">
        <v>23</v>
      </c>
      <c r="F12" s="298">
        <v>1</v>
      </c>
      <c r="G12" s="574">
        <f t="shared" si="1"/>
        <v>24</v>
      </c>
      <c r="H12" s="297">
        <v>32</v>
      </c>
      <c r="I12" s="298">
        <v>7</v>
      </c>
      <c r="J12" s="574">
        <f t="shared" ref="J12:J17" si="5">SUM(H12:I12)</f>
        <v>39</v>
      </c>
      <c r="K12" s="297">
        <v>21</v>
      </c>
      <c r="L12" s="298">
        <v>20</v>
      </c>
      <c r="M12" s="574">
        <f t="shared" si="2"/>
        <v>41</v>
      </c>
      <c r="N12" s="1658">
        <f t="shared" si="3"/>
        <v>112</v>
      </c>
      <c r="O12" s="1658">
        <f t="shared" si="3"/>
        <v>28</v>
      </c>
      <c r="P12" s="1659">
        <f t="shared" si="4"/>
        <v>140</v>
      </c>
      <c r="Q12" s="30"/>
      <c r="R12" s="30"/>
    </row>
    <row r="13" spans="1:20" s="439" customFormat="1" ht="26.25" x14ac:dyDescent="0.35">
      <c r="A13" s="554" t="s">
        <v>156</v>
      </c>
      <c r="B13" s="297">
        <v>30</v>
      </c>
      <c r="C13" s="298">
        <v>5</v>
      </c>
      <c r="D13" s="574">
        <f t="shared" si="0"/>
        <v>35</v>
      </c>
      <c r="E13" s="297">
        <v>25</v>
      </c>
      <c r="F13" s="298">
        <v>19</v>
      </c>
      <c r="G13" s="574">
        <f t="shared" si="1"/>
        <v>44</v>
      </c>
      <c r="H13" s="297">
        <v>28</v>
      </c>
      <c r="I13" s="298">
        <v>46</v>
      </c>
      <c r="J13" s="574">
        <f t="shared" si="5"/>
        <v>74</v>
      </c>
      <c r="K13" s="297">
        <v>7</v>
      </c>
      <c r="L13" s="575">
        <v>40</v>
      </c>
      <c r="M13" s="574">
        <f t="shared" si="2"/>
        <v>47</v>
      </c>
      <c r="N13" s="1658">
        <f t="shared" si="3"/>
        <v>90</v>
      </c>
      <c r="O13" s="1658">
        <f t="shared" si="3"/>
        <v>110</v>
      </c>
      <c r="P13" s="1659">
        <f t="shared" si="4"/>
        <v>200</v>
      </c>
      <c r="Q13" s="438"/>
      <c r="R13" s="438"/>
    </row>
    <row r="14" spans="1:20" ht="45" customHeight="1" x14ac:dyDescent="0.35">
      <c r="A14" s="1660" t="s">
        <v>110</v>
      </c>
      <c r="B14" s="1661">
        <v>40</v>
      </c>
      <c r="C14" s="575">
        <v>29</v>
      </c>
      <c r="D14" s="1662">
        <f t="shared" si="0"/>
        <v>69</v>
      </c>
      <c r="E14" s="1661">
        <v>27</v>
      </c>
      <c r="F14" s="575">
        <v>4</v>
      </c>
      <c r="G14" s="1662">
        <f t="shared" si="1"/>
        <v>31</v>
      </c>
      <c r="H14" s="1661">
        <v>26</v>
      </c>
      <c r="I14" s="575">
        <v>7</v>
      </c>
      <c r="J14" s="1662">
        <f t="shared" si="5"/>
        <v>33</v>
      </c>
      <c r="K14" s="1661">
        <v>0</v>
      </c>
      <c r="L14" s="575">
        <v>0</v>
      </c>
      <c r="M14" s="1662">
        <f t="shared" si="2"/>
        <v>0</v>
      </c>
      <c r="N14" s="1663">
        <f t="shared" si="3"/>
        <v>93</v>
      </c>
      <c r="O14" s="1663">
        <f t="shared" si="3"/>
        <v>40</v>
      </c>
      <c r="P14" s="1664">
        <f t="shared" si="4"/>
        <v>133</v>
      </c>
      <c r="Q14" s="1362"/>
      <c r="R14" s="1362"/>
    </row>
    <row r="15" spans="1:20" ht="26.25" x14ac:dyDescent="0.35">
      <c r="A15" s="1660" t="s">
        <v>339</v>
      </c>
      <c r="B15" s="1661">
        <v>22</v>
      </c>
      <c r="C15" s="575">
        <v>9</v>
      </c>
      <c r="D15" s="1662">
        <f t="shared" si="0"/>
        <v>31</v>
      </c>
      <c r="E15" s="1661">
        <v>25</v>
      </c>
      <c r="F15" s="575">
        <v>10</v>
      </c>
      <c r="G15" s="1662">
        <f t="shared" si="1"/>
        <v>35</v>
      </c>
      <c r="H15" s="1661">
        <v>35</v>
      </c>
      <c r="I15" s="575">
        <v>4</v>
      </c>
      <c r="J15" s="1662">
        <f t="shared" si="5"/>
        <v>39</v>
      </c>
      <c r="K15" s="1661">
        <v>8</v>
      </c>
      <c r="L15" s="575">
        <v>13</v>
      </c>
      <c r="M15" s="1662">
        <f t="shared" si="2"/>
        <v>21</v>
      </c>
      <c r="N15" s="1663">
        <f t="shared" si="3"/>
        <v>90</v>
      </c>
      <c r="O15" s="1663">
        <f t="shared" si="3"/>
        <v>36</v>
      </c>
      <c r="P15" s="1664">
        <f t="shared" si="4"/>
        <v>126</v>
      </c>
      <c r="Q15" s="1363"/>
      <c r="R15" s="1363"/>
      <c r="S15" s="1364"/>
      <c r="T15" s="1364"/>
    </row>
    <row r="16" spans="1:20" ht="26.25" x14ac:dyDescent="0.35">
      <c r="A16" s="1660" t="s">
        <v>340</v>
      </c>
      <c r="B16" s="1661">
        <v>35</v>
      </c>
      <c r="C16" s="575">
        <v>0</v>
      </c>
      <c r="D16" s="1662">
        <f t="shared" si="0"/>
        <v>35</v>
      </c>
      <c r="E16" s="1661">
        <v>31</v>
      </c>
      <c r="F16" s="575">
        <v>0</v>
      </c>
      <c r="G16" s="1662">
        <f t="shared" si="1"/>
        <v>31</v>
      </c>
      <c r="H16" s="1661">
        <v>30</v>
      </c>
      <c r="I16" s="575">
        <v>0</v>
      </c>
      <c r="J16" s="1662">
        <f t="shared" si="5"/>
        <v>30</v>
      </c>
      <c r="K16" s="1661">
        <v>11</v>
      </c>
      <c r="L16" s="575">
        <v>9</v>
      </c>
      <c r="M16" s="1662">
        <f t="shared" si="2"/>
        <v>20</v>
      </c>
      <c r="N16" s="1663">
        <f t="shared" si="3"/>
        <v>107</v>
      </c>
      <c r="O16" s="1663">
        <f t="shared" si="3"/>
        <v>9</v>
      </c>
      <c r="P16" s="1664">
        <f t="shared" si="4"/>
        <v>116</v>
      </c>
      <c r="Q16" s="1362"/>
      <c r="R16" s="1362"/>
    </row>
    <row r="17" spans="1:18" ht="30" customHeight="1" thickBot="1" x14ac:dyDescent="0.4">
      <c r="A17" s="554" t="s">
        <v>80</v>
      </c>
      <c r="B17" s="297">
        <v>62</v>
      </c>
      <c r="C17" s="298">
        <v>2</v>
      </c>
      <c r="D17" s="574">
        <f t="shared" si="0"/>
        <v>64</v>
      </c>
      <c r="E17" s="297">
        <v>73</v>
      </c>
      <c r="F17" s="298">
        <v>9</v>
      </c>
      <c r="G17" s="574">
        <f t="shared" si="1"/>
        <v>82</v>
      </c>
      <c r="H17" s="297">
        <v>135</v>
      </c>
      <c r="I17" s="298">
        <v>31</v>
      </c>
      <c r="J17" s="574">
        <f t="shared" si="5"/>
        <v>166</v>
      </c>
      <c r="K17" s="297">
        <v>79</v>
      </c>
      <c r="L17" s="575">
        <v>66</v>
      </c>
      <c r="M17" s="574">
        <f t="shared" si="2"/>
        <v>145</v>
      </c>
      <c r="N17" s="1658">
        <f t="shared" si="3"/>
        <v>349</v>
      </c>
      <c r="O17" s="1658">
        <f t="shared" si="3"/>
        <v>108</v>
      </c>
      <c r="P17" s="1659">
        <f t="shared" si="4"/>
        <v>457</v>
      </c>
      <c r="Q17" s="30"/>
      <c r="R17" s="30"/>
    </row>
    <row r="18" spans="1:18" ht="27" thickBot="1" x14ac:dyDescent="0.4">
      <c r="A18" s="557" t="s">
        <v>12</v>
      </c>
      <c r="B18" s="579">
        <f>SUM(B11:B17)</f>
        <v>358</v>
      </c>
      <c r="C18" s="579">
        <f>SUM(C11:C17)</f>
        <v>47</v>
      </c>
      <c r="D18" s="579">
        <f>SUM(D11:D17)</f>
        <v>405</v>
      </c>
      <c r="E18" s="579">
        <f t="shared" ref="E18:O18" si="6">SUM(E11:E17)</f>
        <v>354</v>
      </c>
      <c r="F18" s="579">
        <f t="shared" si="6"/>
        <v>48</v>
      </c>
      <c r="G18" s="579">
        <f t="shared" si="6"/>
        <v>402</v>
      </c>
      <c r="H18" s="579">
        <f t="shared" si="6"/>
        <v>569</v>
      </c>
      <c r="I18" s="579">
        <f t="shared" si="6"/>
        <v>145</v>
      </c>
      <c r="J18" s="579">
        <f t="shared" si="6"/>
        <v>714</v>
      </c>
      <c r="K18" s="579">
        <f t="shared" si="6"/>
        <v>291</v>
      </c>
      <c r="L18" s="579">
        <f t="shared" si="6"/>
        <v>329</v>
      </c>
      <c r="M18" s="579">
        <f t="shared" si="6"/>
        <v>620</v>
      </c>
      <c r="N18" s="579">
        <f t="shared" si="6"/>
        <v>1572</v>
      </c>
      <c r="O18" s="579">
        <f t="shared" si="6"/>
        <v>569</v>
      </c>
      <c r="P18" s="616">
        <f>SUM(P11:P17)</f>
        <v>2141</v>
      </c>
      <c r="Q18" s="30"/>
      <c r="R18" s="30"/>
    </row>
    <row r="19" spans="1:18" ht="26.25" customHeight="1" thickBot="1" x14ac:dyDescent="0.4">
      <c r="A19" s="557" t="s">
        <v>23</v>
      </c>
      <c r="B19" s="1665"/>
      <c r="C19" s="1666"/>
      <c r="D19" s="1667"/>
      <c r="E19" s="1668"/>
      <c r="F19" s="1668"/>
      <c r="G19" s="1669"/>
      <c r="H19" s="1668"/>
      <c r="I19" s="1668"/>
      <c r="J19" s="1670"/>
      <c r="K19" s="1671"/>
      <c r="L19" s="1668"/>
      <c r="M19" s="1669"/>
      <c r="N19" s="1672"/>
      <c r="O19" s="1673"/>
      <c r="P19" s="1674"/>
      <c r="Q19" s="27"/>
      <c r="R19" s="27"/>
    </row>
    <row r="20" spans="1:18" ht="26.25" customHeight="1" x14ac:dyDescent="0.35">
      <c r="A20" s="563" t="s">
        <v>11</v>
      </c>
      <c r="B20" s="1675"/>
      <c r="C20" s="625"/>
      <c r="D20" s="1676"/>
      <c r="E20" s="1677"/>
      <c r="F20" s="625"/>
      <c r="G20" s="1676"/>
      <c r="H20" s="1677"/>
      <c r="I20" s="625" t="s">
        <v>7</v>
      </c>
      <c r="J20" s="565"/>
      <c r="K20" s="1675"/>
      <c r="L20" s="625"/>
      <c r="M20" s="1676"/>
      <c r="N20" s="1678"/>
      <c r="O20" s="1679"/>
      <c r="P20" s="1680"/>
      <c r="Q20" s="24"/>
      <c r="R20" s="24"/>
    </row>
    <row r="21" spans="1:18" ht="26.25" x14ac:dyDescent="0.35">
      <c r="A21" s="554" t="s">
        <v>337</v>
      </c>
      <c r="B21" s="297">
        <v>127</v>
      </c>
      <c r="C21" s="298">
        <v>1</v>
      </c>
      <c r="D21" s="574">
        <f t="shared" ref="D21:D27" si="7">SUM(B21:C21)</f>
        <v>128</v>
      </c>
      <c r="E21" s="297">
        <v>145</v>
      </c>
      <c r="F21" s="298">
        <v>3</v>
      </c>
      <c r="G21" s="574">
        <f t="shared" ref="G21:G26" si="8">SUM(E21:F21)</f>
        <v>148</v>
      </c>
      <c r="H21" s="297">
        <v>267</v>
      </c>
      <c r="I21" s="298">
        <v>43</v>
      </c>
      <c r="J21" s="574">
        <f>SUM(H21:I21)</f>
        <v>310</v>
      </c>
      <c r="K21" s="297">
        <v>160</v>
      </c>
      <c r="L21" s="575">
        <v>166</v>
      </c>
      <c r="M21" s="574">
        <f t="shared" ref="M21:M27" si="9">SUM(K21:L21)</f>
        <v>326</v>
      </c>
      <c r="N21" s="1658">
        <f t="shared" ref="N21:O27" si="10">SUM(B21+E21+H21+K21)</f>
        <v>699</v>
      </c>
      <c r="O21" s="1658">
        <f t="shared" si="10"/>
        <v>213</v>
      </c>
      <c r="P21" s="1659">
        <f t="shared" ref="P21:P27" si="11">SUM(N21:O21)</f>
        <v>912</v>
      </c>
      <c r="Q21" s="24"/>
      <c r="R21" s="24"/>
    </row>
    <row r="22" spans="1:18" ht="26.25" x14ac:dyDescent="0.35">
      <c r="A22" s="554" t="s">
        <v>338</v>
      </c>
      <c r="B22" s="297">
        <v>36</v>
      </c>
      <c r="C22" s="298">
        <v>0</v>
      </c>
      <c r="D22" s="574">
        <f t="shared" si="7"/>
        <v>36</v>
      </c>
      <c r="E22" s="297">
        <v>23</v>
      </c>
      <c r="F22" s="298">
        <v>1</v>
      </c>
      <c r="G22" s="574">
        <f t="shared" si="8"/>
        <v>24</v>
      </c>
      <c r="H22" s="297">
        <v>28</v>
      </c>
      <c r="I22" s="298">
        <v>4</v>
      </c>
      <c r="J22" s="574">
        <f t="shared" ref="J22:J27" si="12">SUM(H22:I22)</f>
        <v>32</v>
      </c>
      <c r="K22" s="297">
        <v>20</v>
      </c>
      <c r="L22" s="298">
        <v>16</v>
      </c>
      <c r="M22" s="574">
        <f t="shared" si="9"/>
        <v>36</v>
      </c>
      <c r="N22" s="1658">
        <f t="shared" si="10"/>
        <v>107</v>
      </c>
      <c r="O22" s="1658">
        <f t="shared" si="10"/>
        <v>21</v>
      </c>
      <c r="P22" s="1659">
        <f t="shared" si="11"/>
        <v>128</v>
      </c>
      <c r="Q22" s="24"/>
      <c r="R22" s="24"/>
    </row>
    <row r="23" spans="1:18" ht="26.25" x14ac:dyDescent="0.35">
      <c r="A23" s="554" t="s">
        <v>156</v>
      </c>
      <c r="B23" s="297">
        <v>30</v>
      </c>
      <c r="C23" s="298">
        <v>5</v>
      </c>
      <c r="D23" s="574">
        <f t="shared" si="7"/>
        <v>35</v>
      </c>
      <c r="E23" s="297">
        <v>25</v>
      </c>
      <c r="F23" s="298">
        <v>18</v>
      </c>
      <c r="G23" s="574">
        <f t="shared" si="8"/>
        <v>43</v>
      </c>
      <c r="H23" s="297">
        <v>18</v>
      </c>
      <c r="I23" s="298">
        <v>42</v>
      </c>
      <c r="J23" s="574">
        <f t="shared" si="12"/>
        <v>60</v>
      </c>
      <c r="K23" s="297">
        <v>7</v>
      </c>
      <c r="L23" s="575">
        <v>38</v>
      </c>
      <c r="M23" s="574">
        <f t="shared" si="9"/>
        <v>45</v>
      </c>
      <c r="N23" s="1658">
        <f t="shared" si="10"/>
        <v>80</v>
      </c>
      <c r="O23" s="1658">
        <f t="shared" si="10"/>
        <v>103</v>
      </c>
      <c r="P23" s="1659">
        <f t="shared" si="11"/>
        <v>183</v>
      </c>
      <c r="Q23" s="24"/>
      <c r="R23" s="24"/>
    </row>
    <row r="24" spans="1:18" ht="52.5" x14ac:dyDescent="0.35">
      <c r="A24" s="1660" t="s">
        <v>110</v>
      </c>
      <c r="B24" s="1661">
        <v>39</v>
      </c>
      <c r="C24" s="575">
        <v>28</v>
      </c>
      <c r="D24" s="1662">
        <f t="shared" si="7"/>
        <v>67</v>
      </c>
      <c r="E24" s="1661">
        <v>27</v>
      </c>
      <c r="F24" s="575">
        <v>4</v>
      </c>
      <c r="G24" s="1662">
        <f t="shared" si="8"/>
        <v>31</v>
      </c>
      <c r="H24" s="1661">
        <v>24</v>
      </c>
      <c r="I24" s="575">
        <v>6</v>
      </c>
      <c r="J24" s="1662">
        <f t="shared" si="12"/>
        <v>30</v>
      </c>
      <c r="K24" s="1661">
        <v>0</v>
      </c>
      <c r="L24" s="575">
        <v>0</v>
      </c>
      <c r="M24" s="1662">
        <f t="shared" si="9"/>
        <v>0</v>
      </c>
      <c r="N24" s="1663">
        <f t="shared" si="10"/>
        <v>90</v>
      </c>
      <c r="O24" s="1663">
        <f t="shared" si="10"/>
        <v>38</v>
      </c>
      <c r="P24" s="1664">
        <f t="shared" si="11"/>
        <v>128</v>
      </c>
      <c r="Q24" s="24"/>
      <c r="R24" s="24"/>
    </row>
    <row r="25" spans="1:18" s="1364" customFormat="1" ht="26.25" x14ac:dyDescent="0.35">
      <c r="A25" s="1660" t="s">
        <v>339</v>
      </c>
      <c r="B25" s="1661">
        <v>22</v>
      </c>
      <c r="C25" s="575">
        <v>9</v>
      </c>
      <c r="D25" s="1662">
        <f t="shared" si="7"/>
        <v>31</v>
      </c>
      <c r="E25" s="1661">
        <v>25</v>
      </c>
      <c r="F25" s="575">
        <v>10</v>
      </c>
      <c r="G25" s="1662">
        <f t="shared" si="8"/>
        <v>35</v>
      </c>
      <c r="H25" s="1661">
        <v>35</v>
      </c>
      <c r="I25" s="575">
        <v>4</v>
      </c>
      <c r="J25" s="1662">
        <f t="shared" si="12"/>
        <v>39</v>
      </c>
      <c r="K25" s="1661">
        <v>8</v>
      </c>
      <c r="L25" s="575">
        <v>13</v>
      </c>
      <c r="M25" s="1662">
        <f t="shared" si="9"/>
        <v>21</v>
      </c>
      <c r="N25" s="1663">
        <f t="shared" si="10"/>
        <v>90</v>
      </c>
      <c r="O25" s="1663">
        <f t="shared" si="10"/>
        <v>36</v>
      </c>
      <c r="P25" s="1664">
        <f t="shared" si="11"/>
        <v>126</v>
      </c>
      <c r="Q25" s="1365"/>
      <c r="R25" s="1365"/>
    </row>
    <row r="26" spans="1:18" ht="26.25" x14ac:dyDescent="0.35">
      <c r="A26" s="1660" t="s">
        <v>340</v>
      </c>
      <c r="B26" s="1661">
        <v>35</v>
      </c>
      <c r="C26" s="575">
        <v>0</v>
      </c>
      <c r="D26" s="1662">
        <f t="shared" si="7"/>
        <v>35</v>
      </c>
      <c r="E26" s="1661">
        <v>31</v>
      </c>
      <c r="F26" s="575">
        <v>0</v>
      </c>
      <c r="G26" s="1662">
        <f t="shared" si="8"/>
        <v>31</v>
      </c>
      <c r="H26" s="1661">
        <v>30</v>
      </c>
      <c r="I26" s="575">
        <v>0</v>
      </c>
      <c r="J26" s="1662">
        <f t="shared" si="12"/>
        <v>30</v>
      </c>
      <c r="K26" s="1661">
        <v>11</v>
      </c>
      <c r="L26" s="575">
        <v>9</v>
      </c>
      <c r="M26" s="1662">
        <f t="shared" si="9"/>
        <v>20</v>
      </c>
      <c r="N26" s="1663">
        <f t="shared" si="10"/>
        <v>107</v>
      </c>
      <c r="O26" s="1663">
        <f t="shared" si="10"/>
        <v>9</v>
      </c>
      <c r="P26" s="1664">
        <f t="shared" si="11"/>
        <v>116</v>
      </c>
      <c r="Q26" s="1366"/>
      <c r="R26" s="1366"/>
    </row>
    <row r="27" spans="1:18" ht="27" thickBot="1" x14ac:dyDescent="0.4">
      <c r="A27" s="554" t="s">
        <v>80</v>
      </c>
      <c r="B27" s="297">
        <v>62</v>
      </c>
      <c r="C27" s="298">
        <v>0</v>
      </c>
      <c r="D27" s="574">
        <f t="shared" si="7"/>
        <v>62</v>
      </c>
      <c r="E27" s="297">
        <v>70</v>
      </c>
      <c r="F27" s="298">
        <v>7</v>
      </c>
      <c r="G27" s="574">
        <f>SUM(E27:F27)</f>
        <v>77</v>
      </c>
      <c r="H27" s="297">
        <v>124</v>
      </c>
      <c r="I27" s="298">
        <v>24</v>
      </c>
      <c r="J27" s="574">
        <f t="shared" si="12"/>
        <v>148</v>
      </c>
      <c r="K27" s="297">
        <v>77</v>
      </c>
      <c r="L27" s="575">
        <v>62</v>
      </c>
      <c r="M27" s="574">
        <f t="shared" si="9"/>
        <v>139</v>
      </c>
      <c r="N27" s="1658">
        <f t="shared" si="10"/>
        <v>333</v>
      </c>
      <c r="O27" s="1658">
        <f t="shared" si="10"/>
        <v>93</v>
      </c>
      <c r="P27" s="1659">
        <f t="shared" si="11"/>
        <v>426</v>
      </c>
      <c r="Q27" s="31"/>
      <c r="R27" s="31"/>
    </row>
    <row r="28" spans="1:18" ht="26.25" thickBot="1" x14ac:dyDescent="0.4">
      <c r="A28" s="1952" t="s">
        <v>341</v>
      </c>
      <c r="B28" s="582">
        <f>SUM(B21:B27)</f>
        <v>351</v>
      </c>
      <c r="C28" s="579">
        <f>SUM(C21:C27)</f>
        <v>43</v>
      </c>
      <c r="D28" s="579">
        <f>SUM(D21:D27)</f>
        <v>394</v>
      </c>
      <c r="E28" s="579">
        <f t="shared" ref="E28:P28" si="13">SUM(E21:E27)</f>
        <v>346</v>
      </c>
      <c r="F28" s="579">
        <f t="shared" si="13"/>
        <v>43</v>
      </c>
      <c r="G28" s="579">
        <f t="shared" si="13"/>
        <v>389</v>
      </c>
      <c r="H28" s="579">
        <f t="shared" si="13"/>
        <v>526</v>
      </c>
      <c r="I28" s="579">
        <f t="shared" si="13"/>
        <v>123</v>
      </c>
      <c r="J28" s="579">
        <f t="shared" si="13"/>
        <v>649</v>
      </c>
      <c r="K28" s="579">
        <f t="shared" si="13"/>
        <v>283</v>
      </c>
      <c r="L28" s="579">
        <f t="shared" si="13"/>
        <v>304</v>
      </c>
      <c r="M28" s="579">
        <f t="shared" si="13"/>
        <v>587</v>
      </c>
      <c r="N28" s="579">
        <f t="shared" si="13"/>
        <v>1506</v>
      </c>
      <c r="O28" s="579">
        <f t="shared" si="13"/>
        <v>513</v>
      </c>
      <c r="P28" s="616">
        <f t="shared" si="13"/>
        <v>2019</v>
      </c>
      <c r="Q28" s="24"/>
      <c r="R28" s="24"/>
    </row>
    <row r="29" spans="1:18" ht="51" x14ac:dyDescent="0.35">
      <c r="A29" s="1952" t="s">
        <v>25</v>
      </c>
      <c r="B29" s="1953"/>
      <c r="C29" s="1954"/>
      <c r="D29" s="1954"/>
      <c r="E29" s="1955"/>
      <c r="F29" s="1954"/>
      <c r="G29" s="1954"/>
      <c r="H29" s="1955"/>
      <c r="I29" s="1954"/>
      <c r="J29" s="1954"/>
      <c r="K29" s="1955"/>
      <c r="L29" s="1954"/>
      <c r="M29" s="1954"/>
      <c r="N29" s="1956"/>
      <c r="O29" s="1956"/>
      <c r="P29" s="1957"/>
      <c r="Q29" s="24"/>
      <c r="R29" s="24"/>
    </row>
    <row r="30" spans="1:18" ht="26.25" x14ac:dyDescent="0.35">
      <c r="A30" s="554" t="s">
        <v>337</v>
      </c>
      <c r="B30" s="297">
        <v>6</v>
      </c>
      <c r="C30" s="298">
        <v>1</v>
      </c>
      <c r="D30" s="574">
        <f t="shared" ref="D30:D36" si="14">SUM(B30:C30)</f>
        <v>7</v>
      </c>
      <c r="E30" s="1661">
        <v>5</v>
      </c>
      <c r="F30" s="575">
        <v>2</v>
      </c>
      <c r="G30" s="1662">
        <f t="shared" ref="G30:G35" si="15">SUM(E30:F30)</f>
        <v>7</v>
      </c>
      <c r="H30" s="1661">
        <v>16</v>
      </c>
      <c r="I30" s="575">
        <v>7</v>
      </c>
      <c r="J30" s="1662">
        <f t="shared" ref="J30:J36" si="16">SUM(H30:I30)</f>
        <v>23</v>
      </c>
      <c r="K30" s="1661">
        <v>5</v>
      </c>
      <c r="L30" s="575">
        <v>15</v>
      </c>
      <c r="M30" s="574">
        <f t="shared" ref="M30:M36" si="17">SUM(K30:L30)</f>
        <v>20</v>
      </c>
      <c r="N30" s="1658">
        <f t="shared" ref="N30:P31" si="18">SUM(B30+E30+H30+K30)</f>
        <v>32</v>
      </c>
      <c r="O30" s="1658">
        <f t="shared" si="18"/>
        <v>25</v>
      </c>
      <c r="P30" s="1659">
        <f t="shared" si="18"/>
        <v>57</v>
      </c>
      <c r="Q30" s="31"/>
      <c r="R30" s="31"/>
    </row>
    <row r="31" spans="1:18" ht="26.25" x14ac:dyDescent="0.35">
      <c r="A31" s="554" t="s">
        <v>338</v>
      </c>
      <c r="B31" s="297">
        <v>0</v>
      </c>
      <c r="C31" s="298">
        <v>0</v>
      </c>
      <c r="D31" s="574">
        <f t="shared" si="14"/>
        <v>0</v>
      </c>
      <c r="E31" s="297">
        <v>0</v>
      </c>
      <c r="F31" s="298">
        <v>0</v>
      </c>
      <c r="G31" s="574">
        <f t="shared" si="15"/>
        <v>0</v>
      </c>
      <c r="H31" s="1661">
        <v>4</v>
      </c>
      <c r="I31" s="575">
        <v>3</v>
      </c>
      <c r="J31" s="1662">
        <f t="shared" si="16"/>
        <v>7</v>
      </c>
      <c r="K31" s="1661">
        <v>1</v>
      </c>
      <c r="L31" s="575">
        <v>4</v>
      </c>
      <c r="M31" s="1662">
        <f t="shared" si="17"/>
        <v>5</v>
      </c>
      <c r="N31" s="1658">
        <f t="shared" si="18"/>
        <v>5</v>
      </c>
      <c r="O31" s="1658">
        <f t="shared" si="18"/>
        <v>7</v>
      </c>
      <c r="P31" s="1659">
        <f t="shared" si="18"/>
        <v>12</v>
      </c>
      <c r="Q31" s="32"/>
      <c r="R31" s="32"/>
    </row>
    <row r="32" spans="1:18" ht="26.25" x14ac:dyDescent="0.35">
      <c r="A32" s="554" t="s">
        <v>156</v>
      </c>
      <c r="B32" s="297">
        <v>0</v>
      </c>
      <c r="C32" s="298">
        <v>0</v>
      </c>
      <c r="D32" s="574">
        <f t="shared" si="14"/>
        <v>0</v>
      </c>
      <c r="E32" s="297">
        <v>0</v>
      </c>
      <c r="F32" s="298">
        <v>1</v>
      </c>
      <c r="G32" s="574">
        <f t="shared" si="15"/>
        <v>1</v>
      </c>
      <c r="H32" s="297">
        <v>10</v>
      </c>
      <c r="I32" s="298">
        <v>4</v>
      </c>
      <c r="J32" s="574">
        <f t="shared" si="16"/>
        <v>14</v>
      </c>
      <c r="K32" s="297">
        <v>0</v>
      </c>
      <c r="L32" s="298">
        <v>2</v>
      </c>
      <c r="M32" s="574">
        <f t="shared" si="17"/>
        <v>2</v>
      </c>
      <c r="N32" s="1658">
        <f>SUM(B32+E32+H32+K32)</f>
        <v>10</v>
      </c>
      <c r="O32" s="1658">
        <f>SUM(C32+F32+I32+L32)</f>
        <v>7</v>
      </c>
      <c r="P32" s="1659">
        <f>SUM(D32+G32+J32+M32)</f>
        <v>17</v>
      </c>
      <c r="Q32" s="32"/>
      <c r="R32" s="32"/>
    </row>
    <row r="33" spans="1:18" ht="52.5" x14ac:dyDescent="0.35">
      <c r="A33" s="1660" t="s">
        <v>110</v>
      </c>
      <c r="B33" s="1661">
        <v>1</v>
      </c>
      <c r="C33" s="575">
        <v>1</v>
      </c>
      <c r="D33" s="1662">
        <f t="shared" si="14"/>
        <v>2</v>
      </c>
      <c r="E33" s="1661">
        <v>0</v>
      </c>
      <c r="F33" s="575">
        <v>0</v>
      </c>
      <c r="G33" s="1662">
        <f t="shared" si="15"/>
        <v>0</v>
      </c>
      <c r="H33" s="1661">
        <v>2</v>
      </c>
      <c r="I33" s="575">
        <v>1</v>
      </c>
      <c r="J33" s="1662">
        <f t="shared" si="16"/>
        <v>3</v>
      </c>
      <c r="K33" s="1661">
        <v>0</v>
      </c>
      <c r="L33" s="575">
        <v>0</v>
      </c>
      <c r="M33" s="1662">
        <f t="shared" si="17"/>
        <v>0</v>
      </c>
      <c r="N33" s="1663">
        <f t="shared" ref="N33:O36" si="19">SUM(B33+E33+H33+K33)</f>
        <v>3</v>
      </c>
      <c r="O33" s="1663">
        <f t="shared" si="19"/>
        <v>2</v>
      </c>
      <c r="P33" s="1664">
        <f>SUM(N33:O33)</f>
        <v>5</v>
      </c>
      <c r="Q33" s="1367"/>
      <c r="R33" s="32"/>
    </row>
    <row r="34" spans="1:18" ht="26.25" x14ac:dyDescent="0.35">
      <c r="A34" s="1660" t="s">
        <v>339</v>
      </c>
      <c r="B34" s="1661">
        <v>0</v>
      </c>
      <c r="C34" s="575">
        <v>0</v>
      </c>
      <c r="D34" s="1662">
        <f t="shared" si="14"/>
        <v>0</v>
      </c>
      <c r="E34" s="1661">
        <v>0</v>
      </c>
      <c r="F34" s="575">
        <v>0</v>
      </c>
      <c r="G34" s="1662">
        <f t="shared" si="15"/>
        <v>0</v>
      </c>
      <c r="H34" s="1661">
        <v>0</v>
      </c>
      <c r="I34" s="575">
        <v>0</v>
      </c>
      <c r="J34" s="1662">
        <f t="shared" si="16"/>
        <v>0</v>
      </c>
      <c r="K34" s="1661">
        <v>0</v>
      </c>
      <c r="L34" s="575">
        <v>0</v>
      </c>
      <c r="M34" s="1662">
        <f t="shared" si="17"/>
        <v>0</v>
      </c>
      <c r="N34" s="1663">
        <f t="shared" si="19"/>
        <v>0</v>
      </c>
      <c r="O34" s="1663">
        <f t="shared" si="19"/>
        <v>0</v>
      </c>
      <c r="P34" s="1664">
        <f>SUM(N34:O34)</f>
        <v>0</v>
      </c>
      <c r="Q34" s="32"/>
      <c r="R34" s="32"/>
    </row>
    <row r="35" spans="1:18" ht="26.25" x14ac:dyDescent="0.35">
      <c r="A35" s="1660" t="s">
        <v>340</v>
      </c>
      <c r="B35" s="1661">
        <v>0</v>
      </c>
      <c r="C35" s="575">
        <v>0</v>
      </c>
      <c r="D35" s="1662">
        <f t="shared" si="14"/>
        <v>0</v>
      </c>
      <c r="E35" s="1661">
        <v>0</v>
      </c>
      <c r="F35" s="575">
        <v>0</v>
      </c>
      <c r="G35" s="1662">
        <f t="shared" si="15"/>
        <v>0</v>
      </c>
      <c r="H35" s="1661">
        <v>0</v>
      </c>
      <c r="I35" s="575">
        <v>0</v>
      </c>
      <c r="J35" s="1662">
        <f t="shared" si="16"/>
        <v>0</v>
      </c>
      <c r="K35" s="1661">
        <v>0</v>
      </c>
      <c r="L35" s="575">
        <v>0</v>
      </c>
      <c r="M35" s="1662">
        <f t="shared" si="17"/>
        <v>0</v>
      </c>
      <c r="N35" s="1663">
        <f t="shared" si="19"/>
        <v>0</v>
      </c>
      <c r="O35" s="1663">
        <f t="shared" si="19"/>
        <v>0</v>
      </c>
      <c r="P35" s="1664">
        <f>SUM(N35:O35)</f>
        <v>0</v>
      </c>
      <c r="Q35" s="1367"/>
      <c r="R35" s="1367"/>
    </row>
    <row r="36" spans="1:18" ht="27" thickBot="1" x14ac:dyDescent="0.4">
      <c r="A36" s="554" t="s">
        <v>80</v>
      </c>
      <c r="B36" s="297">
        <v>0</v>
      </c>
      <c r="C36" s="298">
        <v>2</v>
      </c>
      <c r="D36" s="574">
        <f t="shared" si="14"/>
        <v>2</v>
      </c>
      <c r="E36" s="297">
        <v>3</v>
      </c>
      <c r="F36" s="298">
        <v>2</v>
      </c>
      <c r="G36" s="574">
        <f>SUM(E36:F36)</f>
        <v>5</v>
      </c>
      <c r="H36" s="297">
        <v>11</v>
      </c>
      <c r="I36" s="298">
        <v>7</v>
      </c>
      <c r="J36" s="574">
        <f t="shared" si="16"/>
        <v>18</v>
      </c>
      <c r="K36" s="297">
        <v>2</v>
      </c>
      <c r="L36" s="298">
        <v>4</v>
      </c>
      <c r="M36" s="574">
        <f t="shared" si="17"/>
        <v>6</v>
      </c>
      <c r="N36" s="1658">
        <f t="shared" si="19"/>
        <v>16</v>
      </c>
      <c r="O36" s="1658">
        <f t="shared" si="19"/>
        <v>15</v>
      </c>
      <c r="P36" s="1659">
        <f>SUM(N36:O36)</f>
        <v>31</v>
      </c>
      <c r="Q36" s="31"/>
      <c r="R36" s="31"/>
    </row>
    <row r="37" spans="1:18" ht="26.25" thickBot="1" x14ac:dyDescent="0.4">
      <c r="A37" s="567" t="s">
        <v>13</v>
      </c>
      <c r="B37" s="626">
        <f>SUM(B30:B36)</f>
        <v>7</v>
      </c>
      <c r="C37" s="626">
        <f>SUM(C30:C36)</f>
        <v>4</v>
      </c>
      <c r="D37" s="627">
        <f>SUM(D30:D36)</f>
        <v>11</v>
      </c>
      <c r="E37" s="1681">
        <f t="shared" ref="E37:P37" si="20">SUM(E30:E36)</f>
        <v>8</v>
      </c>
      <c r="F37" s="626">
        <f t="shared" si="20"/>
        <v>5</v>
      </c>
      <c r="G37" s="627">
        <f t="shared" si="20"/>
        <v>13</v>
      </c>
      <c r="H37" s="1681">
        <f t="shared" si="20"/>
        <v>43</v>
      </c>
      <c r="I37" s="626">
        <f t="shared" si="20"/>
        <v>22</v>
      </c>
      <c r="J37" s="626">
        <f t="shared" si="20"/>
        <v>65</v>
      </c>
      <c r="K37" s="626">
        <f t="shared" si="20"/>
        <v>8</v>
      </c>
      <c r="L37" s="626">
        <f t="shared" si="20"/>
        <v>25</v>
      </c>
      <c r="M37" s="627">
        <f t="shared" si="20"/>
        <v>33</v>
      </c>
      <c r="N37" s="568">
        <f t="shared" si="20"/>
        <v>66</v>
      </c>
      <c r="O37" s="568">
        <f t="shared" si="20"/>
        <v>56</v>
      </c>
      <c r="P37" s="569">
        <f t="shared" si="20"/>
        <v>122</v>
      </c>
      <c r="Q37" s="25"/>
      <c r="R37" s="25"/>
    </row>
    <row r="38" spans="1:18" ht="26.25" thickBot="1" x14ac:dyDescent="0.4">
      <c r="A38" s="570" t="s">
        <v>10</v>
      </c>
      <c r="B38" s="579">
        <f t="shared" ref="B38:M38" si="21">B28</f>
        <v>351</v>
      </c>
      <c r="C38" s="579">
        <f t="shared" si="21"/>
        <v>43</v>
      </c>
      <c r="D38" s="616">
        <f t="shared" si="21"/>
        <v>394</v>
      </c>
      <c r="E38" s="582">
        <f t="shared" si="21"/>
        <v>346</v>
      </c>
      <c r="F38" s="579">
        <f t="shared" si="21"/>
        <v>43</v>
      </c>
      <c r="G38" s="579">
        <f t="shared" si="21"/>
        <v>389</v>
      </c>
      <c r="H38" s="579">
        <f t="shared" si="21"/>
        <v>526</v>
      </c>
      <c r="I38" s="579">
        <f t="shared" si="21"/>
        <v>123</v>
      </c>
      <c r="J38" s="579">
        <f t="shared" si="21"/>
        <v>649</v>
      </c>
      <c r="K38" s="579">
        <f t="shared" si="21"/>
        <v>283</v>
      </c>
      <c r="L38" s="579">
        <f t="shared" si="21"/>
        <v>304</v>
      </c>
      <c r="M38" s="579">
        <f t="shared" si="21"/>
        <v>587</v>
      </c>
      <c r="N38" s="579">
        <f>N28</f>
        <v>1506</v>
      </c>
      <c r="O38" s="579">
        <f>O28</f>
        <v>513</v>
      </c>
      <c r="P38" s="616">
        <f>P28</f>
        <v>2019</v>
      </c>
      <c r="Q38" s="25"/>
      <c r="R38" s="25"/>
    </row>
    <row r="39" spans="1:18" x14ac:dyDescent="0.35">
      <c r="A39" s="1682" t="s">
        <v>14</v>
      </c>
      <c r="B39" s="584">
        <f t="shared" ref="B39:P39" si="22">B37</f>
        <v>7</v>
      </c>
      <c r="C39" s="584">
        <f t="shared" si="22"/>
        <v>4</v>
      </c>
      <c r="D39" s="1683">
        <f t="shared" si="22"/>
        <v>11</v>
      </c>
      <c r="E39" s="587">
        <f t="shared" si="22"/>
        <v>8</v>
      </c>
      <c r="F39" s="584">
        <f t="shared" si="22"/>
        <v>5</v>
      </c>
      <c r="G39" s="584">
        <f t="shared" si="22"/>
        <v>13</v>
      </c>
      <c r="H39" s="584">
        <f t="shared" si="22"/>
        <v>43</v>
      </c>
      <c r="I39" s="584">
        <f t="shared" si="22"/>
        <v>22</v>
      </c>
      <c r="J39" s="584">
        <f t="shared" si="22"/>
        <v>65</v>
      </c>
      <c r="K39" s="584">
        <f t="shared" si="22"/>
        <v>8</v>
      </c>
      <c r="L39" s="584">
        <f t="shared" si="22"/>
        <v>25</v>
      </c>
      <c r="M39" s="584">
        <f t="shared" si="22"/>
        <v>33</v>
      </c>
      <c r="N39" s="584">
        <f t="shared" si="22"/>
        <v>66</v>
      </c>
      <c r="O39" s="584">
        <f t="shared" si="22"/>
        <v>56</v>
      </c>
      <c r="P39" s="1683">
        <f t="shared" si="22"/>
        <v>122</v>
      </c>
      <c r="Q39" s="28"/>
    </row>
    <row r="40" spans="1:18" ht="26.25" thickBot="1" x14ac:dyDescent="0.4">
      <c r="A40" s="1684" t="s">
        <v>15</v>
      </c>
      <c r="B40" s="1685">
        <f t="shared" ref="B40:O40" si="23">SUM(B38:B39)</f>
        <v>358</v>
      </c>
      <c r="C40" s="1685">
        <f t="shared" si="23"/>
        <v>47</v>
      </c>
      <c r="D40" s="1686">
        <f t="shared" si="23"/>
        <v>405</v>
      </c>
      <c r="E40" s="1687">
        <f t="shared" si="23"/>
        <v>354</v>
      </c>
      <c r="F40" s="1685">
        <f t="shared" si="23"/>
        <v>48</v>
      </c>
      <c r="G40" s="1685">
        <f t="shared" si="23"/>
        <v>402</v>
      </c>
      <c r="H40" s="1685">
        <f t="shared" si="23"/>
        <v>569</v>
      </c>
      <c r="I40" s="1685">
        <f t="shared" si="23"/>
        <v>145</v>
      </c>
      <c r="J40" s="1685">
        <f t="shared" si="23"/>
        <v>714</v>
      </c>
      <c r="K40" s="1685">
        <f t="shared" si="23"/>
        <v>291</v>
      </c>
      <c r="L40" s="1685">
        <f t="shared" si="23"/>
        <v>329</v>
      </c>
      <c r="M40" s="1685">
        <f t="shared" si="23"/>
        <v>620</v>
      </c>
      <c r="N40" s="1685">
        <f t="shared" si="23"/>
        <v>1572</v>
      </c>
      <c r="O40" s="1685">
        <f t="shared" si="23"/>
        <v>569</v>
      </c>
      <c r="P40" s="1685">
        <f>SUM(P38:P39)</f>
        <v>2141</v>
      </c>
      <c r="Q40" s="25"/>
      <c r="R40" s="25"/>
    </row>
    <row r="41" spans="1:18" ht="25.5" customHeight="1" x14ac:dyDescent="0.35">
      <c r="A41" s="3370" t="s">
        <v>342</v>
      </c>
      <c r="B41" s="3370"/>
      <c r="C41" s="3370"/>
      <c r="D41" s="3370"/>
      <c r="E41" s="3370"/>
      <c r="F41" s="3370"/>
      <c r="G41" s="3370"/>
      <c r="H41" s="3370"/>
      <c r="I41" s="3370"/>
      <c r="J41" s="3370"/>
      <c r="K41" s="3370"/>
      <c r="L41" s="3370"/>
      <c r="M41" s="3370"/>
      <c r="N41" s="3370"/>
      <c r="O41" s="3370"/>
      <c r="P41" s="3370"/>
    </row>
    <row r="42" spans="1:18" x14ac:dyDescent="0.3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8" x14ac:dyDescent="0.3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7"/>
  <sheetViews>
    <sheetView topLeftCell="A10" zoomScale="50" zoomScaleNormal="50" workbookViewId="0">
      <selection activeCell="J35" sqref="J35"/>
    </sheetView>
  </sheetViews>
  <sheetFormatPr defaultRowHeight="25.5" x14ac:dyDescent="0.35"/>
  <cols>
    <col min="1" max="1" width="3" style="15" customWidth="1"/>
    <col min="2" max="2" width="88.42578125" style="15" customWidth="1"/>
    <col min="3" max="3" width="15.5703125" style="15" customWidth="1"/>
    <col min="4" max="4" width="12.85546875" style="15" customWidth="1"/>
    <col min="5" max="5" width="12.28515625" style="15" customWidth="1"/>
    <col min="6" max="6" width="14.85546875" style="15" customWidth="1"/>
    <col min="7" max="7" width="12.140625" style="15" customWidth="1"/>
    <col min="8" max="8" width="12.7109375" style="15" customWidth="1"/>
    <col min="9" max="9" width="14.85546875" style="15" customWidth="1"/>
    <col min="10" max="10" width="13.28515625" style="15" customWidth="1"/>
    <col min="11" max="11" width="14.28515625" style="15" customWidth="1"/>
    <col min="12" max="12" width="16.28515625" style="15" customWidth="1"/>
    <col min="13" max="13" width="14" style="15" customWidth="1"/>
    <col min="14" max="14" width="12" style="15" customWidth="1"/>
    <col min="15" max="15" width="16.42578125" style="15" customWidth="1"/>
    <col min="16" max="16" width="13.28515625" style="15" customWidth="1"/>
    <col min="17" max="17" width="12" style="15" customWidth="1"/>
    <col min="18" max="18" width="16.42578125" style="15" customWidth="1"/>
    <col min="19" max="19" width="12.28515625" style="15" customWidth="1"/>
    <col min="20" max="20" width="11.85546875" style="15" customWidth="1"/>
    <col min="21" max="21" width="14.28515625" style="15" customWidth="1"/>
    <col min="22" max="22" width="10.5703125" style="15" bestFit="1" customWidth="1"/>
    <col min="23" max="23" width="9.28515625" style="15" bestFit="1" customWidth="1"/>
    <col min="24" max="256" width="9.140625" style="15"/>
    <col min="257" max="257" width="3" style="15" customWidth="1"/>
    <col min="258" max="258" width="88.42578125" style="15" customWidth="1"/>
    <col min="259" max="259" width="15.5703125" style="15" customWidth="1"/>
    <col min="260" max="260" width="12.85546875" style="15" customWidth="1"/>
    <col min="261" max="261" width="12.28515625" style="15" customWidth="1"/>
    <col min="262" max="262" width="14.85546875" style="15" customWidth="1"/>
    <col min="263" max="263" width="12.140625" style="15" customWidth="1"/>
    <col min="264" max="264" width="12.7109375" style="15" customWidth="1"/>
    <col min="265" max="265" width="14.85546875" style="15" customWidth="1"/>
    <col min="266" max="266" width="13.28515625" style="15" customWidth="1"/>
    <col min="267" max="267" width="14.28515625" style="15" customWidth="1"/>
    <col min="268" max="268" width="16.28515625" style="15" customWidth="1"/>
    <col min="269" max="269" width="14" style="15" customWidth="1"/>
    <col min="270" max="270" width="12" style="15" customWidth="1"/>
    <col min="271" max="271" width="16.42578125" style="15" customWidth="1"/>
    <col min="272" max="272" width="13.28515625" style="15" customWidth="1"/>
    <col min="273" max="273" width="12" style="15" customWidth="1"/>
    <col min="274" max="274" width="16.42578125" style="15" customWidth="1"/>
    <col min="275" max="275" width="12.28515625" style="15" customWidth="1"/>
    <col min="276" max="276" width="11.85546875" style="15" customWidth="1"/>
    <col min="277" max="277" width="14.28515625" style="15" customWidth="1"/>
    <col min="278" max="278" width="10.5703125" style="15" bestFit="1" customWidth="1"/>
    <col min="279" max="279" width="9.28515625" style="15" bestFit="1" customWidth="1"/>
    <col min="280" max="512" width="9.140625" style="15"/>
    <col min="513" max="513" width="3" style="15" customWidth="1"/>
    <col min="514" max="514" width="88.42578125" style="15" customWidth="1"/>
    <col min="515" max="515" width="15.5703125" style="15" customWidth="1"/>
    <col min="516" max="516" width="12.85546875" style="15" customWidth="1"/>
    <col min="517" max="517" width="12.28515625" style="15" customWidth="1"/>
    <col min="518" max="518" width="14.85546875" style="15" customWidth="1"/>
    <col min="519" max="519" width="12.140625" style="15" customWidth="1"/>
    <col min="520" max="520" width="12.7109375" style="15" customWidth="1"/>
    <col min="521" max="521" width="14.85546875" style="15" customWidth="1"/>
    <col min="522" max="522" width="13.28515625" style="15" customWidth="1"/>
    <col min="523" max="523" width="14.28515625" style="15" customWidth="1"/>
    <col min="524" max="524" width="16.28515625" style="15" customWidth="1"/>
    <col min="525" max="525" width="14" style="15" customWidth="1"/>
    <col min="526" max="526" width="12" style="15" customWidth="1"/>
    <col min="527" max="527" width="16.42578125" style="15" customWidth="1"/>
    <col min="528" max="528" width="13.28515625" style="15" customWidth="1"/>
    <col min="529" max="529" width="12" style="15" customWidth="1"/>
    <col min="530" max="530" width="16.42578125" style="15" customWidth="1"/>
    <col min="531" max="531" width="12.28515625" style="15" customWidth="1"/>
    <col min="532" max="532" width="11.85546875" style="15" customWidth="1"/>
    <col min="533" max="533" width="14.28515625" style="15" customWidth="1"/>
    <col min="534" max="534" width="10.5703125" style="15" bestFit="1" customWidth="1"/>
    <col min="535" max="535" width="9.28515625" style="15" bestFit="1" customWidth="1"/>
    <col min="536" max="768" width="9.140625" style="15"/>
    <col min="769" max="769" width="3" style="15" customWidth="1"/>
    <col min="770" max="770" width="88.42578125" style="15" customWidth="1"/>
    <col min="771" max="771" width="15.5703125" style="15" customWidth="1"/>
    <col min="772" max="772" width="12.85546875" style="15" customWidth="1"/>
    <col min="773" max="773" width="12.28515625" style="15" customWidth="1"/>
    <col min="774" max="774" width="14.85546875" style="15" customWidth="1"/>
    <col min="775" max="775" width="12.140625" style="15" customWidth="1"/>
    <col min="776" max="776" width="12.7109375" style="15" customWidth="1"/>
    <col min="777" max="777" width="14.85546875" style="15" customWidth="1"/>
    <col min="778" max="778" width="13.28515625" style="15" customWidth="1"/>
    <col min="779" max="779" width="14.28515625" style="15" customWidth="1"/>
    <col min="780" max="780" width="16.28515625" style="15" customWidth="1"/>
    <col min="781" max="781" width="14" style="15" customWidth="1"/>
    <col min="782" max="782" width="12" style="15" customWidth="1"/>
    <col min="783" max="783" width="16.42578125" style="15" customWidth="1"/>
    <col min="784" max="784" width="13.28515625" style="15" customWidth="1"/>
    <col min="785" max="785" width="12" style="15" customWidth="1"/>
    <col min="786" max="786" width="16.42578125" style="15" customWidth="1"/>
    <col min="787" max="787" width="12.28515625" style="15" customWidth="1"/>
    <col min="788" max="788" width="11.85546875" style="15" customWidth="1"/>
    <col min="789" max="789" width="14.28515625" style="15" customWidth="1"/>
    <col min="790" max="790" width="10.5703125" style="15" bestFit="1" customWidth="1"/>
    <col min="791" max="791" width="9.28515625" style="15" bestFit="1" customWidth="1"/>
    <col min="792" max="1024" width="9.140625" style="15"/>
    <col min="1025" max="1025" width="3" style="15" customWidth="1"/>
    <col min="1026" max="1026" width="88.42578125" style="15" customWidth="1"/>
    <col min="1027" max="1027" width="15.5703125" style="15" customWidth="1"/>
    <col min="1028" max="1028" width="12.85546875" style="15" customWidth="1"/>
    <col min="1029" max="1029" width="12.28515625" style="15" customWidth="1"/>
    <col min="1030" max="1030" width="14.85546875" style="15" customWidth="1"/>
    <col min="1031" max="1031" width="12.140625" style="15" customWidth="1"/>
    <col min="1032" max="1032" width="12.7109375" style="15" customWidth="1"/>
    <col min="1033" max="1033" width="14.85546875" style="15" customWidth="1"/>
    <col min="1034" max="1034" width="13.28515625" style="15" customWidth="1"/>
    <col min="1035" max="1035" width="14.28515625" style="15" customWidth="1"/>
    <col min="1036" max="1036" width="16.28515625" style="15" customWidth="1"/>
    <col min="1037" max="1037" width="14" style="15" customWidth="1"/>
    <col min="1038" max="1038" width="12" style="15" customWidth="1"/>
    <col min="1039" max="1039" width="16.42578125" style="15" customWidth="1"/>
    <col min="1040" max="1040" width="13.28515625" style="15" customWidth="1"/>
    <col min="1041" max="1041" width="12" style="15" customWidth="1"/>
    <col min="1042" max="1042" width="16.42578125" style="15" customWidth="1"/>
    <col min="1043" max="1043" width="12.28515625" style="15" customWidth="1"/>
    <col min="1044" max="1044" width="11.85546875" style="15" customWidth="1"/>
    <col min="1045" max="1045" width="14.28515625" style="15" customWidth="1"/>
    <col min="1046" max="1046" width="10.5703125" style="15" bestFit="1" customWidth="1"/>
    <col min="1047" max="1047" width="9.28515625" style="15" bestFit="1" customWidth="1"/>
    <col min="1048" max="1280" width="9.140625" style="15"/>
    <col min="1281" max="1281" width="3" style="15" customWidth="1"/>
    <col min="1282" max="1282" width="88.42578125" style="15" customWidth="1"/>
    <col min="1283" max="1283" width="15.5703125" style="15" customWidth="1"/>
    <col min="1284" max="1284" width="12.85546875" style="15" customWidth="1"/>
    <col min="1285" max="1285" width="12.28515625" style="15" customWidth="1"/>
    <col min="1286" max="1286" width="14.85546875" style="15" customWidth="1"/>
    <col min="1287" max="1287" width="12.140625" style="15" customWidth="1"/>
    <col min="1288" max="1288" width="12.7109375" style="15" customWidth="1"/>
    <col min="1289" max="1289" width="14.85546875" style="15" customWidth="1"/>
    <col min="1290" max="1290" width="13.28515625" style="15" customWidth="1"/>
    <col min="1291" max="1291" width="14.28515625" style="15" customWidth="1"/>
    <col min="1292" max="1292" width="16.28515625" style="15" customWidth="1"/>
    <col min="1293" max="1293" width="14" style="15" customWidth="1"/>
    <col min="1294" max="1294" width="12" style="15" customWidth="1"/>
    <col min="1295" max="1295" width="16.42578125" style="15" customWidth="1"/>
    <col min="1296" max="1296" width="13.28515625" style="15" customWidth="1"/>
    <col min="1297" max="1297" width="12" style="15" customWidth="1"/>
    <col min="1298" max="1298" width="16.42578125" style="15" customWidth="1"/>
    <col min="1299" max="1299" width="12.28515625" style="15" customWidth="1"/>
    <col min="1300" max="1300" width="11.85546875" style="15" customWidth="1"/>
    <col min="1301" max="1301" width="14.28515625" style="15" customWidth="1"/>
    <col min="1302" max="1302" width="10.5703125" style="15" bestFit="1" customWidth="1"/>
    <col min="1303" max="1303" width="9.28515625" style="15" bestFit="1" customWidth="1"/>
    <col min="1304" max="1536" width="9.140625" style="15"/>
    <col min="1537" max="1537" width="3" style="15" customWidth="1"/>
    <col min="1538" max="1538" width="88.42578125" style="15" customWidth="1"/>
    <col min="1539" max="1539" width="15.5703125" style="15" customWidth="1"/>
    <col min="1540" max="1540" width="12.85546875" style="15" customWidth="1"/>
    <col min="1541" max="1541" width="12.28515625" style="15" customWidth="1"/>
    <col min="1542" max="1542" width="14.85546875" style="15" customWidth="1"/>
    <col min="1543" max="1543" width="12.140625" style="15" customWidth="1"/>
    <col min="1544" max="1544" width="12.7109375" style="15" customWidth="1"/>
    <col min="1545" max="1545" width="14.85546875" style="15" customWidth="1"/>
    <col min="1546" max="1546" width="13.28515625" style="15" customWidth="1"/>
    <col min="1547" max="1547" width="14.28515625" style="15" customWidth="1"/>
    <col min="1548" max="1548" width="16.28515625" style="15" customWidth="1"/>
    <col min="1549" max="1549" width="14" style="15" customWidth="1"/>
    <col min="1550" max="1550" width="12" style="15" customWidth="1"/>
    <col min="1551" max="1551" width="16.42578125" style="15" customWidth="1"/>
    <col min="1552" max="1552" width="13.28515625" style="15" customWidth="1"/>
    <col min="1553" max="1553" width="12" style="15" customWidth="1"/>
    <col min="1554" max="1554" width="16.42578125" style="15" customWidth="1"/>
    <col min="1555" max="1555" width="12.28515625" style="15" customWidth="1"/>
    <col min="1556" max="1556" width="11.85546875" style="15" customWidth="1"/>
    <col min="1557" max="1557" width="14.28515625" style="15" customWidth="1"/>
    <col min="1558" max="1558" width="10.5703125" style="15" bestFit="1" customWidth="1"/>
    <col min="1559" max="1559" width="9.28515625" style="15" bestFit="1" customWidth="1"/>
    <col min="1560" max="1792" width="9.140625" style="15"/>
    <col min="1793" max="1793" width="3" style="15" customWidth="1"/>
    <col min="1794" max="1794" width="88.42578125" style="15" customWidth="1"/>
    <col min="1795" max="1795" width="15.5703125" style="15" customWidth="1"/>
    <col min="1796" max="1796" width="12.85546875" style="15" customWidth="1"/>
    <col min="1797" max="1797" width="12.28515625" style="15" customWidth="1"/>
    <col min="1798" max="1798" width="14.85546875" style="15" customWidth="1"/>
    <col min="1799" max="1799" width="12.140625" style="15" customWidth="1"/>
    <col min="1800" max="1800" width="12.7109375" style="15" customWidth="1"/>
    <col min="1801" max="1801" width="14.85546875" style="15" customWidth="1"/>
    <col min="1802" max="1802" width="13.28515625" style="15" customWidth="1"/>
    <col min="1803" max="1803" width="14.28515625" style="15" customWidth="1"/>
    <col min="1804" max="1804" width="16.28515625" style="15" customWidth="1"/>
    <col min="1805" max="1805" width="14" style="15" customWidth="1"/>
    <col min="1806" max="1806" width="12" style="15" customWidth="1"/>
    <col min="1807" max="1807" width="16.42578125" style="15" customWidth="1"/>
    <col min="1808" max="1808" width="13.28515625" style="15" customWidth="1"/>
    <col min="1809" max="1809" width="12" style="15" customWidth="1"/>
    <col min="1810" max="1810" width="16.42578125" style="15" customWidth="1"/>
    <col min="1811" max="1811" width="12.28515625" style="15" customWidth="1"/>
    <col min="1812" max="1812" width="11.85546875" style="15" customWidth="1"/>
    <col min="1813" max="1813" width="14.28515625" style="15" customWidth="1"/>
    <col min="1814" max="1814" width="10.5703125" style="15" bestFit="1" customWidth="1"/>
    <col min="1815" max="1815" width="9.28515625" style="15" bestFit="1" customWidth="1"/>
    <col min="1816" max="2048" width="9.140625" style="15"/>
    <col min="2049" max="2049" width="3" style="15" customWidth="1"/>
    <col min="2050" max="2050" width="88.42578125" style="15" customWidth="1"/>
    <col min="2051" max="2051" width="15.5703125" style="15" customWidth="1"/>
    <col min="2052" max="2052" width="12.85546875" style="15" customWidth="1"/>
    <col min="2053" max="2053" width="12.28515625" style="15" customWidth="1"/>
    <col min="2054" max="2054" width="14.85546875" style="15" customWidth="1"/>
    <col min="2055" max="2055" width="12.140625" style="15" customWidth="1"/>
    <col min="2056" max="2056" width="12.7109375" style="15" customWidth="1"/>
    <col min="2057" max="2057" width="14.85546875" style="15" customWidth="1"/>
    <col min="2058" max="2058" width="13.28515625" style="15" customWidth="1"/>
    <col min="2059" max="2059" width="14.28515625" style="15" customWidth="1"/>
    <col min="2060" max="2060" width="16.28515625" style="15" customWidth="1"/>
    <col min="2061" max="2061" width="14" style="15" customWidth="1"/>
    <col min="2062" max="2062" width="12" style="15" customWidth="1"/>
    <col min="2063" max="2063" width="16.42578125" style="15" customWidth="1"/>
    <col min="2064" max="2064" width="13.28515625" style="15" customWidth="1"/>
    <col min="2065" max="2065" width="12" style="15" customWidth="1"/>
    <col min="2066" max="2066" width="16.42578125" style="15" customWidth="1"/>
    <col min="2067" max="2067" width="12.28515625" style="15" customWidth="1"/>
    <col min="2068" max="2068" width="11.85546875" style="15" customWidth="1"/>
    <col min="2069" max="2069" width="14.28515625" style="15" customWidth="1"/>
    <col min="2070" max="2070" width="10.5703125" style="15" bestFit="1" customWidth="1"/>
    <col min="2071" max="2071" width="9.28515625" style="15" bestFit="1" customWidth="1"/>
    <col min="2072" max="2304" width="9.140625" style="15"/>
    <col min="2305" max="2305" width="3" style="15" customWidth="1"/>
    <col min="2306" max="2306" width="88.42578125" style="15" customWidth="1"/>
    <col min="2307" max="2307" width="15.5703125" style="15" customWidth="1"/>
    <col min="2308" max="2308" width="12.85546875" style="15" customWidth="1"/>
    <col min="2309" max="2309" width="12.28515625" style="15" customWidth="1"/>
    <col min="2310" max="2310" width="14.85546875" style="15" customWidth="1"/>
    <col min="2311" max="2311" width="12.140625" style="15" customWidth="1"/>
    <col min="2312" max="2312" width="12.7109375" style="15" customWidth="1"/>
    <col min="2313" max="2313" width="14.85546875" style="15" customWidth="1"/>
    <col min="2314" max="2314" width="13.28515625" style="15" customWidth="1"/>
    <col min="2315" max="2315" width="14.28515625" style="15" customWidth="1"/>
    <col min="2316" max="2316" width="16.28515625" style="15" customWidth="1"/>
    <col min="2317" max="2317" width="14" style="15" customWidth="1"/>
    <col min="2318" max="2318" width="12" style="15" customWidth="1"/>
    <col min="2319" max="2319" width="16.42578125" style="15" customWidth="1"/>
    <col min="2320" max="2320" width="13.28515625" style="15" customWidth="1"/>
    <col min="2321" max="2321" width="12" style="15" customWidth="1"/>
    <col min="2322" max="2322" width="16.42578125" style="15" customWidth="1"/>
    <col min="2323" max="2323" width="12.28515625" style="15" customWidth="1"/>
    <col min="2324" max="2324" width="11.85546875" style="15" customWidth="1"/>
    <col min="2325" max="2325" width="14.28515625" style="15" customWidth="1"/>
    <col min="2326" max="2326" width="10.5703125" style="15" bestFit="1" customWidth="1"/>
    <col min="2327" max="2327" width="9.28515625" style="15" bestFit="1" customWidth="1"/>
    <col min="2328" max="2560" width="9.140625" style="15"/>
    <col min="2561" max="2561" width="3" style="15" customWidth="1"/>
    <col min="2562" max="2562" width="88.42578125" style="15" customWidth="1"/>
    <col min="2563" max="2563" width="15.5703125" style="15" customWidth="1"/>
    <col min="2564" max="2564" width="12.85546875" style="15" customWidth="1"/>
    <col min="2565" max="2565" width="12.28515625" style="15" customWidth="1"/>
    <col min="2566" max="2566" width="14.85546875" style="15" customWidth="1"/>
    <col min="2567" max="2567" width="12.140625" style="15" customWidth="1"/>
    <col min="2568" max="2568" width="12.7109375" style="15" customWidth="1"/>
    <col min="2569" max="2569" width="14.85546875" style="15" customWidth="1"/>
    <col min="2570" max="2570" width="13.28515625" style="15" customWidth="1"/>
    <col min="2571" max="2571" width="14.28515625" style="15" customWidth="1"/>
    <col min="2572" max="2572" width="16.28515625" style="15" customWidth="1"/>
    <col min="2573" max="2573" width="14" style="15" customWidth="1"/>
    <col min="2574" max="2574" width="12" style="15" customWidth="1"/>
    <col min="2575" max="2575" width="16.42578125" style="15" customWidth="1"/>
    <col min="2576" max="2576" width="13.28515625" style="15" customWidth="1"/>
    <col min="2577" max="2577" width="12" style="15" customWidth="1"/>
    <col min="2578" max="2578" width="16.42578125" style="15" customWidth="1"/>
    <col min="2579" max="2579" width="12.28515625" style="15" customWidth="1"/>
    <col min="2580" max="2580" width="11.85546875" style="15" customWidth="1"/>
    <col min="2581" max="2581" width="14.28515625" style="15" customWidth="1"/>
    <col min="2582" max="2582" width="10.5703125" style="15" bestFit="1" customWidth="1"/>
    <col min="2583" max="2583" width="9.28515625" style="15" bestFit="1" customWidth="1"/>
    <col min="2584" max="2816" width="9.140625" style="15"/>
    <col min="2817" max="2817" width="3" style="15" customWidth="1"/>
    <col min="2818" max="2818" width="88.42578125" style="15" customWidth="1"/>
    <col min="2819" max="2819" width="15.5703125" style="15" customWidth="1"/>
    <col min="2820" max="2820" width="12.85546875" style="15" customWidth="1"/>
    <col min="2821" max="2821" width="12.28515625" style="15" customWidth="1"/>
    <col min="2822" max="2822" width="14.85546875" style="15" customWidth="1"/>
    <col min="2823" max="2823" width="12.140625" style="15" customWidth="1"/>
    <col min="2824" max="2824" width="12.7109375" style="15" customWidth="1"/>
    <col min="2825" max="2825" width="14.85546875" style="15" customWidth="1"/>
    <col min="2826" max="2826" width="13.28515625" style="15" customWidth="1"/>
    <col min="2827" max="2827" width="14.28515625" style="15" customWidth="1"/>
    <col min="2828" max="2828" width="16.28515625" style="15" customWidth="1"/>
    <col min="2829" max="2829" width="14" style="15" customWidth="1"/>
    <col min="2830" max="2830" width="12" style="15" customWidth="1"/>
    <col min="2831" max="2831" width="16.42578125" style="15" customWidth="1"/>
    <col min="2832" max="2832" width="13.28515625" style="15" customWidth="1"/>
    <col min="2833" max="2833" width="12" style="15" customWidth="1"/>
    <col min="2834" max="2834" width="16.42578125" style="15" customWidth="1"/>
    <col min="2835" max="2835" width="12.28515625" style="15" customWidth="1"/>
    <col min="2836" max="2836" width="11.85546875" style="15" customWidth="1"/>
    <col min="2837" max="2837" width="14.28515625" style="15" customWidth="1"/>
    <col min="2838" max="2838" width="10.5703125" style="15" bestFit="1" customWidth="1"/>
    <col min="2839" max="2839" width="9.28515625" style="15" bestFit="1" customWidth="1"/>
    <col min="2840" max="3072" width="9.140625" style="15"/>
    <col min="3073" max="3073" width="3" style="15" customWidth="1"/>
    <col min="3074" max="3074" width="88.42578125" style="15" customWidth="1"/>
    <col min="3075" max="3075" width="15.5703125" style="15" customWidth="1"/>
    <col min="3076" max="3076" width="12.85546875" style="15" customWidth="1"/>
    <col min="3077" max="3077" width="12.28515625" style="15" customWidth="1"/>
    <col min="3078" max="3078" width="14.85546875" style="15" customWidth="1"/>
    <col min="3079" max="3079" width="12.140625" style="15" customWidth="1"/>
    <col min="3080" max="3080" width="12.7109375" style="15" customWidth="1"/>
    <col min="3081" max="3081" width="14.85546875" style="15" customWidth="1"/>
    <col min="3082" max="3082" width="13.28515625" style="15" customWidth="1"/>
    <col min="3083" max="3083" width="14.28515625" style="15" customWidth="1"/>
    <col min="3084" max="3084" width="16.28515625" style="15" customWidth="1"/>
    <col min="3085" max="3085" width="14" style="15" customWidth="1"/>
    <col min="3086" max="3086" width="12" style="15" customWidth="1"/>
    <col min="3087" max="3087" width="16.42578125" style="15" customWidth="1"/>
    <col min="3088" max="3088" width="13.28515625" style="15" customWidth="1"/>
    <col min="3089" max="3089" width="12" style="15" customWidth="1"/>
    <col min="3090" max="3090" width="16.42578125" style="15" customWidth="1"/>
    <col min="3091" max="3091" width="12.28515625" style="15" customWidth="1"/>
    <col min="3092" max="3092" width="11.85546875" style="15" customWidth="1"/>
    <col min="3093" max="3093" width="14.28515625" style="15" customWidth="1"/>
    <col min="3094" max="3094" width="10.5703125" style="15" bestFit="1" customWidth="1"/>
    <col min="3095" max="3095" width="9.28515625" style="15" bestFit="1" customWidth="1"/>
    <col min="3096" max="3328" width="9.140625" style="15"/>
    <col min="3329" max="3329" width="3" style="15" customWidth="1"/>
    <col min="3330" max="3330" width="88.42578125" style="15" customWidth="1"/>
    <col min="3331" max="3331" width="15.5703125" style="15" customWidth="1"/>
    <col min="3332" max="3332" width="12.85546875" style="15" customWidth="1"/>
    <col min="3333" max="3333" width="12.28515625" style="15" customWidth="1"/>
    <col min="3334" max="3334" width="14.85546875" style="15" customWidth="1"/>
    <col min="3335" max="3335" width="12.140625" style="15" customWidth="1"/>
    <col min="3336" max="3336" width="12.7109375" style="15" customWidth="1"/>
    <col min="3337" max="3337" width="14.85546875" style="15" customWidth="1"/>
    <col min="3338" max="3338" width="13.28515625" style="15" customWidth="1"/>
    <col min="3339" max="3339" width="14.28515625" style="15" customWidth="1"/>
    <col min="3340" max="3340" width="16.28515625" style="15" customWidth="1"/>
    <col min="3341" max="3341" width="14" style="15" customWidth="1"/>
    <col min="3342" max="3342" width="12" style="15" customWidth="1"/>
    <col min="3343" max="3343" width="16.42578125" style="15" customWidth="1"/>
    <col min="3344" max="3344" width="13.28515625" style="15" customWidth="1"/>
    <col min="3345" max="3345" width="12" style="15" customWidth="1"/>
    <col min="3346" max="3346" width="16.42578125" style="15" customWidth="1"/>
    <col min="3347" max="3347" width="12.28515625" style="15" customWidth="1"/>
    <col min="3348" max="3348" width="11.85546875" style="15" customWidth="1"/>
    <col min="3349" max="3349" width="14.28515625" style="15" customWidth="1"/>
    <col min="3350" max="3350" width="10.5703125" style="15" bestFit="1" customWidth="1"/>
    <col min="3351" max="3351" width="9.28515625" style="15" bestFit="1" customWidth="1"/>
    <col min="3352" max="3584" width="9.140625" style="15"/>
    <col min="3585" max="3585" width="3" style="15" customWidth="1"/>
    <col min="3586" max="3586" width="88.42578125" style="15" customWidth="1"/>
    <col min="3587" max="3587" width="15.5703125" style="15" customWidth="1"/>
    <col min="3588" max="3588" width="12.85546875" style="15" customWidth="1"/>
    <col min="3589" max="3589" width="12.28515625" style="15" customWidth="1"/>
    <col min="3590" max="3590" width="14.85546875" style="15" customWidth="1"/>
    <col min="3591" max="3591" width="12.140625" style="15" customWidth="1"/>
    <col min="3592" max="3592" width="12.7109375" style="15" customWidth="1"/>
    <col min="3593" max="3593" width="14.85546875" style="15" customWidth="1"/>
    <col min="3594" max="3594" width="13.28515625" style="15" customWidth="1"/>
    <col min="3595" max="3595" width="14.28515625" style="15" customWidth="1"/>
    <col min="3596" max="3596" width="16.28515625" style="15" customWidth="1"/>
    <col min="3597" max="3597" width="14" style="15" customWidth="1"/>
    <col min="3598" max="3598" width="12" style="15" customWidth="1"/>
    <col min="3599" max="3599" width="16.42578125" style="15" customWidth="1"/>
    <col min="3600" max="3600" width="13.28515625" style="15" customWidth="1"/>
    <col min="3601" max="3601" width="12" style="15" customWidth="1"/>
    <col min="3602" max="3602" width="16.42578125" style="15" customWidth="1"/>
    <col min="3603" max="3603" width="12.28515625" style="15" customWidth="1"/>
    <col min="3604" max="3604" width="11.85546875" style="15" customWidth="1"/>
    <col min="3605" max="3605" width="14.28515625" style="15" customWidth="1"/>
    <col min="3606" max="3606" width="10.5703125" style="15" bestFit="1" customWidth="1"/>
    <col min="3607" max="3607" width="9.28515625" style="15" bestFit="1" customWidth="1"/>
    <col min="3608" max="3840" width="9.140625" style="15"/>
    <col min="3841" max="3841" width="3" style="15" customWidth="1"/>
    <col min="3842" max="3842" width="88.42578125" style="15" customWidth="1"/>
    <col min="3843" max="3843" width="15.5703125" style="15" customWidth="1"/>
    <col min="3844" max="3844" width="12.85546875" style="15" customWidth="1"/>
    <col min="3845" max="3845" width="12.28515625" style="15" customWidth="1"/>
    <col min="3846" max="3846" width="14.85546875" style="15" customWidth="1"/>
    <col min="3847" max="3847" width="12.140625" style="15" customWidth="1"/>
    <col min="3848" max="3848" width="12.7109375" style="15" customWidth="1"/>
    <col min="3849" max="3849" width="14.85546875" style="15" customWidth="1"/>
    <col min="3850" max="3850" width="13.28515625" style="15" customWidth="1"/>
    <col min="3851" max="3851" width="14.28515625" style="15" customWidth="1"/>
    <col min="3852" max="3852" width="16.28515625" style="15" customWidth="1"/>
    <col min="3853" max="3853" width="14" style="15" customWidth="1"/>
    <col min="3854" max="3854" width="12" style="15" customWidth="1"/>
    <col min="3855" max="3855" width="16.42578125" style="15" customWidth="1"/>
    <col min="3856" max="3856" width="13.28515625" style="15" customWidth="1"/>
    <col min="3857" max="3857" width="12" style="15" customWidth="1"/>
    <col min="3858" max="3858" width="16.42578125" style="15" customWidth="1"/>
    <col min="3859" max="3859" width="12.28515625" style="15" customWidth="1"/>
    <col min="3860" max="3860" width="11.85546875" style="15" customWidth="1"/>
    <col min="3861" max="3861" width="14.28515625" style="15" customWidth="1"/>
    <col min="3862" max="3862" width="10.5703125" style="15" bestFit="1" customWidth="1"/>
    <col min="3863" max="3863" width="9.28515625" style="15" bestFit="1" customWidth="1"/>
    <col min="3864" max="4096" width="9.140625" style="15"/>
    <col min="4097" max="4097" width="3" style="15" customWidth="1"/>
    <col min="4098" max="4098" width="88.42578125" style="15" customWidth="1"/>
    <col min="4099" max="4099" width="15.5703125" style="15" customWidth="1"/>
    <col min="4100" max="4100" width="12.85546875" style="15" customWidth="1"/>
    <col min="4101" max="4101" width="12.28515625" style="15" customWidth="1"/>
    <col min="4102" max="4102" width="14.85546875" style="15" customWidth="1"/>
    <col min="4103" max="4103" width="12.140625" style="15" customWidth="1"/>
    <col min="4104" max="4104" width="12.7109375" style="15" customWidth="1"/>
    <col min="4105" max="4105" width="14.85546875" style="15" customWidth="1"/>
    <col min="4106" max="4106" width="13.28515625" style="15" customWidth="1"/>
    <col min="4107" max="4107" width="14.28515625" style="15" customWidth="1"/>
    <col min="4108" max="4108" width="16.28515625" style="15" customWidth="1"/>
    <col min="4109" max="4109" width="14" style="15" customWidth="1"/>
    <col min="4110" max="4110" width="12" style="15" customWidth="1"/>
    <col min="4111" max="4111" width="16.42578125" style="15" customWidth="1"/>
    <col min="4112" max="4112" width="13.28515625" style="15" customWidth="1"/>
    <col min="4113" max="4113" width="12" style="15" customWidth="1"/>
    <col min="4114" max="4114" width="16.42578125" style="15" customWidth="1"/>
    <col min="4115" max="4115" width="12.28515625" style="15" customWidth="1"/>
    <col min="4116" max="4116" width="11.85546875" style="15" customWidth="1"/>
    <col min="4117" max="4117" width="14.28515625" style="15" customWidth="1"/>
    <col min="4118" max="4118" width="10.5703125" style="15" bestFit="1" customWidth="1"/>
    <col min="4119" max="4119" width="9.28515625" style="15" bestFit="1" customWidth="1"/>
    <col min="4120" max="4352" width="9.140625" style="15"/>
    <col min="4353" max="4353" width="3" style="15" customWidth="1"/>
    <col min="4354" max="4354" width="88.42578125" style="15" customWidth="1"/>
    <col min="4355" max="4355" width="15.5703125" style="15" customWidth="1"/>
    <col min="4356" max="4356" width="12.85546875" style="15" customWidth="1"/>
    <col min="4357" max="4357" width="12.28515625" style="15" customWidth="1"/>
    <col min="4358" max="4358" width="14.85546875" style="15" customWidth="1"/>
    <col min="4359" max="4359" width="12.140625" style="15" customWidth="1"/>
    <col min="4360" max="4360" width="12.7109375" style="15" customWidth="1"/>
    <col min="4361" max="4361" width="14.85546875" style="15" customWidth="1"/>
    <col min="4362" max="4362" width="13.28515625" style="15" customWidth="1"/>
    <col min="4363" max="4363" width="14.28515625" style="15" customWidth="1"/>
    <col min="4364" max="4364" width="16.28515625" style="15" customWidth="1"/>
    <col min="4365" max="4365" width="14" style="15" customWidth="1"/>
    <col min="4366" max="4366" width="12" style="15" customWidth="1"/>
    <col min="4367" max="4367" width="16.42578125" style="15" customWidth="1"/>
    <col min="4368" max="4368" width="13.28515625" style="15" customWidth="1"/>
    <col min="4369" max="4369" width="12" style="15" customWidth="1"/>
    <col min="4370" max="4370" width="16.42578125" style="15" customWidth="1"/>
    <col min="4371" max="4371" width="12.28515625" style="15" customWidth="1"/>
    <col min="4372" max="4372" width="11.85546875" style="15" customWidth="1"/>
    <col min="4373" max="4373" width="14.28515625" style="15" customWidth="1"/>
    <col min="4374" max="4374" width="10.5703125" style="15" bestFit="1" customWidth="1"/>
    <col min="4375" max="4375" width="9.28515625" style="15" bestFit="1" customWidth="1"/>
    <col min="4376" max="4608" width="9.140625" style="15"/>
    <col min="4609" max="4609" width="3" style="15" customWidth="1"/>
    <col min="4610" max="4610" width="88.42578125" style="15" customWidth="1"/>
    <col min="4611" max="4611" width="15.5703125" style="15" customWidth="1"/>
    <col min="4612" max="4612" width="12.85546875" style="15" customWidth="1"/>
    <col min="4613" max="4613" width="12.28515625" style="15" customWidth="1"/>
    <col min="4614" max="4614" width="14.85546875" style="15" customWidth="1"/>
    <col min="4615" max="4615" width="12.140625" style="15" customWidth="1"/>
    <col min="4616" max="4616" width="12.7109375" style="15" customWidth="1"/>
    <col min="4617" max="4617" width="14.85546875" style="15" customWidth="1"/>
    <col min="4618" max="4618" width="13.28515625" style="15" customWidth="1"/>
    <col min="4619" max="4619" width="14.28515625" style="15" customWidth="1"/>
    <col min="4620" max="4620" width="16.28515625" style="15" customWidth="1"/>
    <col min="4621" max="4621" width="14" style="15" customWidth="1"/>
    <col min="4622" max="4622" width="12" style="15" customWidth="1"/>
    <col min="4623" max="4623" width="16.42578125" style="15" customWidth="1"/>
    <col min="4624" max="4624" width="13.28515625" style="15" customWidth="1"/>
    <col min="4625" max="4625" width="12" style="15" customWidth="1"/>
    <col min="4626" max="4626" width="16.42578125" style="15" customWidth="1"/>
    <col min="4627" max="4627" width="12.28515625" style="15" customWidth="1"/>
    <col min="4628" max="4628" width="11.85546875" style="15" customWidth="1"/>
    <col min="4629" max="4629" width="14.28515625" style="15" customWidth="1"/>
    <col min="4630" max="4630" width="10.5703125" style="15" bestFit="1" customWidth="1"/>
    <col min="4631" max="4631" width="9.28515625" style="15" bestFit="1" customWidth="1"/>
    <col min="4632" max="4864" width="9.140625" style="15"/>
    <col min="4865" max="4865" width="3" style="15" customWidth="1"/>
    <col min="4866" max="4866" width="88.42578125" style="15" customWidth="1"/>
    <col min="4867" max="4867" width="15.5703125" style="15" customWidth="1"/>
    <col min="4868" max="4868" width="12.85546875" style="15" customWidth="1"/>
    <col min="4869" max="4869" width="12.28515625" style="15" customWidth="1"/>
    <col min="4870" max="4870" width="14.85546875" style="15" customWidth="1"/>
    <col min="4871" max="4871" width="12.140625" style="15" customWidth="1"/>
    <col min="4872" max="4872" width="12.7109375" style="15" customWidth="1"/>
    <col min="4873" max="4873" width="14.85546875" style="15" customWidth="1"/>
    <col min="4874" max="4874" width="13.28515625" style="15" customWidth="1"/>
    <col min="4875" max="4875" width="14.28515625" style="15" customWidth="1"/>
    <col min="4876" max="4876" width="16.28515625" style="15" customWidth="1"/>
    <col min="4877" max="4877" width="14" style="15" customWidth="1"/>
    <col min="4878" max="4878" width="12" style="15" customWidth="1"/>
    <col min="4879" max="4879" width="16.42578125" style="15" customWidth="1"/>
    <col min="4880" max="4880" width="13.28515625" style="15" customWidth="1"/>
    <col min="4881" max="4881" width="12" style="15" customWidth="1"/>
    <col min="4882" max="4882" width="16.42578125" style="15" customWidth="1"/>
    <col min="4883" max="4883" width="12.28515625" style="15" customWidth="1"/>
    <col min="4884" max="4884" width="11.85546875" style="15" customWidth="1"/>
    <col min="4885" max="4885" width="14.28515625" style="15" customWidth="1"/>
    <col min="4886" max="4886" width="10.5703125" style="15" bestFit="1" customWidth="1"/>
    <col min="4887" max="4887" width="9.28515625" style="15" bestFit="1" customWidth="1"/>
    <col min="4888" max="5120" width="9.140625" style="15"/>
    <col min="5121" max="5121" width="3" style="15" customWidth="1"/>
    <col min="5122" max="5122" width="88.42578125" style="15" customWidth="1"/>
    <col min="5123" max="5123" width="15.5703125" style="15" customWidth="1"/>
    <col min="5124" max="5124" width="12.85546875" style="15" customWidth="1"/>
    <col min="5125" max="5125" width="12.28515625" style="15" customWidth="1"/>
    <col min="5126" max="5126" width="14.85546875" style="15" customWidth="1"/>
    <col min="5127" max="5127" width="12.140625" style="15" customWidth="1"/>
    <col min="5128" max="5128" width="12.7109375" style="15" customWidth="1"/>
    <col min="5129" max="5129" width="14.85546875" style="15" customWidth="1"/>
    <col min="5130" max="5130" width="13.28515625" style="15" customWidth="1"/>
    <col min="5131" max="5131" width="14.28515625" style="15" customWidth="1"/>
    <col min="5132" max="5132" width="16.28515625" style="15" customWidth="1"/>
    <col min="5133" max="5133" width="14" style="15" customWidth="1"/>
    <col min="5134" max="5134" width="12" style="15" customWidth="1"/>
    <col min="5135" max="5135" width="16.42578125" style="15" customWidth="1"/>
    <col min="5136" max="5136" width="13.28515625" style="15" customWidth="1"/>
    <col min="5137" max="5137" width="12" style="15" customWidth="1"/>
    <col min="5138" max="5138" width="16.42578125" style="15" customWidth="1"/>
    <col min="5139" max="5139" width="12.28515625" style="15" customWidth="1"/>
    <col min="5140" max="5140" width="11.85546875" style="15" customWidth="1"/>
    <col min="5141" max="5141" width="14.28515625" style="15" customWidth="1"/>
    <col min="5142" max="5142" width="10.5703125" style="15" bestFit="1" customWidth="1"/>
    <col min="5143" max="5143" width="9.28515625" style="15" bestFit="1" customWidth="1"/>
    <col min="5144" max="5376" width="9.140625" style="15"/>
    <col min="5377" max="5377" width="3" style="15" customWidth="1"/>
    <col min="5378" max="5378" width="88.42578125" style="15" customWidth="1"/>
    <col min="5379" max="5379" width="15.5703125" style="15" customWidth="1"/>
    <col min="5380" max="5380" width="12.85546875" style="15" customWidth="1"/>
    <col min="5381" max="5381" width="12.28515625" style="15" customWidth="1"/>
    <col min="5382" max="5382" width="14.85546875" style="15" customWidth="1"/>
    <col min="5383" max="5383" width="12.140625" style="15" customWidth="1"/>
    <col min="5384" max="5384" width="12.7109375" style="15" customWidth="1"/>
    <col min="5385" max="5385" width="14.85546875" style="15" customWidth="1"/>
    <col min="5386" max="5386" width="13.28515625" style="15" customWidth="1"/>
    <col min="5387" max="5387" width="14.28515625" style="15" customWidth="1"/>
    <col min="5388" max="5388" width="16.28515625" style="15" customWidth="1"/>
    <col min="5389" max="5389" width="14" style="15" customWidth="1"/>
    <col min="5390" max="5390" width="12" style="15" customWidth="1"/>
    <col min="5391" max="5391" width="16.42578125" style="15" customWidth="1"/>
    <col min="5392" max="5392" width="13.28515625" style="15" customWidth="1"/>
    <col min="5393" max="5393" width="12" style="15" customWidth="1"/>
    <col min="5394" max="5394" width="16.42578125" style="15" customWidth="1"/>
    <col min="5395" max="5395" width="12.28515625" style="15" customWidth="1"/>
    <col min="5396" max="5396" width="11.85546875" style="15" customWidth="1"/>
    <col min="5397" max="5397" width="14.28515625" style="15" customWidth="1"/>
    <col min="5398" max="5398" width="10.5703125" style="15" bestFit="1" customWidth="1"/>
    <col min="5399" max="5399" width="9.28515625" style="15" bestFit="1" customWidth="1"/>
    <col min="5400" max="5632" width="9.140625" style="15"/>
    <col min="5633" max="5633" width="3" style="15" customWidth="1"/>
    <col min="5634" max="5634" width="88.42578125" style="15" customWidth="1"/>
    <col min="5635" max="5635" width="15.5703125" style="15" customWidth="1"/>
    <col min="5636" max="5636" width="12.85546875" style="15" customWidth="1"/>
    <col min="5637" max="5637" width="12.28515625" style="15" customWidth="1"/>
    <col min="5638" max="5638" width="14.85546875" style="15" customWidth="1"/>
    <col min="5639" max="5639" width="12.140625" style="15" customWidth="1"/>
    <col min="5640" max="5640" width="12.7109375" style="15" customWidth="1"/>
    <col min="5641" max="5641" width="14.85546875" style="15" customWidth="1"/>
    <col min="5642" max="5642" width="13.28515625" style="15" customWidth="1"/>
    <col min="5643" max="5643" width="14.28515625" style="15" customWidth="1"/>
    <col min="5644" max="5644" width="16.28515625" style="15" customWidth="1"/>
    <col min="5645" max="5645" width="14" style="15" customWidth="1"/>
    <col min="5646" max="5646" width="12" style="15" customWidth="1"/>
    <col min="5647" max="5647" width="16.42578125" style="15" customWidth="1"/>
    <col min="5648" max="5648" width="13.28515625" style="15" customWidth="1"/>
    <col min="5649" max="5649" width="12" style="15" customWidth="1"/>
    <col min="5650" max="5650" width="16.42578125" style="15" customWidth="1"/>
    <col min="5651" max="5651" width="12.28515625" style="15" customWidth="1"/>
    <col min="5652" max="5652" width="11.85546875" style="15" customWidth="1"/>
    <col min="5653" max="5653" width="14.28515625" style="15" customWidth="1"/>
    <col min="5654" max="5654" width="10.5703125" style="15" bestFit="1" customWidth="1"/>
    <col min="5655" max="5655" width="9.28515625" style="15" bestFit="1" customWidth="1"/>
    <col min="5656" max="5888" width="9.140625" style="15"/>
    <col min="5889" max="5889" width="3" style="15" customWidth="1"/>
    <col min="5890" max="5890" width="88.42578125" style="15" customWidth="1"/>
    <col min="5891" max="5891" width="15.5703125" style="15" customWidth="1"/>
    <col min="5892" max="5892" width="12.85546875" style="15" customWidth="1"/>
    <col min="5893" max="5893" width="12.28515625" style="15" customWidth="1"/>
    <col min="5894" max="5894" width="14.85546875" style="15" customWidth="1"/>
    <col min="5895" max="5895" width="12.140625" style="15" customWidth="1"/>
    <col min="5896" max="5896" width="12.7109375" style="15" customWidth="1"/>
    <col min="5897" max="5897" width="14.85546875" style="15" customWidth="1"/>
    <col min="5898" max="5898" width="13.28515625" style="15" customWidth="1"/>
    <col min="5899" max="5899" width="14.28515625" style="15" customWidth="1"/>
    <col min="5900" max="5900" width="16.28515625" style="15" customWidth="1"/>
    <col min="5901" max="5901" width="14" style="15" customWidth="1"/>
    <col min="5902" max="5902" width="12" style="15" customWidth="1"/>
    <col min="5903" max="5903" width="16.42578125" style="15" customWidth="1"/>
    <col min="5904" max="5904" width="13.28515625" style="15" customWidth="1"/>
    <col min="5905" max="5905" width="12" style="15" customWidth="1"/>
    <col min="5906" max="5906" width="16.42578125" style="15" customWidth="1"/>
    <col min="5907" max="5907" width="12.28515625" style="15" customWidth="1"/>
    <col min="5908" max="5908" width="11.85546875" style="15" customWidth="1"/>
    <col min="5909" max="5909" width="14.28515625" style="15" customWidth="1"/>
    <col min="5910" max="5910" width="10.5703125" style="15" bestFit="1" customWidth="1"/>
    <col min="5911" max="5911" width="9.28515625" style="15" bestFit="1" customWidth="1"/>
    <col min="5912" max="6144" width="9.140625" style="15"/>
    <col min="6145" max="6145" width="3" style="15" customWidth="1"/>
    <col min="6146" max="6146" width="88.42578125" style="15" customWidth="1"/>
    <col min="6147" max="6147" width="15.5703125" style="15" customWidth="1"/>
    <col min="6148" max="6148" width="12.85546875" style="15" customWidth="1"/>
    <col min="6149" max="6149" width="12.28515625" style="15" customWidth="1"/>
    <col min="6150" max="6150" width="14.85546875" style="15" customWidth="1"/>
    <col min="6151" max="6151" width="12.140625" style="15" customWidth="1"/>
    <col min="6152" max="6152" width="12.7109375" style="15" customWidth="1"/>
    <col min="6153" max="6153" width="14.85546875" style="15" customWidth="1"/>
    <col min="6154" max="6154" width="13.28515625" style="15" customWidth="1"/>
    <col min="6155" max="6155" width="14.28515625" style="15" customWidth="1"/>
    <col min="6156" max="6156" width="16.28515625" style="15" customWidth="1"/>
    <col min="6157" max="6157" width="14" style="15" customWidth="1"/>
    <col min="6158" max="6158" width="12" style="15" customWidth="1"/>
    <col min="6159" max="6159" width="16.42578125" style="15" customWidth="1"/>
    <col min="6160" max="6160" width="13.28515625" style="15" customWidth="1"/>
    <col min="6161" max="6161" width="12" style="15" customWidth="1"/>
    <col min="6162" max="6162" width="16.42578125" style="15" customWidth="1"/>
    <col min="6163" max="6163" width="12.28515625" style="15" customWidth="1"/>
    <col min="6164" max="6164" width="11.85546875" style="15" customWidth="1"/>
    <col min="6165" max="6165" width="14.28515625" style="15" customWidth="1"/>
    <col min="6166" max="6166" width="10.5703125" style="15" bestFit="1" customWidth="1"/>
    <col min="6167" max="6167" width="9.28515625" style="15" bestFit="1" customWidth="1"/>
    <col min="6168" max="6400" width="9.140625" style="15"/>
    <col min="6401" max="6401" width="3" style="15" customWidth="1"/>
    <col min="6402" max="6402" width="88.42578125" style="15" customWidth="1"/>
    <col min="6403" max="6403" width="15.5703125" style="15" customWidth="1"/>
    <col min="6404" max="6404" width="12.85546875" style="15" customWidth="1"/>
    <col min="6405" max="6405" width="12.28515625" style="15" customWidth="1"/>
    <col min="6406" max="6406" width="14.85546875" style="15" customWidth="1"/>
    <col min="6407" max="6407" width="12.140625" style="15" customWidth="1"/>
    <col min="6408" max="6408" width="12.7109375" style="15" customWidth="1"/>
    <col min="6409" max="6409" width="14.85546875" style="15" customWidth="1"/>
    <col min="6410" max="6410" width="13.28515625" style="15" customWidth="1"/>
    <col min="6411" max="6411" width="14.28515625" style="15" customWidth="1"/>
    <col min="6412" max="6412" width="16.28515625" style="15" customWidth="1"/>
    <col min="6413" max="6413" width="14" style="15" customWidth="1"/>
    <col min="6414" max="6414" width="12" style="15" customWidth="1"/>
    <col min="6415" max="6415" width="16.42578125" style="15" customWidth="1"/>
    <col min="6416" max="6416" width="13.28515625" style="15" customWidth="1"/>
    <col min="6417" max="6417" width="12" style="15" customWidth="1"/>
    <col min="6418" max="6418" width="16.42578125" style="15" customWidth="1"/>
    <col min="6419" max="6419" width="12.28515625" style="15" customWidth="1"/>
    <col min="6420" max="6420" width="11.85546875" style="15" customWidth="1"/>
    <col min="6421" max="6421" width="14.28515625" style="15" customWidth="1"/>
    <col min="6422" max="6422" width="10.5703125" style="15" bestFit="1" customWidth="1"/>
    <col min="6423" max="6423" width="9.28515625" style="15" bestFit="1" customWidth="1"/>
    <col min="6424" max="6656" width="9.140625" style="15"/>
    <col min="6657" max="6657" width="3" style="15" customWidth="1"/>
    <col min="6658" max="6658" width="88.42578125" style="15" customWidth="1"/>
    <col min="6659" max="6659" width="15.5703125" style="15" customWidth="1"/>
    <col min="6660" max="6660" width="12.85546875" style="15" customWidth="1"/>
    <col min="6661" max="6661" width="12.28515625" style="15" customWidth="1"/>
    <col min="6662" max="6662" width="14.85546875" style="15" customWidth="1"/>
    <col min="6663" max="6663" width="12.140625" style="15" customWidth="1"/>
    <col min="6664" max="6664" width="12.7109375" style="15" customWidth="1"/>
    <col min="6665" max="6665" width="14.85546875" style="15" customWidth="1"/>
    <col min="6666" max="6666" width="13.28515625" style="15" customWidth="1"/>
    <col min="6667" max="6667" width="14.28515625" style="15" customWidth="1"/>
    <col min="6668" max="6668" width="16.28515625" style="15" customWidth="1"/>
    <col min="6669" max="6669" width="14" style="15" customWidth="1"/>
    <col min="6670" max="6670" width="12" style="15" customWidth="1"/>
    <col min="6671" max="6671" width="16.42578125" style="15" customWidth="1"/>
    <col min="6672" max="6672" width="13.28515625" style="15" customWidth="1"/>
    <col min="6673" max="6673" width="12" style="15" customWidth="1"/>
    <col min="6674" max="6674" width="16.42578125" style="15" customWidth="1"/>
    <col min="6675" max="6675" width="12.28515625" style="15" customWidth="1"/>
    <col min="6676" max="6676" width="11.85546875" style="15" customWidth="1"/>
    <col min="6677" max="6677" width="14.28515625" style="15" customWidth="1"/>
    <col min="6678" max="6678" width="10.5703125" style="15" bestFit="1" customWidth="1"/>
    <col min="6679" max="6679" width="9.28515625" style="15" bestFit="1" customWidth="1"/>
    <col min="6680" max="6912" width="9.140625" style="15"/>
    <col min="6913" max="6913" width="3" style="15" customWidth="1"/>
    <col min="6914" max="6914" width="88.42578125" style="15" customWidth="1"/>
    <col min="6915" max="6915" width="15.5703125" style="15" customWidth="1"/>
    <col min="6916" max="6916" width="12.85546875" style="15" customWidth="1"/>
    <col min="6917" max="6917" width="12.28515625" style="15" customWidth="1"/>
    <col min="6918" max="6918" width="14.85546875" style="15" customWidth="1"/>
    <col min="6919" max="6919" width="12.140625" style="15" customWidth="1"/>
    <col min="6920" max="6920" width="12.7109375" style="15" customWidth="1"/>
    <col min="6921" max="6921" width="14.85546875" style="15" customWidth="1"/>
    <col min="6922" max="6922" width="13.28515625" style="15" customWidth="1"/>
    <col min="6923" max="6923" width="14.28515625" style="15" customWidth="1"/>
    <col min="6924" max="6924" width="16.28515625" style="15" customWidth="1"/>
    <col min="6925" max="6925" width="14" style="15" customWidth="1"/>
    <col min="6926" max="6926" width="12" style="15" customWidth="1"/>
    <col min="6927" max="6927" width="16.42578125" style="15" customWidth="1"/>
    <col min="6928" max="6928" width="13.28515625" style="15" customWidth="1"/>
    <col min="6929" max="6929" width="12" style="15" customWidth="1"/>
    <col min="6930" max="6930" width="16.42578125" style="15" customWidth="1"/>
    <col min="6931" max="6931" width="12.28515625" style="15" customWidth="1"/>
    <col min="6932" max="6932" width="11.85546875" style="15" customWidth="1"/>
    <col min="6933" max="6933" width="14.28515625" style="15" customWidth="1"/>
    <col min="6934" max="6934" width="10.5703125" style="15" bestFit="1" customWidth="1"/>
    <col min="6935" max="6935" width="9.28515625" style="15" bestFit="1" customWidth="1"/>
    <col min="6936" max="7168" width="9.140625" style="15"/>
    <col min="7169" max="7169" width="3" style="15" customWidth="1"/>
    <col min="7170" max="7170" width="88.42578125" style="15" customWidth="1"/>
    <col min="7171" max="7171" width="15.5703125" style="15" customWidth="1"/>
    <col min="7172" max="7172" width="12.85546875" style="15" customWidth="1"/>
    <col min="7173" max="7173" width="12.28515625" style="15" customWidth="1"/>
    <col min="7174" max="7174" width="14.85546875" style="15" customWidth="1"/>
    <col min="7175" max="7175" width="12.140625" style="15" customWidth="1"/>
    <col min="7176" max="7176" width="12.7109375" style="15" customWidth="1"/>
    <col min="7177" max="7177" width="14.85546875" style="15" customWidth="1"/>
    <col min="7178" max="7178" width="13.28515625" style="15" customWidth="1"/>
    <col min="7179" max="7179" width="14.28515625" style="15" customWidth="1"/>
    <col min="7180" max="7180" width="16.28515625" style="15" customWidth="1"/>
    <col min="7181" max="7181" width="14" style="15" customWidth="1"/>
    <col min="7182" max="7182" width="12" style="15" customWidth="1"/>
    <col min="7183" max="7183" width="16.42578125" style="15" customWidth="1"/>
    <col min="7184" max="7184" width="13.28515625" style="15" customWidth="1"/>
    <col min="7185" max="7185" width="12" style="15" customWidth="1"/>
    <col min="7186" max="7186" width="16.42578125" style="15" customWidth="1"/>
    <col min="7187" max="7187" width="12.28515625" style="15" customWidth="1"/>
    <col min="7188" max="7188" width="11.85546875" style="15" customWidth="1"/>
    <col min="7189" max="7189" width="14.28515625" style="15" customWidth="1"/>
    <col min="7190" max="7190" width="10.5703125" style="15" bestFit="1" customWidth="1"/>
    <col min="7191" max="7191" width="9.28515625" style="15" bestFit="1" customWidth="1"/>
    <col min="7192" max="7424" width="9.140625" style="15"/>
    <col min="7425" max="7425" width="3" style="15" customWidth="1"/>
    <col min="7426" max="7426" width="88.42578125" style="15" customWidth="1"/>
    <col min="7427" max="7427" width="15.5703125" style="15" customWidth="1"/>
    <col min="7428" max="7428" width="12.85546875" style="15" customWidth="1"/>
    <col min="7429" max="7429" width="12.28515625" style="15" customWidth="1"/>
    <col min="7430" max="7430" width="14.85546875" style="15" customWidth="1"/>
    <col min="7431" max="7431" width="12.140625" style="15" customWidth="1"/>
    <col min="7432" max="7432" width="12.7109375" style="15" customWidth="1"/>
    <col min="7433" max="7433" width="14.85546875" style="15" customWidth="1"/>
    <col min="7434" max="7434" width="13.28515625" style="15" customWidth="1"/>
    <col min="7435" max="7435" width="14.28515625" style="15" customWidth="1"/>
    <col min="7436" max="7436" width="16.28515625" style="15" customWidth="1"/>
    <col min="7437" max="7437" width="14" style="15" customWidth="1"/>
    <col min="7438" max="7438" width="12" style="15" customWidth="1"/>
    <col min="7439" max="7439" width="16.42578125" style="15" customWidth="1"/>
    <col min="7440" max="7440" width="13.28515625" style="15" customWidth="1"/>
    <col min="7441" max="7441" width="12" style="15" customWidth="1"/>
    <col min="7442" max="7442" width="16.42578125" style="15" customWidth="1"/>
    <col min="7443" max="7443" width="12.28515625" style="15" customWidth="1"/>
    <col min="7444" max="7444" width="11.85546875" style="15" customWidth="1"/>
    <col min="7445" max="7445" width="14.28515625" style="15" customWidth="1"/>
    <col min="7446" max="7446" width="10.5703125" style="15" bestFit="1" customWidth="1"/>
    <col min="7447" max="7447" width="9.28515625" style="15" bestFit="1" customWidth="1"/>
    <col min="7448" max="7680" width="9.140625" style="15"/>
    <col min="7681" max="7681" width="3" style="15" customWidth="1"/>
    <col min="7682" max="7682" width="88.42578125" style="15" customWidth="1"/>
    <col min="7683" max="7683" width="15.5703125" style="15" customWidth="1"/>
    <col min="7684" max="7684" width="12.85546875" style="15" customWidth="1"/>
    <col min="7685" max="7685" width="12.28515625" style="15" customWidth="1"/>
    <col min="7686" max="7686" width="14.85546875" style="15" customWidth="1"/>
    <col min="7687" max="7687" width="12.140625" style="15" customWidth="1"/>
    <col min="7688" max="7688" width="12.7109375" style="15" customWidth="1"/>
    <col min="7689" max="7689" width="14.85546875" style="15" customWidth="1"/>
    <col min="7690" max="7690" width="13.28515625" style="15" customWidth="1"/>
    <col min="7691" max="7691" width="14.28515625" style="15" customWidth="1"/>
    <col min="7692" max="7692" width="16.28515625" style="15" customWidth="1"/>
    <col min="7693" max="7693" width="14" style="15" customWidth="1"/>
    <col min="7694" max="7694" width="12" style="15" customWidth="1"/>
    <col min="7695" max="7695" width="16.42578125" style="15" customWidth="1"/>
    <col min="7696" max="7696" width="13.28515625" style="15" customWidth="1"/>
    <col min="7697" max="7697" width="12" style="15" customWidth="1"/>
    <col min="7698" max="7698" width="16.42578125" style="15" customWidth="1"/>
    <col min="7699" max="7699" width="12.28515625" style="15" customWidth="1"/>
    <col min="7700" max="7700" width="11.85546875" style="15" customWidth="1"/>
    <col min="7701" max="7701" width="14.28515625" style="15" customWidth="1"/>
    <col min="7702" max="7702" width="10.5703125" style="15" bestFit="1" customWidth="1"/>
    <col min="7703" max="7703" width="9.28515625" style="15" bestFit="1" customWidth="1"/>
    <col min="7704" max="7936" width="9.140625" style="15"/>
    <col min="7937" max="7937" width="3" style="15" customWidth="1"/>
    <col min="7938" max="7938" width="88.42578125" style="15" customWidth="1"/>
    <col min="7939" max="7939" width="15.5703125" style="15" customWidth="1"/>
    <col min="7940" max="7940" width="12.85546875" style="15" customWidth="1"/>
    <col min="7941" max="7941" width="12.28515625" style="15" customWidth="1"/>
    <col min="7942" max="7942" width="14.85546875" style="15" customWidth="1"/>
    <col min="7943" max="7943" width="12.140625" style="15" customWidth="1"/>
    <col min="7944" max="7944" width="12.7109375" style="15" customWidth="1"/>
    <col min="7945" max="7945" width="14.85546875" style="15" customWidth="1"/>
    <col min="7946" max="7946" width="13.28515625" style="15" customWidth="1"/>
    <col min="7947" max="7947" width="14.28515625" style="15" customWidth="1"/>
    <col min="7948" max="7948" width="16.28515625" style="15" customWidth="1"/>
    <col min="7949" max="7949" width="14" style="15" customWidth="1"/>
    <col min="7950" max="7950" width="12" style="15" customWidth="1"/>
    <col min="7951" max="7951" width="16.42578125" style="15" customWidth="1"/>
    <col min="7952" max="7952" width="13.28515625" style="15" customWidth="1"/>
    <col min="7953" max="7953" width="12" style="15" customWidth="1"/>
    <col min="7954" max="7954" width="16.42578125" style="15" customWidth="1"/>
    <col min="7955" max="7955" width="12.28515625" style="15" customWidth="1"/>
    <col min="7956" max="7956" width="11.85546875" style="15" customWidth="1"/>
    <col min="7957" max="7957" width="14.28515625" style="15" customWidth="1"/>
    <col min="7958" max="7958" width="10.5703125" style="15" bestFit="1" customWidth="1"/>
    <col min="7959" max="7959" width="9.28515625" style="15" bestFit="1" customWidth="1"/>
    <col min="7960" max="8192" width="9.140625" style="15"/>
    <col min="8193" max="8193" width="3" style="15" customWidth="1"/>
    <col min="8194" max="8194" width="88.42578125" style="15" customWidth="1"/>
    <col min="8195" max="8195" width="15.5703125" style="15" customWidth="1"/>
    <col min="8196" max="8196" width="12.85546875" style="15" customWidth="1"/>
    <col min="8197" max="8197" width="12.28515625" style="15" customWidth="1"/>
    <col min="8198" max="8198" width="14.85546875" style="15" customWidth="1"/>
    <col min="8199" max="8199" width="12.140625" style="15" customWidth="1"/>
    <col min="8200" max="8200" width="12.7109375" style="15" customWidth="1"/>
    <col min="8201" max="8201" width="14.85546875" style="15" customWidth="1"/>
    <col min="8202" max="8202" width="13.28515625" style="15" customWidth="1"/>
    <col min="8203" max="8203" width="14.28515625" style="15" customWidth="1"/>
    <col min="8204" max="8204" width="16.28515625" style="15" customWidth="1"/>
    <col min="8205" max="8205" width="14" style="15" customWidth="1"/>
    <col min="8206" max="8206" width="12" style="15" customWidth="1"/>
    <col min="8207" max="8207" width="16.42578125" style="15" customWidth="1"/>
    <col min="8208" max="8208" width="13.28515625" style="15" customWidth="1"/>
    <col min="8209" max="8209" width="12" style="15" customWidth="1"/>
    <col min="8210" max="8210" width="16.42578125" style="15" customWidth="1"/>
    <col min="8211" max="8211" width="12.28515625" style="15" customWidth="1"/>
    <col min="8212" max="8212" width="11.85546875" style="15" customWidth="1"/>
    <col min="8213" max="8213" width="14.28515625" style="15" customWidth="1"/>
    <col min="8214" max="8214" width="10.5703125" style="15" bestFit="1" customWidth="1"/>
    <col min="8215" max="8215" width="9.28515625" style="15" bestFit="1" customWidth="1"/>
    <col min="8216" max="8448" width="9.140625" style="15"/>
    <col min="8449" max="8449" width="3" style="15" customWidth="1"/>
    <col min="8450" max="8450" width="88.42578125" style="15" customWidth="1"/>
    <col min="8451" max="8451" width="15.5703125" style="15" customWidth="1"/>
    <col min="8452" max="8452" width="12.85546875" style="15" customWidth="1"/>
    <col min="8453" max="8453" width="12.28515625" style="15" customWidth="1"/>
    <col min="8454" max="8454" width="14.85546875" style="15" customWidth="1"/>
    <col min="8455" max="8455" width="12.140625" style="15" customWidth="1"/>
    <col min="8456" max="8456" width="12.7109375" style="15" customWidth="1"/>
    <col min="8457" max="8457" width="14.85546875" style="15" customWidth="1"/>
    <col min="8458" max="8458" width="13.28515625" style="15" customWidth="1"/>
    <col min="8459" max="8459" width="14.28515625" style="15" customWidth="1"/>
    <col min="8460" max="8460" width="16.28515625" style="15" customWidth="1"/>
    <col min="8461" max="8461" width="14" style="15" customWidth="1"/>
    <col min="8462" max="8462" width="12" style="15" customWidth="1"/>
    <col min="8463" max="8463" width="16.42578125" style="15" customWidth="1"/>
    <col min="8464" max="8464" width="13.28515625" style="15" customWidth="1"/>
    <col min="8465" max="8465" width="12" style="15" customWidth="1"/>
    <col min="8466" max="8466" width="16.42578125" style="15" customWidth="1"/>
    <col min="8467" max="8467" width="12.28515625" style="15" customWidth="1"/>
    <col min="8468" max="8468" width="11.85546875" style="15" customWidth="1"/>
    <col min="8469" max="8469" width="14.28515625" style="15" customWidth="1"/>
    <col min="8470" max="8470" width="10.5703125" style="15" bestFit="1" customWidth="1"/>
    <col min="8471" max="8471" width="9.28515625" style="15" bestFit="1" customWidth="1"/>
    <col min="8472" max="8704" width="9.140625" style="15"/>
    <col min="8705" max="8705" width="3" style="15" customWidth="1"/>
    <col min="8706" max="8706" width="88.42578125" style="15" customWidth="1"/>
    <col min="8707" max="8707" width="15.5703125" style="15" customWidth="1"/>
    <col min="8708" max="8708" width="12.85546875" style="15" customWidth="1"/>
    <col min="8709" max="8709" width="12.28515625" style="15" customWidth="1"/>
    <col min="8710" max="8710" width="14.85546875" style="15" customWidth="1"/>
    <col min="8711" max="8711" width="12.140625" style="15" customWidth="1"/>
    <col min="8712" max="8712" width="12.7109375" style="15" customWidth="1"/>
    <col min="8713" max="8713" width="14.85546875" style="15" customWidth="1"/>
    <col min="8714" max="8714" width="13.28515625" style="15" customWidth="1"/>
    <col min="8715" max="8715" width="14.28515625" style="15" customWidth="1"/>
    <col min="8716" max="8716" width="16.28515625" style="15" customWidth="1"/>
    <col min="8717" max="8717" width="14" style="15" customWidth="1"/>
    <col min="8718" max="8718" width="12" style="15" customWidth="1"/>
    <col min="8719" max="8719" width="16.42578125" style="15" customWidth="1"/>
    <col min="8720" max="8720" width="13.28515625" style="15" customWidth="1"/>
    <col min="8721" max="8721" width="12" style="15" customWidth="1"/>
    <col min="8722" max="8722" width="16.42578125" style="15" customWidth="1"/>
    <col min="8723" max="8723" width="12.28515625" style="15" customWidth="1"/>
    <col min="8724" max="8724" width="11.85546875" style="15" customWidth="1"/>
    <col min="8725" max="8725" width="14.28515625" style="15" customWidth="1"/>
    <col min="8726" max="8726" width="10.5703125" style="15" bestFit="1" customWidth="1"/>
    <col min="8727" max="8727" width="9.28515625" style="15" bestFit="1" customWidth="1"/>
    <col min="8728" max="8960" width="9.140625" style="15"/>
    <col min="8961" max="8961" width="3" style="15" customWidth="1"/>
    <col min="8962" max="8962" width="88.42578125" style="15" customWidth="1"/>
    <col min="8963" max="8963" width="15.5703125" style="15" customWidth="1"/>
    <col min="8964" max="8964" width="12.85546875" style="15" customWidth="1"/>
    <col min="8965" max="8965" width="12.28515625" style="15" customWidth="1"/>
    <col min="8966" max="8966" width="14.85546875" style="15" customWidth="1"/>
    <col min="8967" max="8967" width="12.140625" style="15" customWidth="1"/>
    <col min="8968" max="8968" width="12.7109375" style="15" customWidth="1"/>
    <col min="8969" max="8969" width="14.85546875" style="15" customWidth="1"/>
    <col min="8970" max="8970" width="13.28515625" style="15" customWidth="1"/>
    <col min="8971" max="8971" width="14.28515625" style="15" customWidth="1"/>
    <col min="8972" max="8972" width="16.28515625" style="15" customWidth="1"/>
    <col min="8973" max="8973" width="14" style="15" customWidth="1"/>
    <col min="8974" max="8974" width="12" style="15" customWidth="1"/>
    <col min="8975" max="8975" width="16.42578125" style="15" customWidth="1"/>
    <col min="8976" max="8976" width="13.28515625" style="15" customWidth="1"/>
    <col min="8977" max="8977" width="12" style="15" customWidth="1"/>
    <col min="8978" max="8978" width="16.42578125" style="15" customWidth="1"/>
    <col min="8979" max="8979" width="12.28515625" style="15" customWidth="1"/>
    <col min="8980" max="8980" width="11.85546875" style="15" customWidth="1"/>
    <col min="8981" max="8981" width="14.28515625" style="15" customWidth="1"/>
    <col min="8982" max="8982" width="10.5703125" style="15" bestFit="1" customWidth="1"/>
    <col min="8983" max="8983" width="9.28515625" style="15" bestFit="1" customWidth="1"/>
    <col min="8984" max="9216" width="9.140625" style="15"/>
    <col min="9217" max="9217" width="3" style="15" customWidth="1"/>
    <col min="9218" max="9218" width="88.42578125" style="15" customWidth="1"/>
    <col min="9219" max="9219" width="15.5703125" style="15" customWidth="1"/>
    <col min="9220" max="9220" width="12.85546875" style="15" customWidth="1"/>
    <col min="9221" max="9221" width="12.28515625" style="15" customWidth="1"/>
    <col min="9222" max="9222" width="14.85546875" style="15" customWidth="1"/>
    <col min="9223" max="9223" width="12.140625" style="15" customWidth="1"/>
    <col min="9224" max="9224" width="12.7109375" style="15" customWidth="1"/>
    <col min="9225" max="9225" width="14.85546875" style="15" customWidth="1"/>
    <col min="9226" max="9226" width="13.28515625" style="15" customWidth="1"/>
    <col min="9227" max="9227" width="14.28515625" style="15" customWidth="1"/>
    <col min="9228" max="9228" width="16.28515625" style="15" customWidth="1"/>
    <col min="9229" max="9229" width="14" style="15" customWidth="1"/>
    <col min="9230" max="9230" width="12" style="15" customWidth="1"/>
    <col min="9231" max="9231" width="16.42578125" style="15" customWidth="1"/>
    <col min="9232" max="9232" width="13.28515625" style="15" customWidth="1"/>
    <col min="9233" max="9233" width="12" style="15" customWidth="1"/>
    <col min="9234" max="9234" width="16.42578125" style="15" customWidth="1"/>
    <col min="9235" max="9235" width="12.28515625" style="15" customWidth="1"/>
    <col min="9236" max="9236" width="11.85546875" style="15" customWidth="1"/>
    <col min="9237" max="9237" width="14.28515625" style="15" customWidth="1"/>
    <col min="9238" max="9238" width="10.5703125" style="15" bestFit="1" customWidth="1"/>
    <col min="9239" max="9239" width="9.28515625" style="15" bestFit="1" customWidth="1"/>
    <col min="9240" max="9472" width="9.140625" style="15"/>
    <col min="9473" max="9473" width="3" style="15" customWidth="1"/>
    <col min="9474" max="9474" width="88.42578125" style="15" customWidth="1"/>
    <col min="9475" max="9475" width="15.5703125" style="15" customWidth="1"/>
    <col min="9476" max="9476" width="12.85546875" style="15" customWidth="1"/>
    <col min="9477" max="9477" width="12.28515625" style="15" customWidth="1"/>
    <col min="9478" max="9478" width="14.85546875" style="15" customWidth="1"/>
    <col min="9479" max="9479" width="12.140625" style="15" customWidth="1"/>
    <col min="9480" max="9480" width="12.7109375" style="15" customWidth="1"/>
    <col min="9481" max="9481" width="14.85546875" style="15" customWidth="1"/>
    <col min="9482" max="9482" width="13.28515625" style="15" customWidth="1"/>
    <col min="9483" max="9483" width="14.28515625" style="15" customWidth="1"/>
    <col min="9484" max="9484" width="16.28515625" style="15" customWidth="1"/>
    <col min="9485" max="9485" width="14" style="15" customWidth="1"/>
    <col min="9486" max="9486" width="12" style="15" customWidth="1"/>
    <col min="9487" max="9487" width="16.42578125" style="15" customWidth="1"/>
    <col min="9488" max="9488" width="13.28515625" style="15" customWidth="1"/>
    <col min="9489" max="9489" width="12" style="15" customWidth="1"/>
    <col min="9490" max="9490" width="16.42578125" style="15" customWidth="1"/>
    <col min="9491" max="9491" width="12.28515625" style="15" customWidth="1"/>
    <col min="9492" max="9492" width="11.85546875" style="15" customWidth="1"/>
    <col min="9493" max="9493" width="14.28515625" style="15" customWidth="1"/>
    <col min="9494" max="9494" width="10.5703125" style="15" bestFit="1" customWidth="1"/>
    <col min="9495" max="9495" width="9.28515625" style="15" bestFit="1" customWidth="1"/>
    <col min="9496" max="9728" width="9.140625" style="15"/>
    <col min="9729" max="9729" width="3" style="15" customWidth="1"/>
    <col min="9730" max="9730" width="88.42578125" style="15" customWidth="1"/>
    <col min="9731" max="9731" width="15.5703125" style="15" customWidth="1"/>
    <col min="9732" max="9732" width="12.85546875" style="15" customWidth="1"/>
    <col min="9733" max="9733" width="12.28515625" style="15" customWidth="1"/>
    <col min="9734" max="9734" width="14.85546875" style="15" customWidth="1"/>
    <col min="9735" max="9735" width="12.140625" style="15" customWidth="1"/>
    <col min="9736" max="9736" width="12.7109375" style="15" customWidth="1"/>
    <col min="9737" max="9737" width="14.85546875" style="15" customWidth="1"/>
    <col min="9738" max="9738" width="13.28515625" style="15" customWidth="1"/>
    <col min="9739" max="9739" width="14.28515625" style="15" customWidth="1"/>
    <col min="9740" max="9740" width="16.28515625" style="15" customWidth="1"/>
    <col min="9741" max="9741" width="14" style="15" customWidth="1"/>
    <col min="9742" max="9742" width="12" style="15" customWidth="1"/>
    <col min="9743" max="9743" width="16.42578125" style="15" customWidth="1"/>
    <col min="9744" max="9744" width="13.28515625" style="15" customWidth="1"/>
    <col min="9745" max="9745" width="12" style="15" customWidth="1"/>
    <col min="9746" max="9746" width="16.42578125" style="15" customWidth="1"/>
    <col min="9747" max="9747" width="12.28515625" style="15" customWidth="1"/>
    <col min="9748" max="9748" width="11.85546875" style="15" customWidth="1"/>
    <col min="9749" max="9749" width="14.28515625" style="15" customWidth="1"/>
    <col min="9750" max="9750" width="10.5703125" style="15" bestFit="1" customWidth="1"/>
    <col min="9751" max="9751" width="9.28515625" style="15" bestFit="1" customWidth="1"/>
    <col min="9752" max="9984" width="9.140625" style="15"/>
    <col min="9985" max="9985" width="3" style="15" customWidth="1"/>
    <col min="9986" max="9986" width="88.42578125" style="15" customWidth="1"/>
    <col min="9987" max="9987" width="15.5703125" style="15" customWidth="1"/>
    <col min="9988" max="9988" width="12.85546875" style="15" customWidth="1"/>
    <col min="9989" max="9989" width="12.28515625" style="15" customWidth="1"/>
    <col min="9990" max="9990" width="14.85546875" style="15" customWidth="1"/>
    <col min="9991" max="9991" width="12.140625" style="15" customWidth="1"/>
    <col min="9992" max="9992" width="12.7109375" style="15" customWidth="1"/>
    <col min="9993" max="9993" width="14.85546875" style="15" customWidth="1"/>
    <col min="9994" max="9994" width="13.28515625" style="15" customWidth="1"/>
    <col min="9995" max="9995" width="14.28515625" style="15" customWidth="1"/>
    <col min="9996" max="9996" width="16.28515625" style="15" customWidth="1"/>
    <col min="9997" max="9997" width="14" style="15" customWidth="1"/>
    <col min="9998" max="9998" width="12" style="15" customWidth="1"/>
    <col min="9999" max="9999" width="16.42578125" style="15" customWidth="1"/>
    <col min="10000" max="10000" width="13.28515625" style="15" customWidth="1"/>
    <col min="10001" max="10001" width="12" style="15" customWidth="1"/>
    <col min="10002" max="10002" width="16.42578125" style="15" customWidth="1"/>
    <col min="10003" max="10003" width="12.28515625" style="15" customWidth="1"/>
    <col min="10004" max="10004" width="11.85546875" style="15" customWidth="1"/>
    <col min="10005" max="10005" width="14.28515625" style="15" customWidth="1"/>
    <col min="10006" max="10006" width="10.5703125" style="15" bestFit="1" customWidth="1"/>
    <col min="10007" max="10007" width="9.28515625" style="15" bestFit="1" customWidth="1"/>
    <col min="10008" max="10240" width="9.140625" style="15"/>
    <col min="10241" max="10241" width="3" style="15" customWidth="1"/>
    <col min="10242" max="10242" width="88.42578125" style="15" customWidth="1"/>
    <col min="10243" max="10243" width="15.5703125" style="15" customWidth="1"/>
    <col min="10244" max="10244" width="12.85546875" style="15" customWidth="1"/>
    <col min="10245" max="10245" width="12.28515625" style="15" customWidth="1"/>
    <col min="10246" max="10246" width="14.85546875" style="15" customWidth="1"/>
    <col min="10247" max="10247" width="12.140625" style="15" customWidth="1"/>
    <col min="10248" max="10248" width="12.7109375" style="15" customWidth="1"/>
    <col min="10249" max="10249" width="14.85546875" style="15" customWidth="1"/>
    <col min="10250" max="10250" width="13.28515625" style="15" customWidth="1"/>
    <col min="10251" max="10251" width="14.28515625" style="15" customWidth="1"/>
    <col min="10252" max="10252" width="16.28515625" style="15" customWidth="1"/>
    <col min="10253" max="10253" width="14" style="15" customWidth="1"/>
    <col min="10254" max="10254" width="12" style="15" customWidth="1"/>
    <col min="10255" max="10255" width="16.42578125" style="15" customWidth="1"/>
    <col min="10256" max="10256" width="13.28515625" style="15" customWidth="1"/>
    <col min="10257" max="10257" width="12" style="15" customWidth="1"/>
    <col min="10258" max="10258" width="16.42578125" style="15" customWidth="1"/>
    <col min="10259" max="10259" width="12.28515625" style="15" customWidth="1"/>
    <col min="10260" max="10260" width="11.85546875" style="15" customWidth="1"/>
    <col min="10261" max="10261" width="14.28515625" style="15" customWidth="1"/>
    <col min="10262" max="10262" width="10.5703125" style="15" bestFit="1" customWidth="1"/>
    <col min="10263" max="10263" width="9.28515625" style="15" bestFit="1" customWidth="1"/>
    <col min="10264" max="10496" width="9.140625" style="15"/>
    <col min="10497" max="10497" width="3" style="15" customWidth="1"/>
    <col min="10498" max="10498" width="88.42578125" style="15" customWidth="1"/>
    <col min="10499" max="10499" width="15.5703125" style="15" customWidth="1"/>
    <col min="10500" max="10500" width="12.85546875" style="15" customWidth="1"/>
    <col min="10501" max="10501" width="12.28515625" style="15" customWidth="1"/>
    <col min="10502" max="10502" width="14.85546875" style="15" customWidth="1"/>
    <col min="10503" max="10503" width="12.140625" style="15" customWidth="1"/>
    <col min="10504" max="10504" width="12.7109375" style="15" customWidth="1"/>
    <col min="10505" max="10505" width="14.85546875" style="15" customWidth="1"/>
    <col min="10506" max="10506" width="13.28515625" style="15" customWidth="1"/>
    <col min="10507" max="10507" width="14.28515625" style="15" customWidth="1"/>
    <col min="10508" max="10508" width="16.28515625" style="15" customWidth="1"/>
    <col min="10509" max="10509" width="14" style="15" customWidth="1"/>
    <col min="10510" max="10510" width="12" style="15" customWidth="1"/>
    <col min="10511" max="10511" width="16.42578125" style="15" customWidth="1"/>
    <col min="10512" max="10512" width="13.28515625" style="15" customWidth="1"/>
    <col min="10513" max="10513" width="12" style="15" customWidth="1"/>
    <col min="10514" max="10514" width="16.42578125" style="15" customWidth="1"/>
    <col min="10515" max="10515" width="12.28515625" style="15" customWidth="1"/>
    <col min="10516" max="10516" width="11.85546875" style="15" customWidth="1"/>
    <col min="10517" max="10517" width="14.28515625" style="15" customWidth="1"/>
    <col min="10518" max="10518" width="10.5703125" style="15" bestFit="1" customWidth="1"/>
    <col min="10519" max="10519" width="9.28515625" style="15" bestFit="1" customWidth="1"/>
    <col min="10520" max="10752" width="9.140625" style="15"/>
    <col min="10753" max="10753" width="3" style="15" customWidth="1"/>
    <col min="10754" max="10754" width="88.42578125" style="15" customWidth="1"/>
    <col min="10755" max="10755" width="15.5703125" style="15" customWidth="1"/>
    <col min="10756" max="10756" width="12.85546875" style="15" customWidth="1"/>
    <col min="10757" max="10757" width="12.28515625" style="15" customWidth="1"/>
    <col min="10758" max="10758" width="14.85546875" style="15" customWidth="1"/>
    <col min="10759" max="10759" width="12.140625" style="15" customWidth="1"/>
    <col min="10760" max="10760" width="12.7109375" style="15" customWidth="1"/>
    <col min="10761" max="10761" width="14.85546875" style="15" customWidth="1"/>
    <col min="10762" max="10762" width="13.28515625" style="15" customWidth="1"/>
    <col min="10763" max="10763" width="14.28515625" style="15" customWidth="1"/>
    <col min="10764" max="10764" width="16.28515625" style="15" customWidth="1"/>
    <col min="10765" max="10765" width="14" style="15" customWidth="1"/>
    <col min="10766" max="10766" width="12" style="15" customWidth="1"/>
    <col min="10767" max="10767" width="16.42578125" style="15" customWidth="1"/>
    <col min="10768" max="10768" width="13.28515625" style="15" customWidth="1"/>
    <col min="10769" max="10769" width="12" style="15" customWidth="1"/>
    <col min="10770" max="10770" width="16.42578125" style="15" customWidth="1"/>
    <col min="10771" max="10771" width="12.28515625" style="15" customWidth="1"/>
    <col min="10772" max="10772" width="11.85546875" style="15" customWidth="1"/>
    <col min="10773" max="10773" width="14.28515625" style="15" customWidth="1"/>
    <col min="10774" max="10774" width="10.5703125" style="15" bestFit="1" customWidth="1"/>
    <col min="10775" max="10775" width="9.28515625" style="15" bestFit="1" customWidth="1"/>
    <col min="10776" max="11008" width="9.140625" style="15"/>
    <col min="11009" max="11009" width="3" style="15" customWidth="1"/>
    <col min="11010" max="11010" width="88.42578125" style="15" customWidth="1"/>
    <col min="11011" max="11011" width="15.5703125" style="15" customWidth="1"/>
    <col min="11012" max="11012" width="12.85546875" style="15" customWidth="1"/>
    <col min="11013" max="11013" width="12.28515625" style="15" customWidth="1"/>
    <col min="11014" max="11014" width="14.85546875" style="15" customWidth="1"/>
    <col min="11015" max="11015" width="12.140625" style="15" customWidth="1"/>
    <col min="11016" max="11016" width="12.7109375" style="15" customWidth="1"/>
    <col min="11017" max="11017" width="14.85546875" style="15" customWidth="1"/>
    <col min="11018" max="11018" width="13.28515625" style="15" customWidth="1"/>
    <col min="11019" max="11019" width="14.28515625" style="15" customWidth="1"/>
    <col min="11020" max="11020" width="16.28515625" style="15" customWidth="1"/>
    <col min="11021" max="11021" width="14" style="15" customWidth="1"/>
    <col min="11022" max="11022" width="12" style="15" customWidth="1"/>
    <col min="11023" max="11023" width="16.42578125" style="15" customWidth="1"/>
    <col min="11024" max="11024" width="13.28515625" style="15" customWidth="1"/>
    <col min="11025" max="11025" width="12" style="15" customWidth="1"/>
    <col min="11026" max="11026" width="16.42578125" style="15" customWidth="1"/>
    <col min="11027" max="11027" width="12.28515625" style="15" customWidth="1"/>
    <col min="11028" max="11028" width="11.85546875" style="15" customWidth="1"/>
    <col min="11029" max="11029" width="14.28515625" style="15" customWidth="1"/>
    <col min="11030" max="11030" width="10.5703125" style="15" bestFit="1" customWidth="1"/>
    <col min="11031" max="11031" width="9.28515625" style="15" bestFit="1" customWidth="1"/>
    <col min="11032" max="11264" width="9.140625" style="15"/>
    <col min="11265" max="11265" width="3" style="15" customWidth="1"/>
    <col min="11266" max="11266" width="88.42578125" style="15" customWidth="1"/>
    <col min="11267" max="11267" width="15.5703125" style="15" customWidth="1"/>
    <col min="11268" max="11268" width="12.85546875" style="15" customWidth="1"/>
    <col min="11269" max="11269" width="12.28515625" style="15" customWidth="1"/>
    <col min="11270" max="11270" width="14.85546875" style="15" customWidth="1"/>
    <col min="11271" max="11271" width="12.140625" style="15" customWidth="1"/>
    <col min="11272" max="11272" width="12.7109375" style="15" customWidth="1"/>
    <col min="11273" max="11273" width="14.85546875" style="15" customWidth="1"/>
    <col min="11274" max="11274" width="13.28515625" style="15" customWidth="1"/>
    <col min="11275" max="11275" width="14.28515625" style="15" customWidth="1"/>
    <col min="11276" max="11276" width="16.28515625" style="15" customWidth="1"/>
    <col min="11277" max="11277" width="14" style="15" customWidth="1"/>
    <col min="11278" max="11278" width="12" style="15" customWidth="1"/>
    <col min="11279" max="11279" width="16.42578125" style="15" customWidth="1"/>
    <col min="11280" max="11280" width="13.28515625" style="15" customWidth="1"/>
    <col min="11281" max="11281" width="12" style="15" customWidth="1"/>
    <col min="11282" max="11282" width="16.42578125" style="15" customWidth="1"/>
    <col min="11283" max="11283" width="12.28515625" style="15" customWidth="1"/>
    <col min="11284" max="11284" width="11.85546875" style="15" customWidth="1"/>
    <col min="11285" max="11285" width="14.28515625" style="15" customWidth="1"/>
    <col min="11286" max="11286" width="10.5703125" style="15" bestFit="1" customWidth="1"/>
    <col min="11287" max="11287" width="9.28515625" style="15" bestFit="1" customWidth="1"/>
    <col min="11288" max="11520" width="9.140625" style="15"/>
    <col min="11521" max="11521" width="3" style="15" customWidth="1"/>
    <col min="11522" max="11522" width="88.42578125" style="15" customWidth="1"/>
    <col min="11523" max="11523" width="15.5703125" style="15" customWidth="1"/>
    <col min="11524" max="11524" width="12.85546875" style="15" customWidth="1"/>
    <col min="11525" max="11525" width="12.28515625" style="15" customWidth="1"/>
    <col min="11526" max="11526" width="14.85546875" style="15" customWidth="1"/>
    <col min="11527" max="11527" width="12.140625" style="15" customWidth="1"/>
    <col min="11528" max="11528" width="12.7109375" style="15" customWidth="1"/>
    <col min="11529" max="11529" width="14.85546875" style="15" customWidth="1"/>
    <col min="11530" max="11530" width="13.28515625" style="15" customWidth="1"/>
    <col min="11531" max="11531" width="14.28515625" style="15" customWidth="1"/>
    <col min="11532" max="11532" width="16.28515625" style="15" customWidth="1"/>
    <col min="11533" max="11533" width="14" style="15" customWidth="1"/>
    <col min="11534" max="11534" width="12" style="15" customWidth="1"/>
    <col min="11535" max="11535" width="16.42578125" style="15" customWidth="1"/>
    <col min="11536" max="11536" width="13.28515625" style="15" customWidth="1"/>
    <col min="11537" max="11537" width="12" style="15" customWidth="1"/>
    <col min="11538" max="11538" width="16.42578125" style="15" customWidth="1"/>
    <col min="11539" max="11539" width="12.28515625" style="15" customWidth="1"/>
    <col min="11540" max="11540" width="11.85546875" style="15" customWidth="1"/>
    <col min="11541" max="11541" width="14.28515625" style="15" customWidth="1"/>
    <col min="11542" max="11542" width="10.5703125" style="15" bestFit="1" customWidth="1"/>
    <col min="11543" max="11543" width="9.28515625" style="15" bestFit="1" customWidth="1"/>
    <col min="11544" max="11776" width="9.140625" style="15"/>
    <col min="11777" max="11777" width="3" style="15" customWidth="1"/>
    <col min="11778" max="11778" width="88.42578125" style="15" customWidth="1"/>
    <col min="11779" max="11779" width="15.5703125" style="15" customWidth="1"/>
    <col min="11780" max="11780" width="12.85546875" style="15" customWidth="1"/>
    <col min="11781" max="11781" width="12.28515625" style="15" customWidth="1"/>
    <col min="11782" max="11782" width="14.85546875" style="15" customWidth="1"/>
    <col min="11783" max="11783" width="12.140625" style="15" customWidth="1"/>
    <col min="11784" max="11784" width="12.7109375" style="15" customWidth="1"/>
    <col min="11785" max="11785" width="14.85546875" style="15" customWidth="1"/>
    <col min="11786" max="11786" width="13.28515625" style="15" customWidth="1"/>
    <col min="11787" max="11787" width="14.28515625" style="15" customWidth="1"/>
    <col min="11788" max="11788" width="16.28515625" style="15" customWidth="1"/>
    <col min="11789" max="11789" width="14" style="15" customWidth="1"/>
    <col min="11790" max="11790" width="12" style="15" customWidth="1"/>
    <col min="11791" max="11791" width="16.42578125" style="15" customWidth="1"/>
    <col min="11792" max="11792" width="13.28515625" style="15" customWidth="1"/>
    <col min="11793" max="11793" width="12" style="15" customWidth="1"/>
    <col min="11794" max="11794" width="16.42578125" style="15" customWidth="1"/>
    <col min="11795" max="11795" width="12.28515625" style="15" customWidth="1"/>
    <col min="11796" max="11796" width="11.85546875" style="15" customWidth="1"/>
    <col min="11797" max="11797" width="14.28515625" style="15" customWidth="1"/>
    <col min="11798" max="11798" width="10.5703125" style="15" bestFit="1" customWidth="1"/>
    <col min="11799" max="11799" width="9.28515625" style="15" bestFit="1" customWidth="1"/>
    <col min="11800" max="12032" width="9.140625" style="15"/>
    <col min="12033" max="12033" width="3" style="15" customWidth="1"/>
    <col min="12034" max="12034" width="88.42578125" style="15" customWidth="1"/>
    <col min="12035" max="12035" width="15.5703125" style="15" customWidth="1"/>
    <col min="12036" max="12036" width="12.85546875" style="15" customWidth="1"/>
    <col min="12037" max="12037" width="12.28515625" style="15" customWidth="1"/>
    <col min="12038" max="12038" width="14.85546875" style="15" customWidth="1"/>
    <col min="12039" max="12039" width="12.140625" style="15" customWidth="1"/>
    <col min="12040" max="12040" width="12.7109375" style="15" customWidth="1"/>
    <col min="12041" max="12041" width="14.85546875" style="15" customWidth="1"/>
    <col min="12042" max="12042" width="13.28515625" style="15" customWidth="1"/>
    <col min="12043" max="12043" width="14.28515625" style="15" customWidth="1"/>
    <col min="12044" max="12044" width="16.28515625" style="15" customWidth="1"/>
    <col min="12045" max="12045" width="14" style="15" customWidth="1"/>
    <col min="12046" max="12046" width="12" style="15" customWidth="1"/>
    <col min="12047" max="12047" width="16.42578125" style="15" customWidth="1"/>
    <col min="12048" max="12048" width="13.28515625" style="15" customWidth="1"/>
    <col min="12049" max="12049" width="12" style="15" customWidth="1"/>
    <col min="12050" max="12050" width="16.42578125" style="15" customWidth="1"/>
    <col min="12051" max="12051" width="12.28515625" style="15" customWidth="1"/>
    <col min="12052" max="12052" width="11.85546875" style="15" customWidth="1"/>
    <col min="12053" max="12053" width="14.28515625" style="15" customWidth="1"/>
    <col min="12054" max="12054" width="10.5703125" style="15" bestFit="1" customWidth="1"/>
    <col min="12055" max="12055" width="9.28515625" style="15" bestFit="1" customWidth="1"/>
    <col min="12056" max="12288" width="9.140625" style="15"/>
    <col min="12289" max="12289" width="3" style="15" customWidth="1"/>
    <col min="12290" max="12290" width="88.42578125" style="15" customWidth="1"/>
    <col min="12291" max="12291" width="15.5703125" style="15" customWidth="1"/>
    <col min="12292" max="12292" width="12.85546875" style="15" customWidth="1"/>
    <col min="12293" max="12293" width="12.28515625" style="15" customWidth="1"/>
    <col min="12294" max="12294" width="14.85546875" style="15" customWidth="1"/>
    <col min="12295" max="12295" width="12.140625" style="15" customWidth="1"/>
    <col min="12296" max="12296" width="12.7109375" style="15" customWidth="1"/>
    <col min="12297" max="12297" width="14.85546875" style="15" customWidth="1"/>
    <col min="12298" max="12298" width="13.28515625" style="15" customWidth="1"/>
    <col min="12299" max="12299" width="14.28515625" style="15" customWidth="1"/>
    <col min="12300" max="12300" width="16.28515625" style="15" customWidth="1"/>
    <col min="12301" max="12301" width="14" style="15" customWidth="1"/>
    <col min="12302" max="12302" width="12" style="15" customWidth="1"/>
    <col min="12303" max="12303" width="16.42578125" style="15" customWidth="1"/>
    <col min="12304" max="12304" width="13.28515625" style="15" customWidth="1"/>
    <col min="12305" max="12305" width="12" style="15" customWidth="1"/>
    <col min="12306" max="12306" width="16.42578125" style="15" customWidth="1"/>
    <col min="12307" max="12307" width="12.28515625" style="15" customWidth="1"/>
    <col min="12308" max="12308" width="11.85546875" style="15" customWidth="1"/>
    <col min="12309" max="12309" width="14.28515625" style="15" customWidth="1"/>
    <col min="12310" max="12310" width="10.5703125" style="15" bestFit="1" customWidth="1"/>
    <col min="12311" max="12311" width="9.28515625" style="15" bestFit="1" customWidth="1"/>
    <col min="12312" max="12544" width="9.140625" style="15"/>
    <col min="12545" max="12545" width="3" style="15" customWidth="1"/>
    <col min="12546" max="12546" width="88.42578125" style="15" customWidth="1"/>
    <col min="12547" max="12547" width="15.5703125" style="15" customWidth="1"/>
    <col min="12548" max="12548" width="12.85546875" style="15" customWidth="1"/>
    <col min="12549" max="12549" width="12.28515625" style="15" customWidth="1"/>
    <col min="12550" max="12550" width="14.85546875" style="15" customWidth="1"/>
    <col min="12551" max="12551" width="12.140625" style="15" customWidth="1"/>
    <col min="12552" max="12552" width="12.7109375" style="15" customWidth="1"/>
    <col min="12553" max="12553" width="14.85546875" style="15" customWidth="1"/>
    <col min="12554" max="12554" width="13.28515625" style="15" customWidth="1"/>
    <col min="12555" max="12555" width="14.28515625" style="15" customWidth="1"/>
    <col min="12556" max="12556" width="16.28515625" style="15" customWidth="1"/>
    <col min="12557" max="12557" width="14" style="15" customWidth="1"/>
    <col min="12558" max="12558" width="12" style="15" customWidth="1"/>
    <col min="12559" max="12559" width="16.42578125" style="15" customWidth="1"/>
    <col min="12560" max="12560" width="13.28515625" style="15" customWidth="1"/>
    <col min="12561" max="12561" width="12" style="15" customWidth="1"/>
    <col min="12562" max="12562" width="16.42578125" style="15" customWidth="1"/>
    <col min="12563" max="12563" width="12.28515625" style="15" customWidth="1"/>
    <col min="12564" max="12564" width="11.85546875" style="15" customWidth="1"/>
    <col min="12565" max="12565" width="14.28515625" style="15" customWidth="1"/>
    <col min="12566" max="12566" width="10.5703125" style="15" bestFit="1" customWidth="1"/>
    <col min="12567" max="12567" width="9.28515625" style="15" bestFit="1" customWidth="1"/>
    <col min="12568" max="12800" width="9.140625" style="15"/>
    <col min="12801" max="12801" width="3" style="15" customWidth="1"/>
    <col min="12802" max="12802" width="88.42578125" style="15" customWidth="1"/>
    <col min="12803" max="12803" width="15.5703125" style="15" customWidth="1"/>
    <col min="12804" max="12804" width="12.85546875" style="15" customWidth="1"/>
    <col min="12805" max="12805" width="12.28515625" style="15" customWidth="1"/>
    <col min="12806" max="12806" width="14.85546875" style="15" customWidth="1"/>
    <col min="12807" max="12807" width="12.140625" style="15" customWidth="1"/>
    <col min="12808" max="12808" width="12.7109375" style="15" customWidth="1"/>
    <col min="12809" max="12809" width="14.85546875" style="15" customWidth="1"/>
    <col min="12810" max="12810" width="13.28515625" style="15" customWidth="1"/>
    <col min="12811" max="12811" width="14.28515625" style="15" customWidth="1"/>
    <col min="12812" max="12812" width="16.28515625" style="15" customWidth="1"/>
    <col min="12813" max="12813" width="14" style="15" customWidth="1"/>
    <col min="12814" max="12814" width="12" style="15" customWidth="1"/>
    <col min="12815" max="12815" width="16.42578125" style="15" customWidth="1"/>
    <col min="12816" max="12816" width="13.28515625" style="15" customWidth="1"/>
    <col min="12817" max="12817" width="12" style="15" customWidth="1"/>
    <col min="12818" max="12818" width="16.42578125" style="15" customWidth="1"/>
    <col min="12819" max="12819" width="12.28515625" style="15" customWidth="1"/>
    <col min="12820" max="12820" width="11.85546875" style="15" customWidth="1"/>
    <col min="12821" max="12821" width="14.28515625" style="15" customWidth="1"/>
    <col min="12822" max="12822" width="10.5703125" style="15" bestFit="1" customWidth="1"/>
    <col min="12823" max="12823" width="9.28515625" style="15" bestFit="1" customWidth="1"/>
    <col min="12824" max="13056" width="9.140625" style="15"/>
    <col min="13057" max="13057" width="3" style="15" customWidth="1"/>
    <col min="13058" max="13058" width="88.42578125" style="15" customWidth="1"/>
    <col min="13059" max="13059" width="15.5703125" style="15" customWidth="1"/>
    <col min="13060" max="13060" width="12.85546875" style="15" customWidth="1"/>
    <col min="13061" max="13061" width="12.28515625" style="15" customWidth="1"/>
    <col min="13062" max="13062" width="14.85546875" style="15" customWidth="1"/>
    <col min="13063" max="13063" width="12.140625" style="15" customWidth="1"/>
    <col min="13064" max="13064" width="12.7109375" style="15" customWidth="1"/>
    <col min="13065" max="13065" width="14.85546875" style="15" customWidth="1"/>
    <col min="13066" max="13066" width="13.28515625" style="15" customWidth="1"/>
    <col min="13067" max="13067" width="14.28515625" style="15" customWidth="1"/>
    <col min="13068" max="13068" width="16.28515625" style="15" customWidth="1"/>
    <col min="13069" max="13069" width="14" style="15" customWidth="1"/>
    <col min="13070" max="13070" width="12" style="15" customWidth="1"/>
    <col min="13071" max="13071" width="16.42578125" style="15" customWidth="1"/>
    <col min="13072" max="13072" width="13.28515625" style="15" customWidth="1"/>
    <col min="13073" max="13073" width="12" style="15" customWidth="1"/>
    <col min="13074" max="13074" width="16.42578125" style="15" customWidth="1"/>
    <col min="13075" max="13075" width="12.28515625" style="15" customWidth="1"/>
    <col min="13076" max="13076" width="11.85546875" style="15" customWidth="1"/>
    <col min="13077" max="13077" width="14.28515625" style="15" customWidth="1"/>
    <col min="13078" max="13078" width="10.5703125" style="15" bestFit="1" customWidth="1"/>
    <col min="13079" max="13079" width="9.28515625" style="15" bestFit="1" customWidth="1"/>
    <col min="13080" max="13312" width="9.140625" style="15"/>
    <col min="13313" max="13313" width="3" style="15" customWidth="1"/>
    <col min="13314" max="13314" width="88.42578125" style="15" customWidth="1"/>
    <col min="13315" max="13315" width="15.5703125" style="15" customWidth="1"/>
    <col min="13316" max="13316" width="12.85546875" style="15" customWidth="1"/>
    <col min="13317" max="13317" width="12.28515625" style="15" customWidth="1"/>
    <col min="13318" max="13318" width="14.85546875" style="15" customWidth="1"/>
    <col min="13319" max="13319" width="12.140625" style="15" customWidth="1"/>
    <col min="13320" max="13320" width="12.7109375" style="15" customWidth="1"/>
    <col min="13321" max="13321" width="14.85546875" style="15" customWidth="1"/>
    <col min="13322" max="13322" width="13.28515625" style="15" customWidth="1"/>
    <col min="13323" max="13323" width="14.28515625" style="15" customWidth="1"/>
    <col min="13324" max="13324" width="16.28515625" style="15" customWidth="1"/>
    <col min="13325" max="13325" width="14" style="15" customWidth="1"/>
    <col min="13326" max="13326" width="12" style="15" customWidth="1"/>
    <col min="13327" max="13327" width="16.42578125" style="15" customWidth="1"/>
    <col min="13328" max="13328" width="13.28515625" style="15" customWidth="1"/>
    <col min="13329" max="13329" width="12" style="15" customWidth="1"/>
    <col min="13330" max="13330" width="16.42578125" style="15" customWidth="1"/>
    <col min="13331" max="13331" width="12.28515625" style="15" customWidth="1"/>
    <col min="13332" max="13332" width="11.85546875" style="15" customWidth="1"/>
    <col min="13333" max="13333" width="14.28515625" style="15" customWidth="1"/>
    <col min="13334" max="13334" width="10.5703125" style="15" bestFit="1" customWidth="1"/>
    <col min="13335" max="13335" width="9.28515625" style="15" bestFit="1" customWidth="1"/>
    <col min="13336" max="13568" width="9.140625" style="15"/>
    <col min="13569" max="13569" width="3" style="15" customWidth="1"/>
    <col min="13570" max="13570" width="88.42578125" style="15" customWidth="1"/>
    <col min="13571" max="13571" width="15.5703125" style="15" customWidth="1"/>
    <col min="13572" max="13572" width="12.85546875" style="15" customWidth="1"/>
    <col min="13573" max="13573" width="12.28515625" style="15" customWidth="1"/>
    <col min="13574" max="13574" width="14.85546875" style="15" customWidth="1"/>
    <col min="13575" max="13575" width="12.140625" style="15" customWidth="1"/>
    <col min="13576" max="13576" width="12.7109375" style="15" customWidth="1"/>
    <col min="13577" max="13577" width="14.85546875" style="15" customWidth="1"/>
    <col min="13578" max="13578" width="13.28515625" style="15" customWidth="1"/>
    <col min="13579" max="13579" width="14.28515625" style="15" customWidth="1"/>
    <col min="13580" max="13580" width="16.28515625" style="15" customWidth="1"/>
    <col min="13581" max="13581" width="14" style="15" customWidth="1"/>
    <col min="13582" max="13582" width="12" style="15" customWidth="1"/>
    <col min="13583" max="13583" width="16.42578125" style="15" customWidth="1"/>
    <col min="13584" max="13584" width="13.28515625" style="15" customWidth="1"/>
    <col min="13585" max="13585" width="12" style="15" customWidth="1"/>
    <col min="13586" max="13586" width="16.42578125" style="15" customWidth="1"/>
    <col min="13587" max="13587" width="12.28515625" style="15" customWidth="1"/>
    <col min="13588" max="13588" width="11.85546875" style="15" customWidth="1"/>
    <col min="13589" max="13589" width="14.28515625" style="15" customWidth="1"/>
    <col min="13590" max="13590" width="10.5703125" style="15" bestFit="1" customWidth="1"/>
    <col min="13591" max="13591" width="9.28515625" style="15" bestFit="1" customWidth="1"/>
    <col min="13592" max="13824" width="9.140625" style="15"/>
    <col min="13825" max="13825" width="3" style="15" customWidth="1"/>
    <col min="13826" max="13826" width="88.42578125" style="15" customWidth="1"/>
    <col min="13827" max="13827" width="15.5703125" style="15" customWidth="1"/>
    <col min="13828" max="13828" width="12.85546875" style="15" customWidth="1"/>
    <col min="13829" max="13829" width="12.28515625" style="15" customWidth="1"/>
    <col min="13830" max="13830" width="14.85546875" style="15" customWidth="1"/>
    <col min="13831" max="13831" width="12.140625" style="15" customWidth="1"/>
    <col min="13832" max="13832" width="12.7109375" style="15" customWidth="1"/>
    <col min="13833" max="13833" width="14.85546875" style="15" customWidth="1"/>
    <col min="13834" max="13834" width="13.28515625" style="15" customWidth="1"/>
    <col min="13835" max="13835" width="14.28515625" style="15" customWidth="1"/>
    <col min="13836" max="13836" width="16.28515625" style="15" customWidth="1"/>
    <col min="13837" max="13837" width="14" style="15" customWidth="1"/>
    <col min="13838" max="13838" width="12" style="15" customWidth="1"/>
    <col min="13839" max="13839" width="16.42578125" style="15" customWidth="1"/>
    <col min="13840" max="13840" width="13.28515625" style="15" customWidth="1"/>
    <col min="13841" max="13841" width="12" style="15" customWidth="1"/>
    <col min="13842" max="13842" width="16.42578125" style="15" customWidth="1"/>
    <col min="13843" max="13843" width="12.28515625" style="15" customWidth="1"/>
    <col min="13844" max="13844" width="11.85546875" style="15" customWidth="1"/>
    <col min="13845" max="13845" width="14.28515625" style="15" customWidth="1"/>
    <col min="13846" max="13846" width="10.5703125" style="15" bestFit="1" customWidth="1"/>
    <col min="13847" max="13847" width="9.28515625" style="15" bestFit="1" customWidth="1"/>
    <col min="13848" max="14080" width="9.140625" style="15"/>
    <col min="14081" max="14081" width="3" style="15" customWidth="1"/>
    <col min="14082" max="14082" width="88.42578125" style="15" customWidth="1"/>
    <col min="14083" max="14083" width="15.5703125" style="15" customWidth="1"/>
    <col min="14084" max="14084" width="12.85546875" style="15" customWidth="1"/>
    <col min="14085" max="14085" width="12.28515625" style="15" customWidth="1"/>
    <col min="14086" max="14086" width="14.85546875" style="15" customWidth="1"/>
    <col min="14087" max="14087" width="12.140625" style="15" customWidth="1"/>
    <col min="14088" max="14088" width="12.7109375" style="15" customWidth="1"/>
    <col min="14089" max="14089" width="14.85546875" style="15" customWidth="1"/>
    <col min="14090" max="14090" width="13.28515625" style="15" customWidth="1"/>
    <col min="14091" max="14091" width="14.28515625" style="15" customWidth="1"/>
    <col min="14092" max="14092" width="16.28515625" style="15" customWidth="1"/>
    <col min="14093" max="14093" width="14" style="15" customWidth="1"/>
    <col min="14094" max="14094" width="12" style="15" customWidth="1"/>
    <col min="14095" max="14095" width="16.42578125" style="15" customWidth="1"/>
    <col min="14096" max="14096" width="13.28515625" style="15" customWidth="1"/>
    <col min="14097" max="14097" width="12" style="15" customWidth="1"/>
    <col min="14098" max="14098" width="16.42578125" style="15" customWidth="1"/>
    <col min="14099" max="14099" width="12.28515625" style="15" customWidth="1"/>
    <col min="14100" max="14100" width="11.85546875" style="15" customWidth="1"/>
    <col min="14101" max="14101" width="14.28515625" style="15" customWidth="1"/>
    <col min="14102" max="14102" width="10.5703125" style="15" bestFit="1" customWidth="1"/>
    <col min="14103" max="14103" width="9.28515625" style="15" bestFit="1" customWidth="1"/>
    <col min="14104" max="14336" width="9.140625" style="15"/>
    <col min="14337" max="14337" width="3" style="15" customWidth="1"/>
    <col min="14338" max="14338" width="88.42578125" style="15" customWidth="1"/>
    <col min="14339" max="14339" width="15.5703125" style="15" customWidth="1"/>
    <col min="14340" max="14340" width="12.85546875" style="15" customWidth="1"/>
    <col min="14341" max="14341" width="12.28515625" style="15" customWidth="1"/>
    <col min="14342" max="14342" width="14.85546875" style="15" customWidth="1"/>
    <col min="14343" max="14343" width="12.140625" style="15" customWidth="1"/>
    <col min="14344" max="14344" width="12.7109375" style="15" customWidth="1"/>
    <col min="14345" max="14345" width="14.85546875" style="15" customWidth="1"/>
    <col min="14346" max="14346" width="13.28515625" style="15" customWidth="1"/>
    <col min="14347" max="14347" width="14.28515625" style="15" customWidth="1"/>
    <col min="14348" max="14348" width="16.28515625" style="15" customWidth="1"/>
    <col min="14349" max="14349" width="14" style="15" customWidth="1"/>
    <col min="14350" max="14350" width="12" style="15" customWidth="1"/>
    <col min="14351" max="14351" width="16.42578125" style="15" customWidth="1"/>
    <col min="14352" max="14352" width="13.28515625" style="15" customWidth="1"/>
    <col min="14353" max="14353" width="12" style="15" customWidth="1"/>
    <col min="14354" max="14354" width="16.42578125" style="15" customWidth="1"/>
    <col min="14355" max="14355" width="12.28515625" style="15" customWidth="1"/>
    <col min="14356" max="14356" width="11.85546875" style="15" customWidth="1"/>
    <col min="14357" max="14357" width="14.28515625" style="15" customWidth="1"/>
    <col min="14358" max="14358" width="10.5703125" style="15" bestFit="1" customWidth="1"/>
    <col min="14359" max="14359" width="9.28515625" style="15" bestFit="1" customWidth="1"/>
    <col min="14360" max="14592" width="9.140625" style="15"/>
    <col min="14593" max="14593" width="3" style="15" customWidth="1"/>
    <col min="14594" max="14594" width="88.42578125" style="15" customWidth="1"/>
    <col min="14595" max="14595" width="15.5703125" style="15" customWidth="1"/>
    <col min="14596" max="14596" width="12.85546875" style="15" customWidth="1"/>
    <col min="14597" max="14597" width="12.28515625" style="15" customWidth="1"/>
    <col min="14598" max="14598" width="14.85546875" style="15" customWidth="1"/>
    <col min="14599" max="14599" width="12.140625" style="15" customWidth="1"/>
    <col min="14600" max="14600" width="12.7109375" style="15" customWidth="1"/>
    <col min="14601" max="14601" width="14.85546875" style="15" customWidth="1"/>
    <col min="14602" max="14602" width="13.28515625" style="15" customWidth="1"/>
    <col min="14603" max="14603" width="14.28515625" style="15" customWidth="1"/>
    <col min="14604" max="14604" width="16.28515625" style="15" customWidth="1"/>
    <col min="14605" max="14605" width="14" style="15" customWidth="1"/>
    <col min="14606" max="14606" width="12" style="15" customWidth="1"/>
    <col min="14607" max="14607" width="16.42578125" style="15" customWidth="1"/>
    <col min="14608" max="14608" width="13.28515625" style="15" customWidth="1"/>
    <col min="14609" max="14609" width="12" style="15" customWidth="1"/>
    <col min="14610" max="14610" width="16.42578125" style="15" customWidth="1"/>
    <col min="14611" max="14611" width="12.28515625" style="15" customWidth="1"/>
    <col min="14612" max="14612" width="11.85546875" style="15" customWidth="1"/>
    <col min="14613" max="14613" width="14.28515625" style="15" customWidth="1"/>
    <col min="14614" max="14614" width="10.5703125" style="15" bestFit="1" customWidth="1"/>
    <col min="14615" max="14615" width="9.28515625" style="15" bestFit="1" customWidth="1"/>
    <col min="14616" max="14848" width="9.140625" style="15"/>
    <col min="14849" max="14849" width="3" style="15" customWidth="1"/>
    <col min="14850" max="14850" width="88.42578125" style="15" customWidth="1"/>
    <col min="14851" max="14851" width="15.5703125" style="15" customWidth="1"/>
    <col min="14852" max="14852" width="12.85546875" style="15" customWidth="1"/>
    <col min="14853" max="14853" width="12.28515625" style="15" customWidth="1"/>
    <col min="14854" max="14854" width="14.85546875" style="15" customWidth="1"/>
    <col min="14855" max="14855" width="12.140625" style="15" customWidth="1"/>
    <col min="14856" max="14856" width="12.7109375" style="15" customWidth="1"/>
    <col min="14857" max="14857" width="14.85546875" style="15" customWidth="1"/>
    <col min="14858" max="14858" width="13.28515625" style="15" customWidth="1"/>
    <col min="14859" max="14859" width="14.28515625" style="15" customWidth="1"/>
    <col min="14860" max="14860" width="16.28515625" style="15" customWidth="1"/>
    <col min="14861" max="14861" width="14" style="15" customWidth="1"/>
    <col min="14862" max="14862" width="12" style="15" customWidth="1"/>
    <col min="14863" max="14863" width="16.42578125" style="15" customWidth="1"/>
    <col min="14864" max="14864" width="13.28515625" style="15" customWidth="1"/>
    <col min="14865" max="14865" width="12" style="15" customWidth="1"/>
    <col min="14866" max="14866" width="16.42578125" style="15" customWidth="1"/>
    <col min="14867" max="14867" width="12.28515625" style="15" customWidth="1"/>
    <col min="14868" max="14868" width="11.85546875" style="15" customWidth="1"/>
    <col min="14869" max="14869" width="14.28515625" style="15" customWidth="1"/>
    <col min="14870" max="14870" width="10.5703125" style="15" bestFit="1" customWidth="1"/>
    <col min="14871" max="14871" width="9.28515625" style="15" bestFit="1" customWidth="1"/>
    <col min="14872" max="15104" width="9.140625" style="15"/>
    <col min="15105" max="15105" width="3" style="15" customWidth="1"/>
    <col min="15106" max="15106" width="88.42578125" style="15" customWidth="1"/>
    <col min="15107" max="15107" width="15.5703125" style="15" customWidth="1"/>
    <col min="15108" max="15108" width="12.85546875" style="15" customWidth="1"/>
    <col min="15109" max="15109" width="12.28515625" style="15" customWidth="1"/>
    <col min="15110" max="15110" width="14.85546875" style="15" customWidth="1"/>
    <col min="15111" max="15111" width="12.140625" style="15" customWidth="1"/>
    <col min="15112" max="15112" width="12.7109375" style="15" customWidth="1"/>
    <col min="15113" max="15113" width="14.85546875" style="15" customWidth="1"/>
    <col min="15114" max="15114" width="13.28515625" style="15" customWidth="1"/>
    <col min="15115" max="15115" width="14.28515625" style="15" customWidth="1"/>
    <col min="15116" max="15116" width="16.28515625" style="15" customWidth="1"/>
    <col min="15117" max="15117" width="14" style="15" customWidth="1"/>
    <col min="15118" max="15118" width="12" style="15" customWidth="1"/>
    <col min="15119" max="15119" width="16.42578125" style="15" customWidth="1"/>
    <col min="15120" max="15120" width="13.28515625" style="15" customWidth="1"/>
    <col min="15121" max="15121" width="12" style="15" customWidth="1"/>
    <col min="15122" max="15122" width="16.42578125" style="15" customWidth="1"/>
    <col min="15123" max="15123" width="12.28515625" style="15" customWidth="1"/>
    <col min="15124" max="15124" width="11.85546875" style="15" customWidth="1"/>
    <col min="15125" max="15125" width="14.28515625" style="15" customWidth="1"/>
    <col min="15126" max="15126" width="10.5703125" style="15" bestFit="1" customWidth="1"/>
    <col min="15127" max="15127" width="9.28515625" style="15" bestFit="1" customWidth="1"/>
    <col min="15128" max="15360" width="9.140625" style="15"/>
    <col min="15361" max="15361" width="3" style="15" customWidth="1"/>
    <col min="15362" max="15362" width="88.42578125" style="15" customWidth="1"/>
    <col min="15363" max="15363" width="15.5703125" style="15" customWidth="1"/>
    <col min="15364" max="15364" width="12.85546875" style="15" customWidth="1"/>
    <col min="15365" max="15365" width="12.28515625" style="15" customWidth="1"/>
    <col min="15366" max="15366" width="14.85546875" style="15" customWidth="1"/>
    <col min="15367" max="15367" width="12.140625" style="15" customWidth="1"/>
    <col min="15368" max="15368" width="12.7109375" style="15" customWidth="1"/>
    <col min="15369" max="15369" width="14.85546875" style="15" customWidth="1"/>
    <col min="15370" max="15370" width="13.28515625" style="15" customWidth="1"/>
    <col min="15371" max="15371" width="14.28515625" style="15" customWidth="1"/>
    <col min="15372" max="15372" width="16.28515625" style="15" customWidth="1"/>
    <col min="15373" max="15373" width="14" style="15" customWidth="1"/>
    <col min="15374" max="15374" width="12" style="15" customWidth="1"/>
    <col min="15375" max="15375" width="16.42578125" style="15" customWidth="1"/>
    <col min="15376" max="15376" width="13.28515625" style="15" customWidth="1"/>
    <col min="15377" max="15377" width="12" style="15" customWidth="1"/>
    <col min="15378" max="15378" width="16.42578125" style="15" customWidth="1"/>
    <col min="15379" max="15379" width="12.28515625" style="15" customWidth="1"/>
    <col min="15380" max="15380" width="11.85546875" style="15" customWidth="1"/>
    <col min="15381" max="15381" width="14.28515625" style="15" customWidth="1"/>
    <col min="15382" max="15382" width="10.5703125" style="15" bestFit="1" customWidth="1"/>
    <col min="15383" max="15383" width="9.28515625" style="15" bestFit="1" customWidth="1"/>
    <col min="15384" max="15616" width="9.140625" style="15"/>
    <col min="15617" max="15617" width="3" style="15" customWidth="1"/>
    <col min="15618" max="15618" width="88.42578125" style="15" customWidth="1"/>
    <col min="15619" max="15619" width="15.5703125" style="15" customWidth="1"/>
    <col min="15620" max="15620" width="12.85546875" style="15" customWidth="1"/>
    <col min="15621" max="15621" width="12.28515625" style="15" customWidth="1"/>
    <col min="15622" max="15622" width="14.85546875" style="15" customWidth="1"/>
    <col min="15623" max="15623" width="12.140625" style="15" customWidth="1"/>
    <col min="15624" max="15624" width="12.7109375" style="15" customWidth="1"/>
    <col min="15625" max="15625" width="14.85546875" style="15" customWidth="1"/>
    <col min="15626" max="15626" width="13.28515625" style="15" customWidth="1"/>
    <col min="15627" max="15627" width="14.28515625" style="15" customWidth="1"/>
    <col min="15628" max="15628" width="16.28515625" style="15" customWidth="1"/>
    <col min="15629" max="15629" width="14" style="15" customWidth="1"/>
    <col min="15630" max="15630" width="12" style="15" customWidth="1"/>
    <col min="15631" max="15631" width="16.42578125" style="15" customWidth="1"/>
    <col min="15632" max="15632" width="13.28515625" style="15" customWidth="1"/>
    <col min="15633" max="15633" width="12" style="15" customWidth="1"/>
    <col min="15634" max="15634" width="16.42578125" style="15" customWidth="1"/>
    <col min="15635" max="15635" width="12.28515625" style="15" customWidth="1"/>
    <col min="15636" max="15636" width="11.85546875" style="15" customWidth="1"/>
    <col min="15637" max="15637" width="14.28515625" style="15" customWidth="1"/>
    <col min="15638" max="15638" width="10.5703125" style="15" bestFit="1" customWidth="1"/>
    <col min="15639" max="15639" width="9.28515625" style="15" bestFit="1" customWidth="1"/>
    <col min="15640" max="15872" width="9.140625" style="15"/>
    <col min="15873" max="15873" width="3" style="15" customWidth="1"/>
    <col min="15874" max="15874" width="88.42578125" style="15" customWidth="1"/>
    <col min="15875" max="15875" width="15.5703125" style="15" customWidth="1"/>
    <col min="15876" max="15876" width="12.85546875" style="15" customWidth="1"/>
    <col min="15877" max="15877" width="12.28515625" style="15" customWidth="1"/>
    <col min="15878" max="15878" width="14.85546875" style="15" customWidth="1"/>
    <col min="15879" max="15879" width="12.140625" style="15" customWidth="1"/>
    <col min="15880" max="15880" width="12.7109375" style="15" customWidth="1"/>
    <col min="15881" max="15881" width="14.85546875" style="15" customWidth="1"/>
    <col min="15882" max="15882" width="13.28515625" style="15" customWidth="1"/>
    <col min="15883" max="15883" width="14.28515625" style="15" customWidth="1"/>
    <col min="15884" max="15884" width="16.28515625" style="15" customWidth="1"/>
    <col min="15885" max="15885" width="14" style="15" customWidth="1"/>
    <col min="15886" max="15886" width="12" style="15" customWidth="1"/>
    <col min="15887" max="15887" width="16.42578125" style="15" customWidth="1"/>
    <col min="15888" max="15888" width="13.28515625" style="15" customWidth="1"/>
    <col min="15889" max="15889" width="12" style="15" customWidth="1"/>
    <col min="15890" max="15890" width="16.42578125" style="15" customWidth="1"/>
    <col min="15891" max="15891" width="12.28515625" style="15" customWidth="1"/>
    <col min="15892" max="15892" width="11.85546875" style="15" customWidth="1"/>
    <col min="15893" max="15893" width="14.28515625" style="15" customWidth="1"/>
    <col min="15894" max="15894" width="10.5703125" style="15" bestFit="1" customWidth="1"/>
    <col min="15895" max="15895" width="9.28515625" style="15" bestFit="1" customWidth="1"/>
    <col min="15896" max="16128" width="9.140625" style="15"/>
    <col min="16129" max="16129" width="3" style="15" customWidth="1"/>
    <col min="16130" max="16130" width="88.42578125" style="15" customWidth="1"/>
    <col min="16131" max="16131" width="15.5703125" style="15" customWidth="1"/>
    <col min="16132" max="16132" width="12.85546875" style="15" customWidth="1"/>
    <col min="16133" max="16133" width="12.28515625" style="15" customWidth="1"/>
    <col min="16134" max="16134" width="14.85546875" style="15" customWidth="1"/>
    <col min="16135" max="16135" width="12.140625" style="15" customWidth="1"/>
    <col min="16136" max="16136" width="12.7109375" style="15" customWidth="1"/>
    <col min="16137" max="16137" width="14.85546875" style="15" customWidth="1"/>
    <col min="16138" max="16138" width="13.28515625" style="15" customWidth="1"/>
    <col min="16139" max="16139" width="14.28515625" style="15" customWidth="1"/>
    <col min="16140" max="16140" width="16.28515625" style="15" customWidth="1"/>
    <col min="16141" max="16141" width="14" style="15" customWidth="1"/>
    <col min="16142" max="16142" width="12" style="15" customWidth="1"/>
    <col min="16143" max="16143" width="16.42578125" style="15" customWidth="1"/>
    <col min="16144" max="16144" width="13.28515625" style="15" customWidth="1"/>
    <col min="16145" max="16145" width="12" style="15" customWidth="1"/>
    <col min="16146" max="16146" width="16.42578125" style="15" customWidth="1"/>
    <col min="16147" max="16147" width="12.28515625" style="15" customWidth="1"/>
    <col min="16148" max="16148" width="11.85546875" style="15" customWidth="1"/>
    <col min="16149" max="16149" width="14.28515625" style="15" customWidth="1"/>
    <col min="16150" max="16150" width="10.5703125" style="15" bestFit="1" customWidth="1"/>
    <col min="16151" max="16151" width="9.28515625" style="15" bestFit="1" customWidth="1"/>
    <col min="16152" max="16384" width="9.140625" style="15"/>
  </cols>
  <sheetData>
    <row r="1" spans="1:21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1" ht="26.25" customHeight="1" x14ac:dyDescent="0.35">
      <c r="A2" s="3372" t="s">
        <v>94</v>
      </c>
      <c r="B2" s="3372"/>
      <c r="C2" s="3372"/>
      <c r="D2" s="3372"/>
      <c r="E2" s="3372"/>
      <c r="F2" s="3372"/>
      <c r="G2" s="3372"/>
      <c r="H2" s="3372"/>
      <c r="I2" s="3372"/>
      <c r="J2" s="3372"/>
      <c r="K2" s="3372"/>
      <c r="L2" s="3372"/>
      <c r="M2" s="3372"/>
      <c r="N2" s="3372"/>
      <c r="O2" s="3372"/>
      <c r="P2" s="3372"/>
      <c r="Q2" s="3372"/>
      <c r="R2" s="3372"/>
      <c r="S2" s="3372"/>
      <c r="T2" s="3372"/>
    </row>
    <row r="3" spans="1:21" ht="37.5" customHeight="1" x14ac:dyDescent="0.35">
      <c r="A3" s="3189" t="s">
        <v>91</v>
      </c>
      <c r="B3" s="3189"/>
      <c r="C3" s="3189"/>
      <c r="D3" s="3189"/>
      <c r="E3" s="3189"/>
      <c r="F3" s="3189"/>
      <c r="G3" s="3189"/>
      <c r="H3" s="3189"/>
      <c r="I3" s="3189"/>
      <c r="J3" s="3189"/>
      <c r="K3" s="3189"/>
      <c r="L3" s="3189"/>
      <c r="M3" s="3189"/>
      <c r="N3" s="3189"/>
      <c r="O3" s="3189"/>
      <c r="P3" s="3189"/>
      <c r="Q3" s="3189"/>
      <c r="R3" s="3189"/>
      <c r="S3" s="3189"/>
      <c r="T3" s="3189"/>
    </row>
    <row r="4" spans="1:21" ht="33" customHeight="1" x14ac:dyDescent="0.35">
      <c r="A4" s="3371" t="s">
        <v>92</v>
      </c>
      <c r="B4" s="3371"/>
      <c r="C4" s="3371"/>
      <c r="D4" s="3371"/>
      <c r="E4" s="3371"/>
      <c r="F4" s="3371"/>
      <c r="G4" s="3371"/>
      <c r="H4" s="3371"/>
      <c r="I4" s="3371"/>
      <c r="J4" s="3371"/>
      <c r="K4" s="3371"/>
      <c r="L4" s="3371"/>
      <c r="M4" s="3371"/>
      <c r="N4" s="3371"/>
      <c r="O4" s="3371"/>
      <c r="P4" s="3371"/>
      <c r="Q4" s="3371"/>
      <c r="R4" s="3371"/>
      <c r="S4" s="3371"/>
      <c r="T4" s="3371"/>
    </row>
    <row r="5" spans="1:21" ht="33" customHeight="1" x14ac:dyDescent="0.35">
      <c r="A5" s="1951"/>
      <c r="B5" s="3190" t="s">
        <v>367</v>
      </c>
      <c r="C5" s="3190"/>
      <c r="D5" s="3190"/>
      <c r="E5" s="3190"/>
      <c r="F5" s="3190"/>
      <c r="G5" s="3190"/>
      <c r="H5" s="3190"/>
      <c r="I5" s="3190"/>
      <c r="J5" s="3190"/>
      <c r="K5" s="3190"/>
      <c r="L5" s="3190"/>
      <c r="M5" s="3190"/>
      <c r="N5" s="3190"/>
      <c r="O5" s="3190"/>
      <c r="P5" s="3190"/>
      <c r="Q5" s="3190"/>
      <c r="R5" s="3190"/>
      <c r="S5" s="3190"/>
      <c r="T5" s="3190"/>
      <c r="U5" s="3190"/>
    </row>
    <row r="6" spans="1:21" ht="33" customHeight="1" thickBot="1" x14ac:dyDescent="0.4">
      <c r="A6" s="1951"/>
      <c r="B6" s="1951"/>
      <c r="C6" s="1951"/>
      <c r="D6" s="1951"/>
      <c r="E6" s="1951"/>
      <c r="F6" s="1951"/>
      <c r="G6" s="1951"/>
      <c r="H6" s="1951"/>
      <c r="I6" s="1951"/>
      <c r="J6" s="1951"/>
      <c r="K6" s="1951"/>
      <c r="L6" s="1951"/>
      <c r="M6" s="1951"/>
      <c r="N6" s="1951"/>
      <c r="O6" s="1951"/>
      <c r="P6" s="1951"/>
      <c r="Q6" s="1951"/>
      <c r="R6" s="1951"/>
      <c r="S6" s="1951"/>
      <c r="T6" s="1951"/>
    </row>
    <row r="7" spans="1:21" ht="33" customHeight="1" x14ac:dyDescent="0.35">
      <c r="B7" s="3191" t="s">
        <v>9</v>
      </c>
      <c r="C7" s="3205" t="s">
        <v>0</v>
      </c>
      <c r="D7" s="3206"/>
      <c r="E7" s="3207"/>
      <c r="F7" s="3205" t="s">
        <v>1</v>
      </c>
      <c r="G7" s="3206"/>
      <c r="H7" s="3207"/>
      <c r="I7" s="3205" t="s">
        <v>2</v>
      </c>
      <c r="J7" s="3206"/>
      <c r="K7" s="3207"/>
      <c r="L7" s="3205" t="s">
        <v>3</v>
      </c>
      <c r="M7" s="3206"/>
      <c r="N7" s="3207"/>
      <c r="O7" s="3205">
        <v>5</v>
      </c>
      <c r="P7" s="3206"/>
      <c r="Q7" s="3207"/>
      <c r="R7" s="3181" t="s">
        <v>6</v>
      </c>
      <c r="S7" s="3182"/>
      <c r="T7" s="3183"/>
    </row>
    <row r="8" spans="1:21" ht="33" customHeight="1" thickBot="1" x14ac:dyDescent="0.4">
      <c r="B8" s="3192"/>
      <c r="C8" s="3208"/>
      <c r="D8" s="3209"/>
      <c r="E8" s="3210"/>
      <c r="F8" s="3208"/>
      <c r="G8" s="3209"/>
      <c r="H8" s="3210"/>
      <c r="I8" s="3208"/>
      <c r="J8" s="3209"/>
      <c r="K8" s="3210"/>
      <c r="L8" s="3208"/>
      <c r="M8" s="3209"/>
      <c r="N8" s="3210"/>
      <c r="O8" s="3208"/>
      <c r="P8" s="3209"/>
      <c r="Q8" s="3210"/>
      <c r="R8" s="3184"/>
      <c r="S8" s="3185"/>
      <c r="T8" s="3186"/>
    </row>
    <row r="9" spans="1:21" ht="99.75" customHeight="1" thickBot="1" x14ac:dyDescent="0.4">
      <c r="B9" s="3193"/>
      <c r="C9" s="210" t="s">
        <v>26</v>
      </c>
      <c r="D9" s="212" t="s">
        <v>27</v>
      </c>
      <c r="E9" s="213" t="s">
        <v>4</v>
      </c>
      <c r="F9" s="210" t="s">
        <v>26</v>
      </c>
      <c r="G9" s="212" t="s">
        <v>27</v>
      </c>
      <c r="H9" s="213" t="s">
        <v>4</v>
      </c>
      <c r="I9" s="210" t="s">
        <v>26</v>
      </c>
      <c r="J9" s="212" t="s">
        <v>27</v>
      </c>
      <c r="K9" s="213" t="s">
        <v>4</v>
      </c>
      <c r="L9" s="210" t="s">
        <v>26</v>
      </c>
      <c r="M9" s="212" t="s">
        <v>27</v>
      </c>
      <c r="N9" s="213" t="s">
        <v>4</v>
      </c>
      <c r="O9" s="210" t="s">
        <v>26</v>
      </c>
      <c r="P9" s="212" t="s">
        <v>27</v>
      </c>
      <c r="Q9" s="214" t="s">
        <v>4</v>
      </c>
      <c r="R9" s="210" t="s">
        <v>26</v>
      </c>
      <c r="S9" s="212" t="s">
        <v>27</v>
      </c>
      <c r="T9" s="214" t="s">
        <v>4</v>
      </c>
    </row>
    <row r="10" spans="1:21" ht="34.5" customHeight="1" x14ac:dyDescent="0.35">
      <c r="B10" s="66" t="s">
        <v>22</v>
      </c>
      <c r="C10" s="806"/>
      <c r="D10" s="133"/>
      <c r="E10" s="134"/>
      <c r="F10" s="112"/>
      <c r="G10" s="112"/>
      <c r="H10" s="121"/>
      <c r="I10" s="137"/>
      <c r="J10" s="133"/>
      <c r="K10" s="134"/>
      <c r="L10" s="112"/>
      <c r="M10" s="112"/>
      <c r="N10" s="121"/>
      <c r="O10" s="139"/>
      <c r="P10" s="140"/>
      <c r="Q10" s="134"/>
      <c r="R10" s="122"/>
      <c r="S10" s="122"/>
      <c r="T10" s="123"/>
    </row>
    <row r="11" spans="1:21" ht="31.5" customHeight="1" x14ac:dyDescent="0.35">
      <c r="B11" s="554" t="s">
        <v>337</v>
      </c>
      <c r="C11" s="297">
        <v>21</v>
      </c>
      <c r="D11" s="298">
        <v>21</v>
      </c>
      <c r="E11" s="574">
        <f t="shared" ref="E11:E17" si="0">SUM(C11:D11)</f>
        <v>42</v>
      </c>
      <c r="F11" s="297">
        <v>38</v>
      </c>
      <c r="G11" s="298">
        <v>49</v>
      </c>
      <c r="H11" s="574">
        <f t="shared" ref="H11:H17" si="1">SUM(F11:G11)</f>
        <v>87</v>
      </c>
      <c r="I11" s="297">
        <v>86</v>
      </c>
      <c r="J11" s="298">
        <v>163</v>
      </c>
      <c r="K11" s="574">
        <f t="shared" ref="K11:K17" si="2">SUM(I11:J11)</f>
        <v>249</v>
      </c>
      <c r="L11" s="297">
        <v>49</v>
      </c>
      <c r="M11" s="575">
        <v>144</v>
      </c>
      <c r="N11" s="574">
        <f t="shared" ref="N11:N17" si="3">SUM(L11:M11)</f>
        <v>193</v>
      </c>
      <c r="O11" s="297">
        <v>12</v>
      </c>
      <c r="P11" s="575">
        <v>64</v>
      </c>
      <c r="Q11" s="1369">
        <f>SUM(O11:P11)</f>
        <v>76</v>
      </c>
      <c r="R11" s="1370">
        <f>SUM(C11+F11+I11+L11+O11)</f>
        <v>206</v>
      </c>
      <c r="S11" s="576">
        <f>SUM(D11+G11+J11+M11+P11)</f>
        <v>441</v>
      </c>
      <c r="T11" s="618">
        <f>SUM(R11:S11)</f>
        <v>647</v>
      </c>
    </row>
    <row r="12" spans="1:21" ht="27.75" customHeight="1" x14ac:dyDescent="0.35">
      <c r="B12" s="554" t="s">
        <v>338</v>
      </c>
      <c r="C12" s="297">
        <v>5</v>
      </c>
      <c r="D12" s="298">
        <v>2</v>
      </c>
      <c r="E12" s="574">
        <f t="shared" si="0"/>
        <v>7</v>
      </c>
      <c r="F12" s="297">
        <v>0</v>
      </c>
      <c r="G12" s="298">
        <v>0</v>
      </c>
      <c r="H12" s="574">
        <f t="shared" si="1"/>
        <v>0</v>
      </c>
      <c r="I12" s="297">
        <v>1</v>
      </c>
      <c r="J12" s="298">
        <v>6</v>
      </c>
      <c r="K12" s="574">
        <f t="shared" si="2"/>
        <v>7</v>
      </c>
      <c r="L12" s="297">
        <v>0</v>
      </c>
      <c r="M12" s="298">
        <v>10</v>
      </c>
      <c r="N12" s="574">
        <f t="shared" si="3"/>
        <v>10</v>
      </c>
      <c r="O12" s="297">
        <f>O32+O22</f>
        <v>0</v>
      </c>
      <c r="P12" s="298">
        <v>5</v>
      </c>
      <c r="Q12" s="1369">
        <f t="shared" ref="Q12:Q17" si="4">SUM(O12:P12)</f>
        <v>5</v>
      </c>
      <c r="R12" s="1370">
        <f t="shared" ref="R12:S17" si="5">SUM(C12+F12+I12+L12+O12)</f>
        <v>6</v>
      </c>
      <c r="S12" s="576">
        <f t="shared" si="5"/>
        <v>23</v>
      </c>
      <c r="T12" s="618">
        <f t="shared" ref="T12:T17" si="6">SUM(R12:S12)</f>
        <v>29</v>
      </c>
    </row>
    <row r="13" spans="1:21" ht="34.5" customHeight="1" x14ac:dyDescent="0.35">
      <c r="B13" s="554" t="s">
        <v>195</v>
      </c>
      <c r="C13" s="297">
        <v>9</v>
      </c>
      <c r="D13" s="298">
        <v>5</v>
      </c>
      <c r="E13" s="574">
        <f t="shared" si="0"/>
        <v>14</v>
      </c>
      <c r="F13" s="297">
        <v>1</v>
      </c>
      <c r="G13" s="575">
        <v>13</v>
      </c>
      <c r="H13" s="574">
        <f t="shared" si="1"/>
        <v>14</v>
      </c>
      <c r="I13" s="297">
        <v>0</v>
      </c>
      <c r="J13" s="298">
        <v>24</v>
      </c>
      <c r="K13" s="574">
        <f t="shared" si="2"/>
        <v>24</v>
      </c>
      <c r="L13" s="297">
        <f>L35+L23</f>
        <v>0</v>
      </c>
      <c r="M13" s="298">
        <f>M35+M23</f>
        <v>0</v>
      </c>
      <c r="N13" s="574">
        <f t="shared" si="3"/>
        <v>0</v>
      </c>
      <c r="O13" s="297">
        <f>O35+O23</f>
        <v>0</v>
      </c>
      <c r="P13" s="298">
        <f>P35+P23</f>
        <v>0</v>
      </c>
      <c r="Q13" s="1369">
        <f t="shared" si="4"/>
        <v>0</v>
      </c>
      <c r="R13" s="1370">
        <f t="shared" si="5"/>
        <v>10</v>
      </c>
      <c r="S13" s="576">
        <f t="shared" si="5"/>
        <v>42</v>
      </c>
      <c r="T13" s="618">
        <f t="shared" si="6"/>
        <v>52</v>
      </c>
    </row>
    <row r="14" spans="1:21" ht="34.5" customHeight="1" x14ac:dyDescent="0.35">
      <c r="B14" s="554" t="s">
        <v>339</v>
      </c>
      <c r="C14" s="297">
        <v>5</v>
      </c>
      <c r="D14" s="298">
        <v>14</v>
      </c>
      <c r="E14" s="574">
        <f t="shared" si="0"/>
        <v>19</v>
      </c>
      <c r="F14" s="297">
        <v>2</v>
      </c>
      <c r="G14" s="298">
        <v>16</v>
      </c>
      <c r="H14" s="574">
        <f t="shared" si="1"/>
        <v>18</v>
      </c>
      <c r="I14" s="297">
        <v>0</v>
      </c>
      <c r="J14" s="298">
        <v>20</v>
      </c>
      <c r="K14" s="574">
        <f t="shared" si="2"/>
        <v>20</v>
      </c>
      <c r="L14" s="297">
        <v>0</v>
      </c>
      <c r="M14" s="298">
        <v>13</v>
      </c>
      <c r="N14" s="574">
        <f t="shared" si="3"/>
        <v>13</v>
      </c>
      <c r="O14" s="297">
        <v>0</v>
      </c>
      <c r="P14" s="298">
        <v>0</v>
      </c>
      <c r="Q14" s="1369">
        <f t="shared" si="4"/>
        <v>0</v>
      </c>
      <c r="R14" s="1370">
        <f t="shared" si="5"/>
        <v>7</v>
      </c>
      <c r="S14" s="576">
        <f t="shared" si="5"/>
        <v>63</v>
      </c>
      <c r="T14" s="618">
        <f t="shared" si="6"/>
        <v>70</v>
      </c>
    </row>
    <row r="15" spans="1:21" ht="34.5" customHeight="1" x14ac:dyDescent="0.35">
      <c r="B15" s="554" t="s">
        <v>340</v>
      </c>
      <c r="C15" s="297">
        <v>8</v>
      </c>
      <c r="D15" s="298">
        <v>0</v>
      </c>
      <c r="E15" s="574">
        <f t="shared" si="0"/>
        <v>8</v>
      </c>
      <c r="F15" s="297">
        <v>6</v>
      </c>
      <c r="G15" s="298">
        <v>8</v>
      </c>
      <c r="H15" s="574">
        <f t="shared" si="1"/>
        <v>14</v>
      </c>
      <c r="I15" s="297">
        <v>3</v>
      </c>
      <c r="J15" s="298">
        <v>4</v>
      </c>
      <c r="K15" s="574">
        <f t="shared" si="2"/>
        <v>7</v>
      </c>
      <c r="L15" s="297">
        <v>3</v>
      </c>
      <c r="M15" s="298">
        <v>22</v>
      </c>
      <c r="N15" s="574">
        <f t="shared" si="3"/>
        <v>25</v>
      </c>
      <c r="O15" s="297">
        <v>0</v>
      </c>
      <c r="P15" s="575">
        <v>0</v>
      </c>
      <c r="Q15" s="1369">
        <f t="shared" si="4"/>
        <v>0</v>
      </c>
      <c r="R15" s="1370">
        <f t="shared" si="5"/>
        <v>20</v>
      </c>
      <c r="S15" s="576">
        <f t="shared" si="5"/>
        <v>34</v>
      </c>
      <c r="T15" s="618">
        <f t="shared" si="6"/>
        <v>54</v>
      </c>
    </row>
    <row r="16" spans="1:21" ht="52.5" customHeight="1" x14ac:dyDescent="0.35">
      <c r="B16" s="554" t="s">
        <v>110</v>
      </c>
      <c r="C16" s="297">
        <v>6</v>
      </c>
      <c r="D16" s="575">
        <v>25</v>
      </c>
      <c r="E16" s="574">
        <f t="shared" si="0"/>
        <v>31</v>
      </c>
      <c r="F16" s="297">
        <v>17</v>
      </c>
      <c r="G16" s="298">
        <v>18</v>
      </c>
      <c r="H16" s="574">
        <f t="shared" si="1"/>
        <v>35</v>
      </c>
      <c r="I16" s="297">
        <v>27</v>
      </c>
      <c r="J16" s="298">
        <v>13</v>
      </c>
      <c r="K16" s="574">
        <f t="shared" si="2"/>
        <v>40</v>
      </c>
      <c r="L16" s="297">
        <v>0</v>
      </c>
      <c r="M16" s="298">
        <v>0</v>
      </c>
      <c r="N16" s="574">
        <f t="shared" si="3"/>
        <v>0</v>
      </c>
      <c r="O16" s="297">
        <f>O35+O23</f>
        <v>0</v>
      </c>
      <c r="P16" s="298">
        <f>P35+P23</f>
        <v>0</v>
      </c>
      <c r="Q16" s="1369">
        <f t="shared" si="4"/>
        <v>0</v>
      </c>
      <c r="R16" s="1370">
        <f t="shared" si="5"/>
        <v>50</v>
      </c>
      <c r="S16" s="576">
        <f t="shared" si="5"/>
        <v>56</v>
      </c>
      <c r="T16" s="618">
        <f t="shared" si="6"/>
        <v>106</v>
      </c>
    </row>
    <row r="17" spans="2:20" ht="52.5" customHeight="1" thickBot="1" x14ac:dyDescent="0.4">
      <c r="B17" s="554" t="s">
        <v>80</v>
      </c>
      <c r="C17" s="297">
        <v>14</v>
      </c>
      <c r="D17" s="577">
        <v>9</v>
      </c>
      <c r="E17" s="574">
        <f t="shared" si="0"/>
        <v>23</v>
      </c>
      <c r="F17" s="297">
        <v>16</v>
      </c>
      <c r="G17" s="577">
        <v>22</v>
      </c>
      <c r="H17" s="574">
        <f t="shared" si="1"/>
        <v>38</v>
      </c>
      <c r="I17" s="297">
        <v>28</v>
      </c>
      <c r="J17" s="577">
        <v>66</v>
      </c>
      <c r="K17" s="574">
        <f t="shared" si="2"/>
        <v>94</v>
      </c>
      <c r="L17" s="297">
        <v>9</v>
      </c>
      <c r="M17" s="577">
        <v>69</v>
      </c>
      <c r="N17" s="574">
        <f t="shared" si="3"/>
        <v>78</v>
      </c>
      <c r="O17" s="297">
        <v>3</v>
      </c>
      <c r="P17" s="1368">
        <v>19</v>
      </c>
      <c r="Q17" s="1369">
        <f t="shared" si="4"/>
        <v>22</v>
      </c>
      <c r="R17" s="1370">
        <f t="shared" si="5"/>
        <v>70</v>
      </c>
      <c r="S17" s="576">
        <f t="shared" si="5"/>
        <v>185</v>
      </c>
      <c r="T17" s="618">
        <f t="shared" si="6"/>
        <v>255</v>
      </c>
    </row>
    <row r="18" spans="2:20" ht="34.5" customHeight="1" thickBot="1" x14ac:dyDescent="0.4">
      <c r="B18" s="578" t="s">
        <v>16</v>
      </c>
      <c r="C18" s="579">
        <f>SUM(C11:C17)</f>
        <v>68</v>
      </c>
      <c r="D18" s="580">
        <f>SUM(D11:D17)</f>
        <v>76</v>
      </c>
      <c r="E18" s="581">
        <f>SUM(E11:E17)</f>
        <v>144</v>
      </c>
      <c r="F18" s="582">
        <f t="shared" ref="F18:T18" si="7">SUM(F11:F17)</f>
        <v>80</v>
      </c>
      <c r="G18" s="580">
        <f t="shared" si="7"/>
        <v>126</v>
      </c>
      <c r="H18" s="583">
        <f t="shared" si="7"/>
        <v>206</v>
      </c>
      <c r="I18" s="579">
        <f t="shared" si="7"/>
        <v>145</v>
      </c>
      <c r="J18" s="580">
        <f t="shared" si="7"/>
        <v>296</v>
      </c>
      <c r="K18" s="581">
        <f t="shared" si="7"/>
        <v>441</v>
      </c>
      <c r="L18" s="582">
        <f t="shared" si="7"/>
        <v>61</v>
      </c>
      <c r="M18" s="580">
        <f t="shared" si="7"/>
        <v>258</v>
      </c>
      <c r="N18" s="583">
        <f t="shared" si="7"/>
        <v>319</v>
      </c>
      <c r="O18" s="579">
        <f>SUM(O11:O17)</f>
        <v>15</v>
      </c>
      <c r="P18" s="580">
        <f>SUM(P11:P17)</f>
        <v>88</v>
      </c>
      <c r="Q18" s="583">
        <f>SUM(Q11:Q17)</f>
        <v>103</v>
      </c>
      <c r="R18" s="579">
        <f t="shared" si="7"/>
        <v>369</v>
      </c>
      <c r="S18" s="580">
        <f t="shared" si="7"/>
        <v>844</v>
      </c>
      <c r="T18" s="580">
        <f t="shared" si="7"/>
        <v>1213</v>
      </c>
    </row>
    <row r="19" spans="2:20" ht="30.75" customHeight="1" thickBot="1" x14ac:dyDescent="0.4">
      <c r="B19" s="557" t="s">
        <v>23</v>
      </c>
      <c r="C19" s="584"/>
      <c r="D19" s="585"/>
      <c r="E19" s="586"/>
      <c r="F19" s="587"/>
      <c r="G19" s="585"/>
      <c r="H19" s="586"/>
      <c r="I19" s="587"/>
      <c r="J19" s="585"/>
      <c r="K19" s="586"/>
      <c r="L19" s="587"/>
      <c r="M19" s="585"/>
      <c r="N19" s="586"/>
      <c r="O19" s="584"/>
      <c r="P19" s="585"/>
      <c r="Q19" s="586"/>
      <c r="R19" s="584"/>
      <c r="S19" s="587"/>
      <c r="T19" s="619"/>
    </row>
    <row r="20" spans="2:20" ht="30.75" customHeight="1" thickBot="1" x14ac:dyDescent="0.4">
      <c r="B20" s="588" t="s">
        <v>11</v>
      </c>
      <c r="C20" s="589"/>
      <c r="D20" s="590"/>
      <c r="E20" s="583"/>
      <c r="F20" s="589"/>
      <c r="G20" s="590"/>
      <c r="H20" s="581"/>
      <c r="I20" s="591"/>
      <c r="J20" s="590" t="s">
        <v>7</v>
      </c>
      <c r="K20" s="583"/>
      <c r="L20" s="589"/>
      <c r="M20" s="590"/>
      <c r="N20" s="583"/>
      <c r="O20" s="579"/>
      <c r="P20" s="580"/>
      <c r="Q20" s="583"/>
      <c r="R20" s="390"/>
      <c r="S20" s="390"/>
      <c r="T20" s="620"/>
    </row>
    <row r="21" spans="2:20" ht="30" customHeight="1" x14ac:dyDescent="0.35">
      <c r="B21" s="554" t="s">
        <v>337</v>
      </c>
      <c r="C21" s="297">
        <v>21</v>
      </c>
      <c r="D21" s="298">
        <v>19</v>
      </c>
      <c r="E21" s="574">
        <f t="shared" ref="E21:E27" si="8">SUM(C21:D21)</f>
        <v>40</v>
      </c>
      <c r="F21" s="297">
        <v>38</v>
      </c>
      <c r="G21" s="298">
        <v>49</v>
      </c>
      <c r="H21" s="574">
        <f t="shared" ref="H21:H27" si="9">SUM(F21:G21)</f>
        <v>87</v>
      </c>
      <c r="I21" s="297">
        <v>86</v>
      </c>
      <c r="J21" s="298">
        <v>161</v>
      </c>
      <c r="K21" s="574">
        <f t="shared" ref="K21:K27" si="10">SUM(I21:J21)</f>
        <v>247</v>
      </c>
      <c r="L21" s="297">
        <v>49</v>
      </c>
      <c r="M21" s="575">
        <v>144</v>
      </c>
      <c r="N21" s="574">
        <f>SUM(L21:M21)</f>
        <v>193</v>
      </c>
      <c r="O21" s="297">
        <v>12</v>
      </c>
      <c r="P21" s="298">
        <v>64</v>
      </c>
      <c r="Q21" s="1369">
        <f t="shared" ref="Q21:Q27" si="11">SUM(O21:P21)</f>
        <v>76</v>
      </c>
      <c r="R21" s="1370">
        <f>SUM(C21+F21+I21+L21+O21)</f>
        <v>206</v>
      </c>
      <c r="S21" s="576">
        <f>SUM(D21+G21+J21+M21+P21)</f>
        <v>437</v>
      </c>
      <c r="T21" s="618">
        <f>SUM(R21:S21)</f>
        <v>643</v>
      </c>
    </row>
    <row r="22" spans="2:20" ht="25.5" customHeight="1" x14ac:dyDescent="0.35">
      <c r="B22" s="554" t="s">
        <v>338</v>
      </c>
      <c r="C22" s="297">
        <v>5</v>
      </c>
      <c r="D22" s="298">
        <v>2</v>
      </c>
      <c r="E22" s="574">
        <f t="shared" si="8"/>
        <v>7</v>
      </c>
      <c r="F22" s="297">
        <v>0</v>
      </c>
      <c r="G22" s="298">
        <v>0</v>
      </c>
      <c r="H22" s="574">
        <f t="shared" si="9"/>
        <v>0</v>
      </c>
      <c r="I22" s="297">
        <v>0</v>
      </c>
      <c r="J22" s="298">
        <v>6</v>
      </c>
      <c r="K22" s="574">
        <f t="shared" si="10"/>
        <v>6</v>
      </c>
      <c r="L22" s="297">
        <v>0</v>
      </c>
      <c r="M22" s="298">
        <v>10</v>
      </c>
      <c r="N22" s="574">
        <f>SUM(L22:M22)</f>
        <v>10</v>
      </c>
      <c r="O22" s="297">
        <f>O41+O31</f>
        <v>0</v>
      </c>
      <c r="P22" s="298">
        <v>5</v>
      </c>
      <c r="Q22" s="1369">
        <f t="shared" si="11"/>
        <v>5</v>
      </c>
      <c r="R22" s="1370">
        <f t="shared" ref="R22:S27" si="12">SUM(C22+F22+I22+L22+O22)</f>
        <v>5</v>
      </c>
      <c r="S22" s="576">
        <f t="shared" si="12"/>
        <v>23</v>
      </c>
      <c r="T22" s="618">
        <f t="shared" ref="T22:T27" si="13">SUM(R22:S22)</f>
        <v>28</v>
      </c>
    </row>
    <row r="23" spans="2:20" ht="31.5" customHeight="1" x14ac:dyDescent="0.35">
      <c r="B23" s="554" t="s">
        <v>195</v>
      </c>
      <c r="C23" s="297">
        <v>9</v>
      </c>
      <c r="D23" s="298">
        <v>5</v>
      </c>
      <c r="E23" s="574">
        <f t="shared" si="8"/>
        <v>14</v>
      </c>
      <c r="F23" s="297">
        <v>1</v>
      </c>
      <c r="G23" s="298">
        <v>13</v>
      </c>
      <c r="H23" s="574">
        <f t="shared" si="9"/>
        <v>14</v>
      </c>
      <c r="I23" s="297">
        <v>0</v>
      </c>
      <c r="J23" s="298">
        <v>23</v>
      </c>
      <c r="K23" s="574">
        <f t="shared" si="10"/>
        <v>23</v>
      </c>
      <c r="L23" s="297">
        <f>L44+L32</f>
        <v>0</v>
      </c>
      <c r="M23" s="298">
        <f>M44+M32</f>
        <v>0</v>
      </c>
      <c r="N23" s="574">
        <f>SUM(L23:M23)</f>
        <v>0</v>
      </c>
      <c r="O23" s="297">
        <f>O44+O32</f>
        <v>0</v>
      </c>
      <c r="P23" s="298">
        <f>P44+P32</f>
        <v>0</v>
      </c>
      <c r="Q23" s="1369">
        <f t="shared" si="11"/>
        <v>0</v>
      </c>
      <c r="R23" s="1370">
        <f t="shared" si="12"/>
        <v>10</v>
      </c>
      <c r="S23" s="576">
        <f t="shared" si="12"/>
        <v>41</v>
      </c>
      <c r="T23" s="618">
        <f t="shared" si="13"/>
        <v>51</v>
      </c>
    </row>
    <row r="24" spans="2:20" ht="31.5" customHeight="1" x14ac:dyDescent="0.35">
      <c r="B24" s="554" t="s">
        <v>339</v>
      </c>
      <c r="C24" s="297">
        <v>5</v>
      </c>
      <c r="D24" s="298">
        <v>14</v>
      </c>
      <c r="E24" s="574">
        <f t="shared" si="8"/>
        <v>19</v>
      </c>
      <c r="F24" s="297">
        <v>2</v>
      </c>
      <c r="G24" s="298">
        <v>16</v>
      </c>
      <c r="H24" s="574">
        <f t="shared" si="9"/>
        <v>18</v>
      </c>
      <c r="I24" s="297">
        <v>0</v>
      </c>
      <c r="J24" s="298">
        <v>20</v>
      </c>
      <c r="K24" s="574">
        <f t="shared" si="10"/>
        <v>20</v>
      </c>
      <c r="L24" s="297">
        <v>0</v>
      </c>
      <c r="M24" s="298">
        <v>13</v>
      </c>
      <c r="N24" s="574">
        <f>SUM(L24:M24)</f>
        <v>13</v>
      </c>
      <c r="O24" s="297">
        <v>0</v>
      </c>
      <c r="P24" s="298">
        <v>0</v>
      </c>
      <c r="Q24" s="1369">
        <f t="shared" si="11"/>
        <v>0</v>
      </c>
      <c r="R24" s="1370">
        <f t="shared" si="12"/>
        <v>7</v>
      </c>
      <c r="S24" s="576">
        <f t="shared" si="12"/>
        <v>63</v>
      </c>
      <c r="T24" s="618">
        <f t="shared" si="13"/>
        <v>70</v>
      </c>
    </row>
    <row r="25" spans="2:20" ht="31.5" customHeight="1" x14ac:dyDescent="0.35">
      <c r="B25" s="554" t="s">
        <v>340</v>
      </c>
      <c r="C25" s="297">
        <v>8</v>
      </c>
      <c r="D25" s="298">
        <v>0</v>
      </c>
      <c r="E25" s="574">
        <f t="shared" si="8"/>
        <v>8</v>
      </c>
      <c r="F25" s="297">
        <v>6</v>
      </c>
      <c r="G25" s="298">
        <v>8</v>
      </c>
      <c r="H25" s="574">
        <f t="shared" si="9"/>
        <v>14</v>
      </c>
      <c r="I25" s="297">
        <v>3</v>
      </c>
      <c r="J25" s="298">
        <v>4</v>
      </c>
      <c r="K25" s="574">
        <f t="shared" si="10"/>
        <v>7</v>
      </c>
      <c r="L25" s="297">
        <v>3</v>
      </c>
      <c r="M25" s="298">
        <v>22</v>
      </c>
      <c r="N25" s="574">
        <f>SUM(L25:M25)</f>
        <v>25</v>
      </c>
      <c r="O25" s="297">
        <v>0</v>
      </c>
      <c r="P25" s="298">
        <v>0</v>
      </c>
      <c r="Q25" s="1369">
        <f t="shared" si="11"/>
        <v>0</v>
      </c>
      <c r="R25" s="1370">
        <f t="shared" si="12"/>
        <v>20</v>
      </c>
      <c r="S25" s="576">
        <f t="shared" si="12"/>
        <v>34</v>
      </c>
      <c r="T25" s="618">
        <f t="shared" si="13"/>
        <v>54</v>
      </c>
    </row>
    <row r="26" spans="2:20" ht="54" customHeight="1" x14ac:dyDescent="0.35">
      <c r="B26" s="554" t="s">
        <v>110</v>
      </c>
      <c r="C26" s="297">
        <v>6</v>
      </c>
      <c r="D26" s="298">
        <v>22</v>
      </c>
      <c r="E26" s="574">
        <f t="shared" si="8"/>
        <v>28</v>
      </c>
      <c r="F26" s="297">
        <v>17</v>
      </c>
      <c r="G26" s="298">
        <v>17</v>
      </c>
      <c r="H26" s="574">
        <f t="shared" si="9"/>
        <v>34</v>
      </c>
      <c r="I26" s="297">
        <v>27</v>
      </c>
      <c r="J26" s="298">
        <v>13</v>
      </c>
      <c r="K26" s="574">
        <f t="shared" si="10"/>
        <v>40</v>
      </c>
      <c r="L26" s="297">
        <f>L44+L32</f>
        <v>0</v>
      </c>
      <c r="M26" s="298">
        <f>M44+M32</f>
        <v>0</v>
      </c>
      <c r="N26" s="574">
        <f>N44+N32</f>
        <v>0</v>
      </c>
      <c r="O26" s="297">
        <f>O44+O32</f>
        <v>0</v>
      </c>
      <c r="P26" s="298">
        <f>P44+P32</f>
        <v>0</v>
      </c>
      <c r="Q26" s="1369">
        <f t="shared" si="11"/>
        <v>0</v>
      </c>
      <c r="R26" s="1370">
        <f t="shared" si="12"/>
        <v>50</v>
      </c>
      <c r="S26" s="576">
        <f t="shared" si="12"/>
        <v>52</v>
      </c>
      <c r="T26" s="618">
        <f t="shared" si="13"/>
        <v>102</v>
      </c>
    </row>
    <row r="27" spans="2:20" ht="45" customHeight="1" thickBot="1" x14ac:dyDescent="0.4">
      <c r="B27" s="554" t="s">
        <v>80</v>
      </c>
      <c r="C27" s="297">
        <v>14</v>
      </c>
      <c r="D27" s="577">
        <v>9</v>
      </c>
      <c r="E27" s="574">
        <f t="shared" si="8"/>
        <v>23</v>
      </c>
      <c r="F27" s="297">
        <v>16</v>
      </c>
      <c r="G27" s="577">
        <v>22</v>
      </c>
      <c r="H27" s="574">
        <f t="shared" si="9"/>
        <v>38</v>
      </c>
      <c r="I27" s="297">
        <v>28</v>
      </c>
      <c r="J27" s="577">
        <v>64</v>
      </c>
      <c r="K27" s="574">
        <f t="shared" si="10"/>
        <v>92</v>
      </c>
      <c r="L27" s="297">
        <v>9</v>
      </c>
      <c r="M27" s="577">
        <v>68</v>
      </c>
      <c r="N27" s="574">
        <f>SUM(L27:M27)</f>
        <v>77</v>
      </c>
      <c r="O27" s="297">
        <v>3</v>
      </c>
      <c r="P27" s="1368">
        <v>19</v>
      </c>
      <c r="Q27" s="1369">
        <f t="shared" si="11"/>
        <v>22</v>
      </c>
      <c r="R27" s="1370">
        <f t="shared" si="12"/>
        <v>70</v>
      </c>
      <c r="S27" s="576">
        <f t="shared" si="12"/>
        <v>182</v>
      </c>
      <c r="T27" s="618">
        <f t="shared" si="13"/>
        <v>252</v>
      </c>
    </row>
    <row r="28" spans="2:20" ht="36" customHeight="1" thickBot="1" x14ac:dyDescent="0.4">
      <c r="B28" s="592" t="s">
        <v>8</v>
      </c>
      <c r="C28" s="579">
        <f>SUM(C21:C27)</f>
        <v>68</v>
      </c>
      <c r="D28" s="580">
        <f>SUM(D21:D27)</f>
        <v>71</v>
      </c>
      <c r="E28" s="581">
        <f>SUM(E21:E27)</f>
        <v>139</v>
      </c>
      <c r="F28" s="582">
        <f t="shared" ref="F28:T28" si="14">SUM(F21:F27)</f>
        <v>80</v>
      </c>
      <c r="G28" s="580">
        <f t="shared" si="14"/>
        <v>125</v>
      </c>
      <c r="H28" s="583">
        <f t="shared" si="14"/>
        <v>205</v>
      </c>
      <c r="I28" s="579">
        <f t="shared" si="14"/>
        <v>144</v>
      </c>
      <c r="J28" s="580">
        <f t="shared" si="14"/>
        <v>291</v>
      </c>
      <c r="K28" s="581">
        <f t="shared" si="14"/>
        <v>435</v>
      </c>
      <c r="L28" s="582">
        <f t="shared" si="14"/>
        <v>61</v>
      </c>
      <c r="M28" s="580">
        <f t="shared" si="14"/>
        <v>257</v>
      </c>
      <c r="N28" s="583">
        <f t="shared" si="14"/>
        <v>318</v>
      </c>
      <c r="O28" s="579">
        <f t="shared" si="14"/>
        <v>15</v>
      </c>
      <c r="P28" s="580">
        <f t="shared" si="14"/>
        <v>88</v>
      </c>
      <c r="Q28" s="583">
        <f t="shared" si="14"/>
        <v>103</v>
      </c>
      <c r="R28" s="579">
        <f t="shared" si="14"/>
        <v>368</v>
      </c>
      <c r="S28" s="580">
        <f t="shared" si="14"/>
        <v>832</v>
      </c>
      <c r="T28" s="581">
        <f t="shared" si="14"/>
        <v>1200</v>
      </c>
    </row>
    <row r="29" spans="2:20" ht="30.75" customHeight="1" x14ac:dyDescent="0.35">
      <c r="B29" s="566" t="s">
        <v>25</v>
      </c>
      <c r="C29" s="593"/>
      <c r="D29" s="594"/>
      <c r="E29" s="595"/>
      <c r="F29" s="593"/>
      <c r="G29" s="594"/>
      <c r="H29" s="596"/>
      <c r="I29" s="594"/>
      <c r="J29" s="594"/>
      <c r="K29" s="595"/>
      <c r="L29" s="593"/>
      <c r="M29" s="594"/>
      <c r="N29" s="596"/>
      <c r="O29" s="594"/>
      <c r="P29" s="594"/>
      <c r="Q29" s="595"/>
      <c r="R29" s="593"/>
      <c r="S29" s="594"/>
      <c r="T29" s="621"/>
    </row>
    <row r="30" spans="2:20" ht="24.95" customHeight="1" x14ac:dyDescent="0.35">
      <c r="B30" s="554" t="s">
        <v>337</v>
      </c>
      <c r="C30" s="597">
        <v>0</v>
      </c>
      <c r="D30" s="598">
        <v>2</v>
      </c>
      <c r="E30" s="608">
        <f t="shared" ref="E30:E36" si="15">SUM(C30:D30)</f>
        <v>2</v>
      </c>
      <c r="F30" s="597">
        <v>0</v>
      </c>
      <c r="G30" s="598">
        <v>0</v>
      </c>
      <c r="H30" s="600">
        <f t="shared" ref="H30:H36" si="16">SUM(F30:G30)</f>
        <v>0</v>
      </c>
      <c r="I30" s="601">
        <v>0</v>
      </c>
      <c r="J30" s="598">
        <v>2</v>
      </c>
      <c r="K30" s="599">
        <f t="shared" ref="K30:K36" si="17">SUM(I30:J30)</f>
        <v>2</v>
      </c>
      <c r="L30" s="602">
        <v>0</v>
      </c>
      <c r="M30" s="603">
        <v>0</v>
      </c>
      <c r="N30" s="299">
        <f t="shared" ref="N30:N36" si="18">SUM(L30:M30)</f>
        <v>0</v>
      </c>
      <c r="O30" s="601">
        <v>0</v>
      </c>
      <c r="P30" s="598">
        <v>0</v>
      </c>
      <c r="Q30" s="599">
        <f t="shared" ref="Q30:Q36" si="19">SUM(O30:P30)</f>
        <v>0</v>
      </c>
      <c r="R30" s="604">
        <f>C30+F30+I30+L30+O30</f>
        <v>0</v>
      </c>
      <c r="S30" s="605">
        <f>D30+G30+J30+M30+P30</f>
        <v>4</v>
      </c>
      <c r="T30" s="622">
        <f t="shared" ref="T30:T36" si="20">SUM(R30:S30)</f>
        <v>4</v>
      </c>
    </row>
    <row r="31" spans="2:20" ht="24.95" customHeight="1" x14ac:dyDescent="0.35">
      <c r="B31" s="554" t="s">
        <v>338</v>
      </c>
      <c r="C31" s="606">
        <v>0</v>
      </c>
      <c r="D31" s="607">
        <v>0</v>
      </c>
      <c r="E31" s="608">
        <f t="shared" si="15"/>
        <v>0</v>
      </c>
      <c r="F31" s="606">
        <v>0</v>
      </c>
      <c r="G31" s="607">
        <v>0</v>
      </c>
      <c r="H31" s="299">
        <f t="shared" si="16"/>
        <v>0</v>
      </c>
      <c r="I31" s="609">
        <v>0</v>
      </c>
      <c r="J31" s="607">
        <v>0</v>
      </c>
      <c r="K31" s="608">
        <f t="shared" si="17"/>
        <v>0</v>
      </c>
      <c r="L31" s="606">
        <v>0</v>
      </c>
      <c r="M31" s="607">
        <v>0</v>
      </c>
      <c r="N31" s="600">
        <f t="shared" si="18"/>
        <v>0</v>
      </c>
      <c r="O31" s="609">
        <v>0</v>
      </c>
      <c r="P31" s="607">
        <v>0</v>
      </c>
      <c r="Q31" s="608">
        <f t="shared" si="19"/>
        <v>0</v>
      </c>
      <c r="R31" s="610">
        <f>C31+F31+I31+L31+O31</f>
        <v>0</v>
      </c>
      <c r="S31" s="611">
        <f>D31+G31+J31+M31+P31</f>
        <v>0</v>
      </c>
      <c r="T31" s="623">
        <f t="shared" si="20"/>
        <v>0</v>
      </c>
    </row>
    <row r="32" spans="2:20" ht="27.75" customHeight="1" x14ac:dyDescent="0.35">
      <c r="B32" s="554" t="s">
        <v>195</v>
      </c>
      <c r="C32" s="602">
        <v>0</v>
      </c>
      <c r="D32" s="603">
        <v>0</v>
      </c>
      <c r="E32" s="301">
        <f t="shared" si="15"/>
        <v>0</v>
      </c>
      <c r="F32" s="602">
        <v>0</v>
      </c>
      <c r="G32" s="603">
        <v>0</v>
      </c>
      <c r="H32" s="299">
        <f t="shared" si="16"/>
        <v>0</v>
      </c>
      <c r="I32" s="612">
        <v>1</v>
      </c>
      <c r="J32" s="603">
        <v>1</v>
      </c>
      <c r="K32" s="301">
        <f t="shared" si="17"/>
        <v>2</v>
      </c>
      <c r="L32" s="602">
        <v>0</v>
      </c>
      <c r="M32" s="603">
        <v>0</v>
      </c>
      <c r="N32" s="299">
        <f t="shared" si="18"/>
        <v>0</v>
      </c>
      <c r="O32" s="612">
        <v>0</v>
      </c>
      <c r="P32" s="603">
        <v>0</v>
      </c>
      <c r="Q32" s="301">
        <f t="shared" si="19"/>
        <v>0</v>
      </c>
      <c r="R32" s="613">
        <f t="shared" ref="R32:S36" si="21">C32+F32+I32+L32+O32</f>
        <v>1</v>
      </c>
      <c r="S32" s="614">
        <f t="shared" si="21"/>
        <v>1</v>
      </c>
      <c r="T32" s="624">
        <f t="shared" si="20"/>
        <v>2</v>
      </c>
    </row>
    <row r="33" spans="2:21" ht="27.75" customHeight="1" x14ac:dyDescent="0.35">
      <c r="B33" s="554" t="s">
        <v>339</v>
      </c>
      <c r="C33" s="602">
        <v>0</v>
      </c>
      <c r="D33" s="603">
        <v>0</v>
      </c>
      <c r="E33" s="301">
        <f t="shared" si="15"/>
        <v>0</v>
      </c>
      <c r="F33" s="602">
        <v>0</v>
      </c>
      <c r="G33" s="603">
        <v>0</v>
      </c>
      <c r="H33" s="299">
        <f t="shared" si="16"/>
        <v>0</v>
      </c>
      <c r="I33" s="612">
        <v>0</v>
      </c>
      <c r="J33" s="603">
        <v>0</v>
      </c>
      <c r="K33" s="301">
        <f t="shared" si="17"/>
        <v>0</v>
      </c>
      <c r="L33" s="602">
        <v>0</v>
      </c>
      <c r="M33" s="603">
        <v>0</v>
      </c>
      <c r="N33" s="299">
        <f t="shared" si="18"/>
        <v>0</v>
      </c>
      <c r="O33" s="612">
        <v>0</v>
      </c>
      <c r="P33" s="603">
        <v>0</v>
      </c>
      <c r="Q33" s="301">
        <f t="shared" si="19"/>
        <v>0</v>
      </c>
      <c r="R33" s="613">
        <f t="shared" si="21"/>
        <v>0</v>
      </c>
      <c r="S33" s="614">
        <f t="shared" si="21"/>
        <v>0</v>
      </c>
      <c r="T33" s="624">
        <f t="shared" si="20"/>
        <v>0</v>
      </c>
    </row>
    <row r="34" spans="2:21" ht="27.75" customHeight="1" x14ac:dyDescent="0.35">
      <c r="B34" s="554" t="s">
        <v>340</v>
      </c>
      <c r="C34" s="602">
        <v>0</v>
      </c>
      <c r="D34" s="603">
        <v>0</v>
      </c>
      <c r="E34" s="301">
        <f t="shared" si="15"/>
        <v>0</v>
      </c>
      <c r="F34" s="602">
        <v>0</v>
      </c>
      <c r="G34" s="603">
        <v>0</v>
      </c>
      <c r="H34" s="299">
        <f t="shared" si="16"/>
        <v>0</v>
      </c>
      <c r="I34" s="612">
        <v>0</v>
      </c>
      <c r="J34" s="603">
        <v>0</v>
      </c>
      <c r="K34" s="301">
        <f t="shared" si="17"/>
        <v>0</v>
      </c>
      <c r="L34" s="602">
        <v>0</v>
      </c>
      <c r="M34" s="603">
        <v>0</v>
      </c>
      <c r="N34" s="299">
        <f t="shared" si="18"/>
        <v>0</v>
      </c>
      <c r="O34" s="612">
        <v>0</v>
      </c>
      <c r="P34" s="603">
        <v>0</v>
      </c>
      <c r="Q34" s="301">
        <f t="shared" si="19"/>
        <v>0</v>
      </c>
      <c r="R34" s="613">
        <f t="shared" si="21"/>
        <v>0</v>
      </c>
      <c r="S34" s="614">
        <f t="shared" si="21"/>
        <v>0</v>
      </c>
      <c r="T34" s="624">
        <f t="shared" si="20"/>
        <v>0</v>
      </c>
    </row>
    <row r="35" spans="2:21" ht="54.75" customHeight="1" x14ac:dyDescent="0.35">
      <c r="B35" s="554" t="s">
        <v>110</v>
      </c>
      <c r="C35" s="602">
        <v>0</v>
      </c>
      <c r="D35" s="603">
        <v>3</v>
      </c>
      <c r="E35" s="301">
        <f t="shared" si="15"/>
        <v>3</v>
      </c>
      <c r="F35" s="602">
        <v>0</v>
      </c>
      <c r="G35" s="603">
        <v>1</v>
      </c>
      <c r="H35" s="299">
        <f t="shared" si="16"/>
        <v>1</v>
      </c>
      <c r="I35" s="612">
        <v>0</v>
      </c>
      <c r="J35" s="603">
        <v>0</v>
      </c>
      <c r="K35" s="301">
        <f t="shared" si="17"/>
        <v>0</v>
      </c>
      <c r="L35" s="602">
        <v>0</v>
      </c>
      <c r="M35" s="603">
        <v>0</v>
      </c>
      <c r="N35" s="299">
        <f t="shared" si="18"/>
        <v>0</v>
      </c>
      <c r="O35" s="612">
        <v>0</v>
      </c>
      <c r="P35" s="603">
        <v>0</v>
      </c>
      <c r="Q35" s="301">
        <f t="shared" si="19"/>
        <v>0</v>
      </c>
      <c r="R35" s="613">
        <f t="shared" si="21"/>
        <v>0</v>
      </c>
      <c r="S35" s="614">
        <f t="shared" si="21"/>
        <v>4</v>
      </c>
      <c r="T35" s="624">
        <f t="shared" si="20"/>
        <v>4</v>
      </c>
    </row>
    <row r="36" spans="2:21" ht="54.75" customHeight="1" thickBot="1" x14ac:dyDescent="0.4">
      <c r="B36" s="554" t="s">
        <v>80</v>
      </c>
      <c r="C36" s="602">
        <v>0</v>
      </c>
      <c r="D36" s="603">
        <v>0</v>
      </c>
      <c r="E36" s="301">
        <f t="shared" si="15"/>
        <v>0</v>
      </c>
      <c r="F36" s="602">
        <v>0</v>
      </c>
      <c r="G36" s="603">
        <v>0</v>
      </c>
      <c r="H36" s="299">
        <f t="shared" si="16"/>
        <v>0</v>
      </c>
      <c r="I36" s="612">
        <v>0</v>
      </c>
      <c r="J36" s="603">
        <v>2</v>
      </c>
      <c r="K36" s="301">
        <f t="shared" si="17"/>
        <v>2</v>
      </c>
      <c r="L36" s="602">
        <v>0</v>
      </c>
      <c r="M36" s="603">
        <v>1</v>
      </c>
      <c r="N36" s="299">
        <f t="shared" si="18"/>
        <v>1</v>
      </c>
      <c r="O36" s="612">
        <v>0</v>
      </c>
      <c r="P36" s="603">
        <v>0</v>
      </c>
      <c r="Q36" s="301">
        <f t="shared" si="19"/>
        <v>0</v>
      </c>
      <c r="R36" s="613">
        <f t="shared" si="21"/>
        <v>0</v>
      </c>
      <c r="S36" s="614">
        <f t="shared" si="21"/>
        <v>3</v>
      </c>
      <c r="T36" s="624">
        <f t="shared" si="20"/>
        <v>3</v>
      </c>
    </row>
    <row r="37" spans="2:21" ht="27" customHeight="1" thickBot="1" x14ac:dyDescent="0.4">
      <c r="B37" s="567" t="s">
        <v>13</v>
      </c>
      <c r="C37" s="581">
        <f t="shared" ref="C37:T37" si="22">SUM(C30:C36)</f>
        <v>0</v>
      </c>
      <c r="D37" s="579">
        <f t="shared" si="22"/>
        <v>5</v>
      </c>
      <c r="E37" s="615">
        <f t="shared" si="22"/>
        <v>5</v>
      </c>
      <c r="F37" s="579">
        <f t="shared" si="22"/>
        <v>0</v>
      </c>
      <c r="G37" s="579">
        <f t="shared" si="22"/>
        <v>1</v>
      </c>
      <c r="H37" s="616">
        <f t="shared" si="22"/>
        <v>1</v>
      </c>
      <c r="I37" s="582">
        <f t="shared" si="22"/>
        <v>1</v>
      </c>
      <c r="J37" s="579">
        <f t="shared" si="22"/>
        <v>5</v>
      </c>
      <c r="K37" s="579">
        <f t="shared" si="22"/>
        <v>6</v>
      </c>
      <c r="L37" s="579">
        <f t="shared" si="22"/>
        <v>0</v>
      </c>
      <c r="M37" s="579">
        <f t="shared" si="22"/>
        <v>1</v>
      </c>
      <c r="N37" s="579">
        <f t="shared" si="22"/>
        <v>1</v>
      </c>
      <c r="O37" s="579">
        <f t="shared" si="22"/>
        <v>0</v>
      </c>
      <c r="P37" s="579">
        <f t="shared" si="22"/>
        <v>0</v>
      </c>
      <c r="Q37" s="615">
        <f t="shared" si="22"/>
        <v>0</v>
      </c>
      <c r="R37" s="579">
        <f t="shared" si="22"/>
        <v>1</v>
      </c>
      <c r="S37" s="579">
        <f t="shared" si="22"/>
        <v>12</v>
      </c>
      <c r="T37" s="616">
        <f t="shared" si="22"/>
        <v>13</v>
      </c>
    </row>
    <row r="38" spans="2:21" ht="30.75" customHeight="1" thickBot="1" x14ac:dyDescent="0.4">
      <c r="B38" s="617" t="s">
        <v>10</v>
      </c>
      <c r="C38" s="1371">
        <f>C28</f>
        <v>68</v>
      </c>
      <c r="D38" s="1371">
        <f t="shared" ref="D38:T38" si="23">D28</f>
        <v>71</v>
      </c>
      <c r="E38" s="1371">
        <f t="shared" si="23"/>
        <v>139</v>
      </c>
      <c r="F38" s="1371">
        <f t="shared" si="23"/>
        <v>80</v>
      </c>
      <c r="G38" s="1371">
        <f t="shared" si="23"/>
        <v>125</v>
      </c>
      <c r="H38" s="1371">
        <f t="shared" si="23"/>
        <v>205</v>
      </c>
      <c r="I38" s="1371">
        <f t="shared" si="23"/>
        <v>144</v>
      </c>
      <c r="J38" s="1371">
        <f t="shared" si="23"/>
        <v>291</v>
      </c>
      <c r="K38" s="1371">
        <f t="shared" si="23"/>
        <v>435</v>
      </c>
      <c r="L38" s="1371">
        <f t="shared" si="23"/>
        <v>61</v>
      </c>
      <c r="M38" s="1371">
        <f t="shared" si="23"/>
        <v>257</v>
      </c>
      <c r="N38" s="1371">
        <f t="shared" si="23"/>
        <v>318</v>
      </c>
      <c r="O38" s="1371">
        <f t="shared" si="23"/>
        <v>15</v>
      </c>
      <c r="P38" s="1371">
        <f t="shared" si="23"/>
        <v>88</v>
      </c>
      <c r="Q38" s="1371">
        <f t="shared" si="23"/>
        <v>103</v>
      </c>
      <c r="R38" s="1371">
        <f t="shared" si="23"/>
        <v>368</v>
      </c>
      <c r="S38" s="1371">
        <f t="shared" si="23"/>
        <v>832</v>
      </c>
      <c r="T38" s="1371">
        <f t="shared" si="23"/>
        <v>1200</v>
      </c>
      <c r="U38" s="28"/>
    </row>
    <row r="39" spans="2:21" ht="37.5" customHeight="1" thickBot="1" x14ac:dyDescent="0.4">
      <c r="B39" s="570" t="s">
        <v>17</v>
      </c>
      <c r="C39" s="1371">
        <f t="shared" ref="C39:T39" si="24">C37</f>
        <v>0</v>
      </c>
      <c r="D39" s="1371">
        <f t="shared" si="24"/>
        <v>5</v>
      </c>
      <c r="E39" s="1371">
        <f t="shared" si="24"/>
        <v>5</v>
      </c>
      <c r="F39" s="1371">
        <f t="shared" si="24"/>
        <v>0</v>
      </c>
      <c r="G39" s="1371">
        <f t="shared" si="24"/>
        <v>1</v>
      </c>
      <c r="H39" s="1371">
        <f t="shared" si="24"/>
        <v>1</v>
      </c>
      <c r="I39" s="1371">
        <f t="shared" si="24"/>
        <v>1</v>
      </c>
      <c r="J39" s="1371">
        <f t="shared" si="24"/>
        <v>5</v>
      </c>
      <c r="K39" s="1371">
        <f t="shared" si="24"/>
        <v>6</v>
      </c>
      <c r="L39" s="1371">
        <f t="shared" si="24"/>
        <v>0</v>
      </c>
      <c r="M39" s="1371">
        <f t="shared" si="24"/>
        <v>1</v>
      </c>
      <c r="N39" s="1371">
        <f t="shared" si="24"/>
        <v>1</v>
      </c>
      <c r="O39" s="1371">
        <f t="shared" si="24"/>
        <v>0</v>
      </c>
      <c r="P39" s="1371">
        <f t="shared" si="24"/>
        <v>0</v>
      </c>
      <c r="Q39" s="1371">
        <f t="shared" si="24"/>
        <v>0</v>
      </c>
      <c r="R39" s="1371">
        <f t="shared" si="24"/>
        <v>1</v>
      </c>
      <c r="S39" s="1371">
        <f t="shared" si="24"/>
        <v>12</v>
      </c>
      <c r="T39" s="1371">
        <f t="shared" si="24"/>
        <v>13</v>
      </c>
    </row>
    <row r="40" spans="2:21" ht="36" customHeight="1" thickBot="1" x14ac:dyDescent="0.4">
      <c r="B40" s="573" t="s">
        <v>18</v>
      </c>
      <c r="C40" s="616">
        <f>SUM(C38:C39)</f>
        <v>68</v>
      </c>
      <c r="D40" s="616">
        <f t="shared" ref="D40:T40" si="25">SUM(D38:D39)</f>
        <v>76</v>
      </c>
      <c r="E40" s="616">
        <f t="shared" si="25"/>
        <v>144</v>
      </c>
      <c r="F40" s="616">
        <f t="shared" si="25"/>
        <v>80</v>
      </c>
      <c r="G40" s="616">
        <f t="shared" si="25"/>
        <v>126</v>
      </c>
      <c r="H40" s="616">
        <f t="shared" si="25"/>
        <v>206</v>
      </c>
      <c r="I40" s="616">
        <f t="shared" si="25"/>
        <v>145</v>
      </c>
      <c r="J40" s="616">
        <f t="shared" si="25"/>
        <v>296</v>
      </c>
      <c r="K40" s="616">
        <f t="shared" si="25"/>
        <v>441</v>
      </c>
      <c r="L40" s="616">
        <f t="shared" si="25"/>
        <v>61</v>
      </c>
      <c r="M40" s="616">
        <f t="shared" si="25"/>
        <v>258</v>
      </c>
      <c r="N40" s="616">
        <f t="shared" si="25"/>
        <v>319</v>
      </c>
      <c r="O40" s="616">
        <f t="shared" si="25"/>
        <v>15</v>
      </c>
      <c r="P40" s="616">
        <f t="shared" si="25"/>
        <v>88</v>
      </c>
      <c r="Q40" s="616">
        <f t="shared" si="25"/>
        <v>103</v>
      </c>
      <c r="R40" s="616">
        <f t="shared" si="25"/>
        <v>369</v>
      </c>
      <c r="S40" s="616">
        <f t="shared" si="25"/>
        <v>844</v>
      </c>
      <c r="T40" s="616">
        <f t="shared" si="25"/>
        <v>1213</v>
      </c>
    </row>
    <row r="41" spans="2:21" x14ac:dyDescent="0.35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2:21" ht="25.5" customHeight="1" x14ac:dyDescent="0.35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2:21" ht="25.5" customHeight="1" x14ac:dyDescent="0.35">
      <c r="B43" s="3194" t="s">
        <v>196</v>
      </c>
      <c r="C43" s="3194"/>
      <c r="D43" s="3194"/>
      <c r="E43" s="3194"/>
      <c r="F43" s="3194"/>
      <c r="G43" s="3194"/>
      <c r="H43" s="3194"/>
      <c r="I43" s="3194"/>
      <c r="J43" s="3194"/>
      <c r="K43" s="3194"/>
      <c r="L43" s="3194"/>
      <c r="M43" s="3194"/>
      <c r="N43" s="3194"/>
      <c r="O43" s="3194"/>
      <c r="P43" s="3194"/>
      <c r="Q43" s="3194"/>
      <c r="R43" s="3194"/>
      <c r="S43" s="3194"/>
      <c r="T43" s="3194"/>
    </row>
    <row r="44" spans="2:21" x14ac:dyDescent="0.35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6" spans="2:21" x14ac:dyDescent="0.35">
      <c r="B46" s="28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2:21" x14ac:dyDescent="0.3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</sheetData>
  <mergeCells count="13">
    <mergeCell ref="B43:T43"/>
    <mergeCell ref="L7:N8"/>
    <mergeCell ref="O7:Q8"/>
    <mergeCell ref="R7:T8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6" zoomScale="50" zoomScaleNormal="50" workbookViewId="0">
      <selection activeCell="G31" sqref="G31"/>
    </sheetView>
  </sheetViews>
  <sheetFormatPr defaultRowHeight="25.5" x14ac:dyDescent="0.35"/>
  <cols>
    <col min="1" max="1" width="93" style="15" customWidth="1"/>
    <col min="2" max="2" width="16.140625" style="15" customWidth="1"/>
    <col min="3" max="4" width="12.140625" style="15" customWidth="1"/>
    <col min="5" max="5" width="15.42578125" style="15" customWidth="1"/>
    <col min="6" max="6" width="12.5703125" style="15" customWidth="1"/>
    <col min="7" max="7" width="12" style="15" customWidth="1"/>
    <col min="8" max="8" width="15" style="15" customWidth="1"/>
    <col min="9" max="9" width="15.28515625" style="15" customWidth="1"/>
    <col min="10" max="10" width="12.5703125" style="15" customWidth="1"/>
    <col min="11" max="12" width="10.7109375" style="15" customWidth="1"/>
    <col min="13" max="13" width="9.140625" style="15"/>
    <col min="14" max="14" width="12.85546875" style="15" customWidth="1"/>
    <col min="15" max="15" width="23.42578125" style="15" customWidth="1"/>
    <col min="16" max="17" width="9.140625" style="15"/>
    <col min="18" max="18" width="10.5703125" style="15" bestFit="1" customWidth="1"/>
    <col min="19" max="19" width="11.28515625" style="15" customWidth="1"/>
    <col min="20" max="256" width="9.140625" style="15"/>
    <col min="257" max="257" width="93" style="15" customWidth="1"/>
    <col min="258" max="258" width="16.140625" style="15" customWidth="1"/>
    <col min="259" max="260" width="12.140625" style="15" customWidth="1"/>
    <col min="261" max="261" width="15.42578125" style="15" customWidth="1"/>
    <col min="262" max="262" width="12.5703125" style="15" customWidth="1"/>
    <col min="263" max="263" width="12" style="15" customWidth="1"/>
    <col min="264" max="264" width="15" style="15" customWidth="1"/>
    <col min="265" max="265" width="15.28515625" style="15" customWidth="1"/>
    <col min="266" max="266" width="12.5703125" style="15" customWidth="1"/>
    <col min="267" max="268" width="10.7109375" style="15" customWidth="1"/>
    <col min="269" max="269" width="9.140625" style="15"/>
    <col min="270" max="270" width="12.85546875" style="15" customWidth="1"/>
    <col min="271" max="271" width="23.42578125" style="15" customWidth="1"/>
    <col min="272" max="273" width="9.140625" style="15"/>
    <col min="274" max="274" width="10.5703125" style="15" bestFit="1" customWidth="1"/>
    <col min="275" max="275" width="11.28515625" style="15" customWidth="1"/>
    <col min="276" max="512" width="9.140625" style="15"/>
    <col min="513" max="513" width="93" style="15" customWidth="1"/>
    <col min="514" max="514" width="16.140625" style="15" customWidth="1"/>
    <col min="515" max="516" width="12.140625" style="15" customWidth="1"/>
    <col min="517" max="517" width="15.42578125" style="15" customWidth="1"/>
    <col min="518" max="518" width="12.5703125" style="15" customWidth="1"/>
    <col min="519" max="519" width="12" style="15" customWidth="1"/>
    <col min="520" max="520" width="15" style="15" customWidth="1"/>
    <col min="521" max="521" width="15.28515625" style="15" customWidth="1"/>
    <col min="522" max="522" width="12.5703125" style="15" customWidth="1"/>
    <col min="523" max="524" width="10.7109375" style="15" customWidth="1"/>
    <col min="525" max="525" width="9.140625" style="15"/>
    <col min="526" max="526" width="12.85546875" style="15" customWidth="1"/>
    <col min="527" max="527" width="23.42578125" style="15" customWidth="1"/>
    <col min="528" max="529" width="9.140625" style="15"/>
    <col min="530" max="530" width="10.5703125" style="15" bestFit="1" customWidth="1"/>
    <col min="531" max="531" width="11.28515625" style="15" customWidth="1"/>
    <col min="532" max="768" width="9.140625" style="15"/>
    <col min="769" max="769" width="93" style="15" customWidth="1"/>
    <col min="770" max="770" width="16.140625" style="15" customWidth="1"/>
    <col min="771" max="772" width="12.140625" style="15" customWidth="1"/>
    <col min="773" max="773" width="15.42578125" style="15" customWidth="1"/>
    <col min="774" max="774" width="12.5703125" style="15" customWidth="1"/>
    <col min="775" max="775" width="12" style="15" customWidth="1"/>
    <col min="776" max="776" width="15" style="15" customWidth="1"/>
    <col min="777" max="777" width="15.28515625" style="15" customWidth="1"/>
    <col min="778" max="778" width="12.5703125" style="15" customWidth="1"/>
    <col min="779" max="780" width="10.7109375" style="15" customWidth="1"/>
    <col min="781" max="781" width="9.140625" style="15"/>
    <col min="782" max="782" width="12.85546875" style="15" customWidth="1"/>
    <col min="783" max="783" width="23.42578125" style="15" customWidth="1"/>
    <col min="784" max="785" width="9.140625" style="15"/>
    <col min="786" max="786" width="10.5703125" style="15" bestFit="1" customWidth="1"/>
    <col min="787" max="787" width="11.28515625" style="15" customWidth="1"/>
    <col min="788" max="1024" width="9.140625" style="15"/>
    <col min="1025" max="1025" width="93" style="15" customWidth="1"/>
    <col min="1026" max="1026" width="16.140625" style="15" customWidth="1"/>
    <col min="1027" max="1028" width="12.140625" style="15" customWidth="1"/>
    <col min="1029" max="1029" width="15.42578125" style="15" customWidth="1"/>
    <col min="1030" max="1030" width="12.5703125" style="15" customWidth="1"/>
    <col min="1031" max="1031" width="12" style="15" customWidth="1"/>
    <col min="1032" max="1032" width="15" style="15" customWidth="1"/>
    <col min="1033" max="1033" width="15.28515625" style="15" customWidth="1"/>
    <col min="1034" max="1034" width="12.5703125" style="15" customWidth="1"/>
    <col min="1035" max="1036" width="10.7109375" style="15" customWidth="1"/>
    <col min="1037" max="1037" width="9.140625" style="15"/>
    <col min="1038" max="1038" width="12.85546875" style="15" customWidth="1"/>
    <col min="1039" max="1039" width="23.42578125" style="15" customWidth="1"/>
    <col min="1040" max="1041" width="9.140625" style="15"/>
    <col min="1042" max="1042" width="10.5703125" style="15" bestFit="1" customWidth="1"/>
    <col min="1043" max="1043" width="11.28515625" style="15" customWidth="1"/>
    <col min="1044" max="1280" width="9.140625" style="15"/>
    <col min="1281" max="1281" width="93" style="15" customWidth="1"/>
    <col min="1282" max="1282" width="16.140625" style="15" customWidth="1"/>
    <col min="1283" max="1284" width="12.140625" style="15" customWidth="1"/>
    <col min="1285" max="1285" width="15.42578125" style="15" customWidth="1"/>
    <col min="1286" max="1286" width="12.5703125" style="15" customWidth="1"/>
    <col min="1287" max="1287" width="12" style="15" customWidth="1"/>
    <col min="1288" max="1288" width="15" style="15" customWidth="1"/>
    <col min="1289" max="1289" width="15.28515625" style="15" customWidth="1"/>
    <col min="1290" max="1290" width="12.5703125" style="15" customWidth="1"/>
    <col min="1291" max="1292" width="10.7109375" style="15" customWidth="1"/>
    <col min="1293" max="1293" width="9.140625" style="15"/>
    <col min="1294" max="1294" width="12.85546875" style="15" customWidth="1"/>
    <col min="1295" max="1295" width="23.42578125" style="15" customWidth="1"/>
    <col min="1296" max="1297" width="9.140625" style="15"/>
    <col min="1298" max="1298" width="10.5703125" style="15" bestFit="1" customWidth="1"/>
    <col min="1299" max="1299" width="11.28515625" style="15" customWidth="1"/>
    <col min="1300" max="1536" width="9.140625" style="15"/>
    <col min="1537" max="1537" width="93" style="15" customWidth="1"/>
    <col min="1538" max="1538" width="16.140625" style="15" customWidth="1"/>
    <col min="1539" max="1540" width="12.140625" style="15" customWidth="1"/>
    <col min="1541" max="1541" width="15.42578125" style="15" customWidth="1"/>
    <col min="1542" max="1542" width="12.5703125" style="15" customWidth="1"/>
    <col min="1543" max="1543" width="12" style="15" customWidth="1"/>
    <col min="1544" max="1544" width="15" style="15" customWidth="1"/>
    <col min="1545" max="1545" width="15.28515625" style="15" customWidth="1"/>
    <col min="1546" max="1546" width="12.5703125" style="15" customWidth="1"/>
    <col min="1547" max="1548" width="10.7109375" style="15" customWidth="1"/>
    <col min="1549" max="1549" width="9.140625" style="15"/>
    <col min="1550" max="1550" width="12.85546875" style="15" customWidth="1"/>
    <col min="1551" max="1551" width="23.42578125" style="15" customWidth="1"/>
    <col min="1552" max="1553" width="9.140625" style="15"/>
    <col min="1554" max="1554" width="10.5703125" style="15" bestFit="1" customWidth="1"/>
    <col min="1555" max="1555" width="11.28515625" style="15" customWidth="1"/>
    <col min="1556" max="1792" width="9.140625" style="15"/>
    <col min="1793" max="1793" width="93" style="15" customWidth="1"/>
    <col min="1794" max="1794" width="16.140625" style="15" customWidth="1"/>
    <col min="1795" max="1796" width="12.140625" style="15" customWidth="1"/>
    <col min="1797" max="1797" width="15.42578125" style="15" customWidth="1"/>
    <col min="1798" max="1798" width="12.5703125" style="15" customWidth="1"/>
    <col min="1799" max="1799" width="12" style="15" customWidth="1"/>
    <col min="1800" max="1800" width="15" style="15" customWidth="1"/>
    <col min="1801" max="1801" width="15.28515625" style="15" customWidth="1"/>
    <col min="1802" max="1802" width="12.5703125" style="15" customWidth="1"/>
    <col min="1803" max="1804" width="10.7109375" style="15" customWidth="1"/>
    <col min="1805" max="1805" width="9.140625" style="15"/>
    <col min="1806" max="1806" width="12.85546875" style="15" customWidth="1"/>
    <col min="1807" max="1807" width="23.42578125" style="15" customWidth="1"/>
    <col min="1808" max="1809" width="9.140625" style="15"/>
    <col min="1810" max="1810" width="10.5703125" style="15" bestFit="1" customWidth="1"/>
    <col min="1811" max="1811" width="11.28515625" style="15" customWidth="1"/>
    <col min="1812" max="2048" width="9.140625" style="15"/>
    <col min="2049" max="2049" width="93" style="15" customWidth="1"/>
    <col min="2050" max="2050" width="16.140625" style="15" customWidth="1"/>
    <col min="2051" max="2052" width="12.140625" style="15" customWidth="1"/>
    <col min="2053" max="2053" width="15.42578125" style="15" customWidth="1"/>
    <col min="2054" max="2054" width="12.5703125" style="15" customWidth="1"/>
    <col min="2055" max="2055" width="12" style="15" customWidth="1"/>
    <col min="2056" max="2056" width="15" style="15" customWidth="1"/>
    <col min="2057" max="2057" width="15.28515625" style="15" customWidth="1"/>
    <col min="2058" max="2058" width="12.5703125" style="15" customWidth="1"/>
    <col min="2059" max="2060" width="10.7109375" style="15" customWidth="1"/>
    <col min="2061" max="2061" width="9.140625" style="15"/>
    <col min="2062" max="2062" width="12.85546875" style="15" customWidth="1"/>
    <col min="2063" max="2063" width="23.42578125" style="15" customWidth="1"/>
    <col min="2064" max="2065" width="9.140625" style="15"/>
    <col min="2066" max="2066" width="10.5703125" style="15" bestFit="1" customWidth="1"/>
    <col min="2067" max="2067" width="11.28515625" style="15" customWidth="1"/>
    <col min="2068" max="2304" width="9.140625" style="15"/>
    <col min="2305" max="2305" width="93" style="15" customWidth="1"/>
    <col min="2306" max="2306" width="16.140625" style="15" customWidth="1"/>
    <col min="2307" max="2308" width="12.140625" style="15" customWidth="1"/>
    <col min="2309" max="2309" width="15.42578125" style="15" customWidth="1"/>
    <col min="2310" max="2310" width="12.5703125" style="15" customWidth="1"/>
    <col min="2311" max="2311" width="12" style="15" customWidth="1"/>
    <col min="2312" max="2312" width="15" style="15" customWidth="1"/>
    <col min="2313" max="2313" width="15.28515625" style="15" customWidth="1"/>
    <col min="2314" max="2314" width="12.5703125" style="15" customWidth="1"/>
    <col min="2315" max="2316" width="10.7109375" style="15" customWidth="1"/>
    <col min="2317" max="2317" width="9.140625" style="15"/>
    <col min="2318" max="2318" width="12.85546875" style="15" customWidth="1"/>
    <col min="2319" max="2319" width="23.42578125" style="15" customWidth="1"/>
    <col min="2320" max="2321" width="9.140625" style="15"/>
    <col min="2322" max="2322" width="10.5703125" style="15" bestFit="1" customWidth="1"/>
    <col min="2323" max="2323" width="11.28515625" style="15" customWidth="1"/>
    <col min="2324" max="2560" width="9.140625" style="15"/>
    <col min="2561" max="2561" width="93" style="15" customWidth="1"/>
    <col min="2562" max="2562" width="16.140625" style="15" customWidth="1"/>
    <col min="2563" max="2564" width="12.140625" style="15" customWidth="1"/>
    <col min="2565" max="2565" width="15.42578125" style="15" customWidth="1"/>
    <col min="2566" max="2566" width="12.5703125" style="15" customWidth="1"/>
    <col min="2567" max="2567" width="12" style="15" customWidth="1"/>
    <col min="2568" max="2568" width="15" style="15" customWidth="1"/>
    <col min="2569" max="2569" width="15.28515625" style="15" customWidth="1"/>
    <col min="2570" max="2570" width="12.5703125" style="15" customWidth="1"/>
    <col min="2571" max="2572" width="10.7109375" style="15" customWidth="1"/>
    <col min="2573" max="2573" width="9.140625" style="15"/>
    <col min="2574" max="2574" width="12.85546875" style="15" customWidth="1"/>
    <col min="2575" max="2575" width="23.42578125" style="15" customWidth="1"/>
    <col min="2576" max="2577" width="9.140625" style="15"/>
    <col min="2578" max="2578" width="10.5703125" style="15" bestFit="1" customWidth="1"/>
    <col min="2579" max="2579" width="11.28515625" style="15" customWidth="1"/>
    <col min="2580" max="2816" width="9.140625" style="15"/>
    <col min="2817" max="2817" width="93" style="15" customWidth="1"/>
    <col min="2818" max="2818" width="16.140625" style="15" customWidth="1"/>
    <col min="2819" max="2820" width="12.140625" style="15" customWidth="1"/>
    <col min="2821" max="2821" width="15.42578125" style="15" customWidth="1"/>
    <col min="2822" max="2822" width="12.5703125" style="15" customWidth="1"/>
    <col min="2823" max="2823" width="12" style="15" customWidth="1"/>
    <col min="2824" max="2824" width="15" style="15" customWidth="1"/>
    <col min="2825" max="2825" width="15.28515625" style="15" customWidth="1"/>
    <col min="2826" max="2826" width="12.5703125" style="15" customWidth="1"/>
    <col min="2827" max="2828" width="10.7109375" style="15" customWidth="1"/>
    <col min="2829" max="2829" width="9.140625" style="15"/>
    <col min="2830" max="2830" width="12.85546875" style="15" customWidth="1"/>
    <col min="2831" max="2831" width="23.42578125" style="15" customWidth="1"/>
    <col min="2832" max="2833" width="9.140625" style="15"/>
    <col min="2834" max="2834" width="10.5703125" style="15" bestFit="1" customWidth="1"/>
    <col min="2835" max="2835" width="11.28515625" style="15" customWidth="1"/>
    <col min="2836" max="3072" width="9.140625" style="15"/>
    <col min="3073" max="3073" width="93" style="15" customWidth="1"/>
    <col min="3074" max="3074" width="16.140625" style="15" customWidth="1"/>
    <col min="3075" max="3076" width="12.140625" style="15" customWidth="1"/>
    <col min="3077" max="3077" width="15.42578125" style="15" customWidth="1"/>
    <col min="3078" max="3078" width="12.5703125" style="15" customWidth="1"/>
    <col min="3079" max="3079" width="12" style="15" customWidth="1"/>
    <col min="3080" max="3080" width="15" style="15" customWidth="1"/>
    <col min="3081" max="3081" width="15.28515625" style="15" customWidth="1"/>
    <col min="3082" max="3082" width="12.5703125" style="15" customWidth="1"/>
    <col min="3083" max="3084" width="10.7109375" style="15" customWidth="1"/>
    <col min="3085" max="3085" width="9.140625" style="15"/>
    <col min="3086" max="3086" width="12.85546875" style="15" customWidth="1"/>
    <col min="3087" max="3087" width="23.42578125" style="15" customWidth="1"/>
    <col min="3088" max="3089" width="9.140625" style="15"/>
    <col min="3090" max="3090" width="10.5703125" style="15" bestFit="1" customWidth="1"/>
    <col min="3091" max="3091" width="11.28515625" style="15" customWidth="1"/>
    <col min="3092" max="3328" width="9.140625" style="15"/>
    <col min="3329" max="3329" width="93" style="15" customWidth="1"/>
    <col min="3330" max="3330" width="16.140625" style="15" customWidth="1"/>
    <col min="3331" max="3332" width="12.140625" style="15" customWidth="1"/>
    <col min="3333" max="3333" width="15.42578125" style="15" customWidth="1"/>
    <col min="3334" max="3334" width="12.5703125" style="15" customWidth="1"/>
    <col min="3335" max="3335" width="12" style="15" customWidth="1"/>
    <col min="3336" max="3336" width="15" style="15" customWidth="1"/>
    <col min="3337" max="3337" width="15.28515625" style="15" customWidth="1"/>
    <col min="3338" max="3338" width="12.5703125" style="15" customWidth="1"/>
    <col min="3339" max="3340" width="10.7109375" style="15" customWidth="1"/>
    <col min="3341" max="3341" width="9.140625" style="15"/>
    <col min="3342" max="3342" width="12.85546875" style="15" customWidth="1"/>
    <col min="3343" max="3343" width="23.42578125" style="15" customWidth="1"/>
    <col min="3344" max="3345" width="9.140625" style="15"/>
    <col min="3346" max="3346" width="10.5703125" style="15" bestFit="1" customWidth="1"/>
    <col min="3347" max="3347" width="11.28515625" style="15" customWidth="1"/>
    <col min="3348" max="3584" width="9.140625" style="15"/>
    <col min="3585" max="3585" width="93" style="15" customWidth="1"/>
    <col min="3586" max="3586" width="16.140625" style="15" customWidth="1"/>
    <col min="3587" max="3588" width="12.140625" style="15" customWidth="1"/>
    <col min="3589" max="3589" width="15.42578125" style="15" customWidth="1"/>
    <col min="3590" max="3590" width="12.5703125" style="15" customWidth="1"/>
    <col min="3591" max="3591" width="12" style="15" customWidth="1"/>
    <col min="3592" max="3592" width="15" style="15" customWidth="1"/>
    <col min="3593" max="3593" width="15.28515625" style="15" customWidth="1"/>
    <col min="3594" max="3594" width="12.5703125" style="15" customWidth="1"/>
    <col min="3595" max="3596" width="10.7109375" style="15" customWidth="1"/>
    <col min="3597" max="3597" width="9.140625" style="15"/>
    <col min="3598" max="3598" width="12.85546875" style="15" customWidth="1"/>
    <col min="3599" max="3599" width="23.42578125" style="15" customWidth="1"/>
    <col min="3600" max="3601" width="9.140625" style="15"/>
    <col min="3602" max="3602" width="10.5703125" style="15" bestFit="1" customWidth="1"/>
    <col min="3603" max="3603" width="11.28515625" style="15" customWidth="1"/>
    <col min="3604" max="3840" width="9.140625" style="15"/>
    <col min="3841" max="3841" width="93" style="15" customWidth="1"/>
    <col min="3842" max="3842" width="16.140625" style="15" customWidth="1"/>
    <col min="3843" max="3844" width="12.140625" style="15" customWidth="1"/>
    <col min="3845" max="3845" width="15.42578125" style="15" customWidth="1"/>
    <col min="3846" max="3846" width="12.5703125" style="15" customWidth="1"/>
    <col min="3847" max="3847" width="12" style="15" customWidth="1"/>
    <col min="3848" max="3848" width="15" style="15" customWidth="1"/>
    <col min="3849" max="3849" width="15.28515625" style="15" customWidth="1"/>
    <col min="3850" max="3850" width="12.5703125" style="15" customWidth="1"/>
    <col min="3851" max="3852" width="10.7109375" style="15" customWidth="1"/>
    <col min="3853" max="3853" width="9.140625" style="15"/>
    <col min="3854" max="3854" width="12.85546875" style="15" customWidth="1"/>
    <col min="3855" max="3855" width="23.42578125" style="15" customWidth="1"/>
    <col min="3856" max="3857" width="9.140625" style="15"/>
    <col min="3858" max="3858" width="10.5703125" style="15" bestFit="1" customWidth="1"/>
    <col min="3859" max="3859" width="11.28515625" style="15" customWidth="1"/>
    <col min="3860" max="4096" width="9.140625" style="15"/>
    <col min="4097" max="4097" width="93" style="15" customWidth="1"/>
    <col min="4098" max="4098" width="16.140625" style="15" customWidth="1"/>
    <col min="4099" max="4100" width="12.140625" style="15" customWidth="1"/>
    <col min="4101" max="4101" width="15.42578125" style="15" customWidth="1"/>
    <col min="4102" max="4102" width="12.5703125" style="15" customWidth="1"/>
    <col min="4103" max="4103" width="12" style="15" customWidth="1"/>
    <col min="4104" max="4104" width="15" style="15" customWidth="1"/>
    <col min="4105" max="4105" width="15.28515625" style="15" customWidth="1"/>
    <col min="4106" max="4106" width="12.5703125" style="15" customWidth="1"/>
    <col min="4107" max="4108" width="10.7109375" style="15" customWidth="1"/>
    <col min="4109" max="4109" width="9.140625" style="15"/>
    <col min="4110" max="4110" width="12.85546875" style="15" customWidth="1"/>
    <col min="4111" max="4111" width="23.42578125" style="15" customWidth="1"/>
    <col min="4112" max="4113" width="9.140625" style="15"/>
    <col min="4114" max="4114" width="10.5703125" style="15" bestFit="1" customWidth="1"/>
    <col min="4115" max="4115" width="11.28515625" style="15" customWidth="1"/>
    <col min="4116" max="4352" width="9.140625" style="15"/>
    <col min="4353" max="4353" width="93" style="15" customWidth="1"/>
    <col min="4354" max="4354" width="16.140625" style="15" customWidth="1"/>
    <col min="4355" max="4356" width="12.140625" style="15" customWidth="1"/>
    <col min="4357" max="4357" width="15.42578125" style="15" customWidth="1"/>
    <col min="4358" max="4358" width="12.5703125" style="15" customWidth="1"/>
    <col min="4359" max="4359" width="12" style="15" customWidth="1"/>
    <col min="4360" max="4360" width="15" style="15" customWidth="1"/>
    <col min="4361" max="4361" width="15.28515625" style="15" customWidth="1"/>
    <col min="4362" max="4362" width="12.5703125" style="15" customWidth="1"/>
    <col min="4363" max="4364" width="10.7109375" style="15" customWidth="1"/>
    <col min="4365" max="4365" width="9.140625" style="15"/>
    <col min="4366" max="4366" width="12.85546875" style="15" customWidth="1"/>
    <col min="4367" max="4367" width="23.42578125" style="15" customWidth="1"/>
    <col min="4368" max="4369" width="9.140625" style="15"/>
    <col min="4370" max="4370" width="10.5703125" style="15" bestFit="1" customWidth="1"/>
    <col min="4371" max="4371" width="11.28515625" style="15" customWidth="1"/>
    <col min="4372" max="4608" width="9.140625" style="15"/>
    <col min="4609" max="4609" width="93" style="15" customWidth="1"/>
    <col min="4610" max="4610" width="16.140625" style="15" customWidth="1"/>
    <col min="4611" max="4612" width="12.140625" style="15" customWidth="1"/>
    <col min="4613" max="4613" width="15.42578125" style="15" customWidth="1"/>
    <col min="4614" max="4614" width="12.5703125" style="15" customWidth="1"/>
    <col min="4615" max="4615" width="12" style="15" customWidth="1"/>
    <col min="4616" max="4616" width="15" style="15" customWidth="1"/>
    <col min="4617" max="4617" width="15.28515625" style="15" customWidth="1"/>
    <col min="4618" max="4618" width="12.5703125" style="15" customWidth="1"/>
    <col min="4619" max="4620" width="10.7109375" style="15" customWidth="1"/>
    <col min="4621" max="4621" width="9.140625" style="15"/>
    <col min="4622" max="4622" width="12.85546875" style="15" customWidth="1"/>
    <col min="4623" max="4623" width="23.42578125" style="15" customWidth="1"/>
    <col min="4624" max="4625" width="9.140625" style="15"/>
    <col min="4626" max="4626" width="10.5703125" style="15" bestFit="1" customWidth="1"/>
    <col min="4627" max="4627" width="11.28515625" style="15" customWidth="1"/>
    <col min="4628" max="4864" width="9.140625" style="15"/>
    <col min="4865" max="4865" width="93" style="15" customWidth="1"/>
    <col min="4866" max="4866" width="16.140625" style="15" customWidth="1"/>
    <col min="4867" max="4868" width="12.140625" style="15" customWidth="1"/>
    <col min="4869" max="4869" width="15.42578125" style="15" customWidth="1"/>
    <col min="4870" max="4870" width="12.5703125" style="15" customWidth="1"/>
    <col min="4871" max="4871" width="12" style="15" customWidth="1"/>
    <col min="4872" max="4872" width="15" style="15" customWidth="1"/>
    <col min="4873" max="4873" width="15.28515625" style="15" customWidth="1"/>
    <col min="4874" max="4874" width="12.5703125" style="15" customWidth="1"/>
    <col min="4875" max="4876" width="10.7109375" style="15" customWidth="1"/>
    <col min="4877" max="4877" width="9.140625" style="15"/>
    <col min="4878" max="4878" width="12.85546875" style="15" customWidth="1"/>
    <col min="4879" max="4879" width="23.42578125" style="15" customWidth="1"/>
    <col min="4880" max="4881" width="9.140625" style="15"/>
    <col min="4882" max="4882" width="10.5703125" style="15" bestFit="1" customWidth="1"/>
    <col min="4883" max="4883" width="11.28515625" style="15" customWidth="1"/>
    <col min="4884" max="5120" width="9.140625" style="15"/>
    <col min="5121" max="5121" width="93" style="15" customWidth="1"/>
    <col min="5122" max="5122" width="16.140625" style="15" customWidth="1"/>
    <col min="5123" max="5124" width="12.140625" style="15" customWidth="1"/>
    <col min="5125" max="5125" width="15.42578125" style="15" customWidth="1"/>
    <col min="5126" max="5126" width="12.5703125" style="15" customWidth="1"/>
    <col min="5127" max="5127" width="12" style="15" customWidth="1"/>
    <col min="5128" max="5128" width="15" style="15" customWidth="1"/>
    <col min="5129" max="5129" width="15.28515625" style="15" customWidth="1"/>
    <col min="5130" max="5130" width="12.5703125" style="15" customWidth="1"/>
    <col min="5131" max="5132" width="10.7109375" style="15" customWidth="1"/>
    <col min="5133" max="5133" width="9.140625" style="15"/>
    <col min="5134" max="5134" width="12.85546875" style="15" customWidth="1"/>
    <col min="5135" max="5135" width="23.42578125" style="15" customWidth="1"/>
    <col min="5136" max="5137" width="9.140625" style="15"/>
    <col min="5138" max="5138" width="10.5703125" style="15" bestFit="1" customWidth="1"/>
    <col min="5139" max="5139" width="11.28515625" style="15" customWidth="1"/>
    <col min="5140" max="5376" width="9.140625" style="15"/>
    <col min="5377" max="5377" width="93" style="15" customWidth="1"/>
    <col min="5378" max="5378" width="16.140625" style="15" customWidth="1"/>
    <col min="5379" max="5380" width="12.140625" style="15" customWidth="1"/>
    <col min="5381" max="5381" width="15.42578125" style="15" customWidth="1"/>
    <col min="5382" max="5382" width="12.5703125" style="15" customWidth="1"/>
    <col min="5383" max="5383" width="12" style="15" customWidth="1"/>
    <col min="5384" max="5384" width="15" style="15" customWidth="1"/>
    <col min="5385" max="5385" width="15.28515625" style="15" customWidth="1"/>
    <col min="5386" max="5386" width="12.5703125" style="15" customWidth="1"/>
    <col min="5387" max="5388" width="10.7109375" style="15" customWidth="1"/>
    <col min="5389" max="5389" width="9.140625" style="15"/>
    <col min="5390" max="5390" width="12.85546875" style="15" customWidth="1"/>
    <col min="5391" max="5391" width="23.42578125" style="15" customWidth="1"/>
    <col min="5392" max="5393" width="9.140625" style="15"/>
    <col min="5394" max="5394" width="10.5703125" style="15" bestFit="1" customWidth="1"/>
    <col min="5395" max="5395" width="11.28515625" style="15" customWidth="1"/>
    <col min="5396" max="5632" width="9.140625" style="15"/>
    <col min="5633" max="5633" width="93" style="15" customWidth="1"/>
    <col min="5634" max="5634" width="16.140625" style="15" customWidth="1"/>
    <col min="5635" max="5636" width="12.140625" style="15" customWidth="1"/>
    <col min="5637" max="5637" width="15.42578125" style="15" customWidth="1"/>
    <col min="5638" max="5638" width="12.5703125" style="15" customWidth="1"/>
    <col min="5639" max="5639" width="12" style="15" customWidth="1"/>
    <col min="5640" max="5640" width="15" style="15" customWidth="1"/>
    <col min="5641" max="5641" width="15.28515625" style="15" customWidth="1"/>
    <col min="5642" max="5642" width="12.5703125" style="15" customWidth="1"/>
    <col min="5643" max="5644" width="10.7109375" style="15" customWidth="1"/>
    <col min="5645" max="5645" width="9.140625" style="15"/>
    <col min="5646" max="5646" width="12.85546875" style="15" customWidth="1"/>
    <col min="5647" max="5647" width="23.42578125" style="15" customWidth="1"/>
    <col min="5648" max="5649" width="9.140625" style="15"/>
    <col min="5650" max="5650" width="10.5703125" style="15" bestFit="1" customWidth="1"/>
    <col min="5651" max="5651" width="11.28515625" style="15" customWidth="1"/>
    <col min="5652" max="5888" width="9.140625" style="15"/>
    <col min="5889" max="5889" width="93" style="15" customWidth="1"/>
    <col min="5890" max="5890" width="16.140625" style="15" customWidth="1"/>
    <col min="5891" max="5892" width="12.140625" style="15" customWidth="1"/>
    <col min="5893" max="5893" width="15.42578125" style="15" customWidth="1"/>
    <col min="5894" max="5894" width="12.5703125" style="15" customWidth="1"/>
    <col min="5895" max="5895" width="12" style="15" customWidth="1"/>
    <col min="5896" max="5896" width="15" style="15" customWidth="1"/>
    <col min="5897" max="5897" width="15.28515625" style="15" customWidth="1"/>
    <col min="5898" max="5898" width="12.5703125" style="15" customWidth="1"/>
    <col min="5899" max="5900" width="10.7109375" style="15" customWidth="1"/>
    <col min="5901" max="5901" width="9.140625" style="15"/>
    <col min="5902" max="5902" width="12.85546875" style="15" customWidth="1"/>
    <col min="5903" max="5903" width="23.42578125" style="15" customWidth="1"/>
    <col min="5904" max="5905" width="9.140625" style="15"/>
    <col min="5906" max="5906" width="10.5703125" style="15" bestFit="1" customWidth="1"/>
    <col min="5907" max="5907" width="11.28515625" style="15" customWidth="1"/>
    <col min="5908" max="6144" width="9.140625" style="15"/>
    <col min="6145" max="6145" width="93" style="15" customWidth="1"/>
    <col min="6146" max="6146" width="16.140625" style="15" customWidth="1"/>
    <col min="6147" max="6148" width="12.140625" style="15" customWidth="1"/>
    <col min="6149" max="6149" width="15.42578125" style="15" customWidth="1"/>
    <col min="6150" max="6150" width="12.5703125" style="15" customWidth="1"/>
    <col min="6151" max="6151" width="12" style="15" customWidth="1"/>
    <col min="6152" max="6152" width="15" style="15" customWidth="1"/>
    <col min="6153" max="6153" width="15.28515625" style="15" customWidth="1"/>
    <col min="6154" max="6154" width="12.5703125" style="15" customWidth="1"/>
    <col min="6155" max="6156" width="10.7109375" style="15" customWidth="1"/>
    <col min="6157" max="6157" width="9.140625" style="15"/>
    <col min="6158" max="6158" width="12.85546875" style="15" customWidth="1"/>
    <col min="6159" max="6159" width="23.42578125" style="15" customWidth="1"/>
    <col min="6160" max="6161" width="9.140625" style="15"/>
    <col min="6162" max="6162" width="10.5703125" style="15" bestFit="1" customWidth="1"/>
    <col min="6163" max="6163" width="11.28515625" style="15" customWidth="1"/>
    <col min="6164" max="6400" width="9.140625" style="15"/>
    <col min="6401" max="6401" width="93" style="15" customWidth="1"/>
    <col min="6402" max="6402" width="16.140625" style="15" customWidth="1"/>
    <col min="6403" max="6404" width="12.140625" style="15" customWidth="1"/>
    <col min="6405" max="6405" width="15.42578125" style="15" customWidth="1"/>
    <col min="6406" max="6406" width="12.5703125" style="15" customWidth="1"/>
    <col min="6407" max="6407" width="12" style="15" customWidth="1"/>
    <col min="6408" max="6408" width="15" style="15" customWidth="1"/>
    <col min="6409" max="6409" width="15.28515625" style="15" customWidth="1"/>
    <col min="6410" max="6410" width="12.5703125" style="15" customWidth="1"/>
    <col min="6411" max="6412" width="10.7109375" style="15" customWidth="1"/>
    <col min="6413" max="6413" width="9.140625" style="15"/>
    <col min="6414" max="6414" width="12.85546875" style="15" customWidth="1"/>
    <col min="6415" max="6415" width="23.42578125" style="15" customWidth="1"/>
    <col min="6416" max="6417" width="9.140625" style="15"/>
    <col min="6418" max="6418" width="10.5703125" style="15" bestFit="1" customWidth="1"/>
    <col min="6419" max="6419" width="11.28515625" style="15" customWidth="1"/>
    <col min="6420" max="6656" width="9.140625" style="15"/>
    <col min="6657" max="6657" width="93" style="15" customWidth="1"/>
    <col min="6658" max="6658" width="16.140625" style="15" customWidth="1"/>
    <col min="6659" max="6660" width="12.140625" style="15" customWidth="1"/>
    <col min="6661" max="6661" width="15.42578125" style="15" customWidth="1"/>
    <col min="6662" max="6662" width="12.5703125" style="15" customWidth="1"/>
    <col min="6663" max="6663" width="12" style="15" customWidth="1"/>
    <col min="6664" max="6664" width="15" style="15" customWidth="1"/>
    <col min="6665" max="6665" width="15.28515625" style="15" customWidth="1"/>
    <col min="6666" max="6666" width="12.5703125" style="15" customWidth="1"/>
    <col min="6667" max="6668" width="10.7109375" style="15" customWidth="1"/>
    <col min="6669" max="6669" width="9.140625" style="15"/>
    <col min="6670" max="6670" width="12.85546875" style="15" customWidth="1"/>
    <col min="6671" max="6671" width="23.42578125" style="15" customWidth="1"/>
    <col min="6672" max="6673" width="9.140625" style="15"/>
    <col min="6674" max="6674" width="10.5703125" style="15" bestFit="1" customWidth="1"/>
    <col min="6675" max="6675" width="11.28515625" style="15" customWidth="1"/>
    <col min="6676" max="6912" width="9.140625" style="15"/>
    <col min="6913" max="6913" width="93" style="15" customWidth="1"/>
    <col min="6914" max="6914" width="16.140625" style="15" customWidth="1"/>
    <col min="6915" max="6916" width="12.140625" style="15" customWidth="1"/>
    <col min="6917" max="6917" width="15.42578125" style="15" customWidth="1"/>
    <col min="6918" max="6918" width="12.5703125" style="15" customWidth="1"/>
    <col min="6919" max="6919" width="12" style="15" customWidth="1"/>
    <col min="6920" max="6920" width="15" style="15" customWidth="1"/>
    <col min="6921" max="6921" width="15.28515625" style="15" customWidth="1"/>
    <col min="6922" max="6922" width="12.5703125" style="15" customWidth="1"/>
    <col min="6923" max="6924" width="10.7109375" style="15" customWidth="1"/>
    <col min="6925" max="6925" width="9.140625" style="15"/>
    <col min="6926" max="6926" width="12.85546875" style="15" customWidth="1"/>
    <col min="6927" max="6927" width="23.42578125" style="15" customWidth="1"/>
    <col min="6928" max="6929" width="9.140625" style="15"/>
    <col min="6930" max="6930" width="10.5703125" style="15" bestFit="1" customWidth="1"/>
    <col min="6931" max="6931" width="11.28515625" style="15" customWidth="1"/>
    <col min="6932" max="7168" width="9.140625" style="15"/>
    <col min="7169" max="7169" width="93" style="15" customWidth="1"/>
    <col min="7170" max="7170" width="16.140625" style="15" customWidth="1"/>
    <col min="7171" max="7172" width="12.140625" style="15" customWidth="1"/>
    <col min="7173" max="7173" width="15.42578125" style="15" customWidth="1"/>
    <col min="7174" max="7174" width="12.5703125" style="15" customWidth="1"/>
    <col min="7175" max="7175" width="12" style="15" customWidth="1"/>
    <col min="7176" max="7176" width="15" style="15" customWidth="1"/>
    <col min="7177" max="7177" width="15.28515625" style="15" customWidth="1"/>
    <col min="7178" max="7178" width="12.5703125" style="15" customWidth="1"/>
    <col min="7179" max="7180" width="10.7109375" style="15" customWidth="1"/>
    <col min="7181" max="7181" width="9.140625" style="15"/>
    <col min="7182" max="7182" width="12.85546875" style="15" customWidth="1"/>
    <col min="7183" max="7183" width="23.42578125" style="15" customWidth="1"/>
    <col min="7184" max="7185" width="9.140625" style="15"/>
    <col min="7186" max="7186" width="10.5703125" style="15" bestFit="1" customWidth="1"/>
    <col min="7187" max="7187" width="11.28515625" style="15" customWidth="1"/>
    <col min="7188" max="7424" width="9.140625" style="15"/>
    <col min="7425" max="7425" width="93" style="15" customWidth="1"/>
    <col min="7426" max="7426" width="16.140625" style="15" customWidth="1"/>
    <col min="7427" max="7428" width="12.140625" style="15" customWidth="1"/>
    <col min="7429" max="7429" width="15.42578125" style="15" customWidth="1"/>
    <col min="7430" max="7430" width="12.5703125" style="15" customWidth="1"/>
    <col min="7431" max="7431" width="12" style="15" customWidth="1"/>
    <col min="7432" max="7432" width="15" style="15" customWidth="1"/>
    <col min="7433" max="7433" width="15.28515625" style="15" customWidth="1"/>
    <col min="7434" max="7434" width="12.5703125" style="15" customWidth="1"/>
    <col min="7435" max="7436" width="10.7109375" style="15" customWidth="1"/>
    <col min="7437" max="7437" width="9.140625" style="15"/>
    <col min="7438" max="7438" width="12.85546875" style="15" customWidth="1"/>
    <col min="7439" max="7439" width="23.42578125" style="15" customWidth="1"/>
    <col min="7440" max="7441" width="9.140625" style="15"/>
    <col min="7442" max="7442" width="10.5703125" style="15" bestFit="1" customWidth="1"/>
    <col min="7443" max="7443" width="11.28515625" style="15" customWidth="1"/>
    <col min="7444" max="7680" width="9.140625" style="15"/>
    <col min="7681" max="7681" width="93" style="15" customWidth="1"/>
    <col min="7682" max="7682" width="16.140625" style="15" customWidth="1"/>
    <col min="7683" max="7684" width="12.140625" style="15" customWidth="1"/>
    <col min="7685" max="7685" width="15.42578125" style="15" customWidth="1"/>
    <col min="7686" max="7686" width="12.5703125" style="15" customWidth="1"/>
    <col min="7687" max="7687" width="12" style="15" customWidth="1"/>
    <col min="7688" max="7688" width="15" style="15" customWidth="1"/>
    <col min="7689" max="7689" width="15.28515625" style="15" customWidth="1"/>
    <col min="7690" max="7690" width="12.5703125" style="15" customWidth="1"/>
    <col min="7691" max="7692" width="10.7109375" style="15" customWidth="1"/>
    <col min="7693" max="7693" width="9.140625" style="15"/>
    <col min="7694" max="7694" width="12.85546875" style="15" customWidth="1"/>
    <col min="7695" max="7695" width="23.42578125" style="15" customWidth="1"/>
    <col min="7696" max="7697" width="9.140625" style="15"/>
    <col min="7698" max="7698" width="10.5703125" style="15" bestFit="1" customWidth="1"/>
    <col min="7699" max="7699" width="11.28515625" style="15" customWidth="1"/>
    <col min="7700" max="7936" width="9.140625" style="15"/>
    <col min="7937" max="7937" width="93" style="15" customWidth="1"/>
    <col min="7938" max="7938" width="16.140625" style="15" customWidth="1"/>
    <col min="7939" max="7940" width="12.140625" style="15" customWidth="1"/>
    <col min="7941" max="7941" width="15.42578125" style="15" customWidth="1"/>
    <col min="7942" max="7942" width="12.5703125" style="15" customWidth="1"/>
    <col min="7943" max="7943" width="12" style="15" customWidth="1"/>
    <col min="7944" max="7944" width="15" style="15" customWidth="1"/>
    <col min="7945" max="7945" width="15.28515625" style="15" customWidth="1"/>
    <col min="7946" max="7946" width="12.5703125" style="15" customWidth="1"/>
    <col min="7947" max="7948" width="10.7109375" style="15" customWidth="1"/>
    <col min="7949" max="7949" width="9.140625" style="15"/>
    <col min="7950" max="7950" width="12.85546875" style="15" customWidth="1"/>
    <col min="7951" max="7951" width="23.42578125" style="15" customWidth="1"/>
    <col min="7952" max="7953" width="9.140625" style="15"/>
    <col min="7954" max="7954" width="10.5703125" style="15" bestFit="1" customWidth="1"/>
    <col min="7955" max="7955" width="11.28515625" style="15" customWidth="1"/>
    <col min="7956" max="8192" width="9.140625" style="15"/>
    <col min="8193" max="8193" width="93" style="15" customWidth="1"/>
    <col min="8194" max="8194" width="16.140625" style="15" customWidth="1"/>
    <col min="8195" max="8196" width="12.140625" style="15" customWidth="1"/>
    <col min="8197" max="8197" width="15.42578125" style="15" customWidth="1"/>
    <col min="8198" max="8198" width="12.5703125" style="15" customWidth="1"/>
    <col min="8199" max="8199" width="12" style="15" customWidth="1"/>
    <col min="8200" max="8200" width="15" style="15" customWidth="1"/>
    <col min="8201" max="8201" width="15.28515625" style="15" customWidth="1"/>
    <col min="8202" max="8202" width="12.5703125" style="15" customWidth="1"/>
    <col min="8203" max="8204" width="10.7109375" style="15" customWidth="1"/>
    <col min="8205" max="8205" width="9.140625" style="15"/>
    <col min="8206" max="8206" width="12.85546875" style="15" customWidth="1"/>
    <col min="8207" max="8207" width="23.42578125" style="15" customWidth="1"/>
    <col min="8208" max="8209" width="9.140625" style="15"/>
    <col min="8210" max="8210" width="10.5703125" style="15" bestFit="1" customWidth="1"/>
    <col min="8211" max="8211" width="11.28515625" style="15" customWidth="1"/>
    <col min="8212" max="8448" width="9.140625" style="15"/>
    <col min="8449" max="8449" width="93" style="15" customWidth="1"/>
    <col min="8450" max="8450" width="16.140625" style="15" customWidth="1"/>
    <col min="8451" max="8452" width="12.140625" style="15" customWidth="1"/>
    <col min="8453" max="8453" width="15.42578125" style="15" customWidth="1"/>
    <col min="8454" max="8454" width="12.5703125" style="15" customWidth="1"/>
    <col min="8455" max="8455" width="12" style="15" customWidth="1"/>
    <col min="8456" max="8456" width="15" style="15" customWidth="1"/>
    <col min="8457" max="8457" width="15.28515625" style="15" customWidth="1"/>
    <col min="8458" max="8458" width="12.5703125" style="15" customWidth="1"/>
    <col min="8459" max="8460" width="10.7109375" style="15" customWidth="1"/>
    <col min="8461" max="8461" width="9.140625" style="15"/>
    <col min="8462" max="8462" width="12.85546875" style="15" customWidth="1"/>
    <col min="8463" max="8463" width="23.42578125" style="15" customWidth="1"/>
    <col min="8464" max="8465" width="9.140625" style="15"/>
    <col min="8466" max="8466" width="10.5703125" style="15" bestFit="1" customWidth="1"/>
    <col min="8467" max="8467" width="11.28515625" style="15" customWidth="1"/>
    <col min="8468" max="8704" width="9.140625" style="15"/>
    <col min="8705" max="8705" width="93" style="15" customWidth="1"/>
    <col min="8706" max="8706" width="16.140625" style="15" customWidth="1"/>
    <col min="8707" max="8708" width="12.140625" style="15" customWidth="1"/>
    <col min="8709" max="8709" width="15.42578125" style="15" customWidth="1"/>
    <col min="8710" max="8710" width="12.5703125" style="15" customWidth="1"/>
    <col min="8711" max="8711" width="12" style="15" customWidth="1"/>
    <col min="8712" max="8712" width="15" style="15" customWidth="1"/>
    <col min="8713" max="8713" width="15.28515625" style="15" customWidth="1"/>
    <col min="8714" max="8714" width="12.5703125" style="15" customWidth="1"/>
    <col min="8715" max="8716" width="10.7109375" style="15" customWidth="1"/>
    <col min="8717" max="8717" width="9.140625" style="15"/>
    <col min="8718" max="8718" width="12.85546875" style="15" customWidth="1"/>
    <col min="8719" max="8719" width="23.42578125" style="15" customWidth="1"/>
    <col min="8720" max="8721" width="9.140625" style="15"/>
    <col min="8722" max="8722" width="10.5703125" style="15" bestFit="1" customWidth="1"/>
    <col min="8723" max="8723" width="11.28515625" style="15" customWidth="1"/>
    <col min="8724" max="8960" width="9.140625" style="15"/>
    <col min="8961" max="8961" width="93" style="15" customWidth="1"/>
    <col min="8962" max="8962" width="16.140625" style="15" customWidth="1"/>
    <col min="8963" max="8964" width="12.140625" style="15" customWidth="1"/>
    <col min="8965" max="8965" width="15.42578125" style="15" customWidth="1"/>
    <col min="8966" max="8966" width="12.5703125" style="15" customWidth="1"/>
    <col min="8967" max="8967" width="12" style="15" customWidth="1"/>
    <col min="8968" max="8968" width="15" style="15" customWidth="1"/>
    <col min="8969" max="8969" width="15.28515625" style="15" customWidth="1"/>
    <col min="8970" max="8970" width="12.5703125" style="15" customWidth="1"/>
    <col min="8971" max="8972" width="10.7109375" style="15" customWidth="1"/>
    <col min="8973" max="8973" width="9.140625" style="15"/>
    <col min="8974" max="8974" width="12.85546875" style="15" customWidth="1"/>
    <col min="8975" max="8975" width="23.42578125" style="15" customWidth="1"/>
    <col min="8976" max="8977" width="9.140625" style="15"/>
    <col min="8978" max="8978" width="10.5703125" style="15" bestFit="1" customWidth="1"/>
    <col min="8979" max="8979" width="11.28515625" style="15" customWidth="1"/>
    <col min="8980" max="9216" width="9.140625" style="15"/>
    <col min="9217" max="9217" width="93" style="15" customWidth="1"/>
    <col min="9218" max="9218" width="16.140625" style="15" customWidth="1"/>
    <col min="9219" max="9220" width="12.140625" style="15" customWidth="1"/>
    <col min="9221" max="9221" width="15.42578125" style="15" customWidth="1"/>
    <col min="9222" max="9222" width="12.5703125" style="15" customWidth="1"/>
    <col min="9223" max="9223" width="12" style="15" customWidth="1"/>
    <col min="9224" max="9224" width="15" style="15" customWidth="1"/>
    <col min="9225" max="9225" width="15.28515625" style="15" customWidth="1"/>
    <col min="9226" max="9226" width="12.5703125" style="15" customWidth="1"/>
    <col min="9227" max="9228" width="10.7109375" style="15" customWidth="1"/>
    <col min="9229" max="9229" width="9.140625" style="15"/>
    <col min="9230" max="9230" width="12.85546875" style="15" customWidth="1"/>
    <col min="9231" max="9231" width="23.42578125" style="15" customWidth="1"/>
    <col min="9232" max="9233" width="9.140625" style="15"/>
    <col min="9234" max="9234" width="10.5703125" style="15" bestFit="1" customWidth="1"/>
    <col min="9235" max="9235" width="11.28515625" style="15" customWidth="1"/>
    <col min="9236" max="9472" width="9.140625" style="15"/>
    <col min="9473" max="9473" width="93" style="15" customWidth="1"/>
    <col min="9474" max="9474" width="16.140625" style="15" customWidth="1"/>
    <col min="9475" max="9476" width="12.140625" style="15" customWidth="1"/>
    <col min="9477" max="9477" width="15.42578125" style="15" customWidth="1"/>
    <col min="9478" max="9478" width="12.5703125" style="15" customWidth="1"/>
    <col min="9479" max="9479" width="12" style="15" customWidth="1"/>
    <col min="9480" max="9480" width="15" style="15" customWidth="1"/>
    <col min="9481" max="9481" width="15.28515625" style="15" customWidth="1"/>
    <col min="9482" max="9482" width="12.5703125" style="15" customWidth="1"/>
    <col min="9483" max="9484" width="10.7109375" style="15" customWidth="1"/>
    <col min="9485" max="9485" width="9.140625" style="15"/>
    <col min="9486" max="9486" width="12.85546875" style="15" customWidth="1"/>
    <col min="9487" max="9487" width="23.42578125" style="15" customWidth="1"/>
    <col min="9488" max="9489" width="9.140625" style="15"/>
    <col min="9490" max="9490" width="10.5703125" style="15" bestFit="1" customWidth="1"/>
    <col min="9491" max="9491" width="11.28515625" style="15" customWidth="1"/>
    <col min="9492" max="9728" width="9.140625" style="15"/>
    <col min="9729" max="9729" width="93" style="15" customWidth="1"/>
    <col min="9730" max="9730" width="16.140625" style="15" customWidth="1"/>
    <col min="9731" max="9732" width="12.140625" style="15" customWidth="1"/>
    <col min="9733" max="9733" width="15.42578125" style="15" customWidth="1"/>
    <col min="9734" max="9734" width="12.5703125" style="15" customWidth="1"/>
    <col min="9735" max="9735" width="12" style="15" customWidth="1"/>
    <col min="9736" max="9736" width="15" style="15" customWidth="1"/>
    <col min="9737" max="9737" width="15.28515625" style="15" customWidth="1"/>
    <col min="9738" max="9738" width="12.5703125" style="15" customWidth="1"/>
    <col min="9739" max="9740" width="10.7109375" style="15" customWidth="1"/>
    <col min="9741" max="9741" width="9.140625" style="15"/>
    <col min="9742" max="9742" width="12.85546875" style="15" customWidth="1"/>
    <col min="9743" max="9743" width="23.42578125" style="15" customWidth="1"/>
    <col min="9744" max="9745" width="9.140625" style="15"/>
    <col min="9746" max="9746" width="10.5703125" style="15" bestFit="1" customWidth="1"/>
    <col min="9747" max="9747" width="11.28515625" style="15" customWidth="1"/>
    <col min="9748" max="9984" width="9.140625" style="15"/>
    <col min="9985" max="9985" width="93" style="15" customWidth="1"/>
    <col min="9986" max="9986" width="16.140625" style="15" customWidth="1"/>
    <col min="9987" max="9988" width="12.140625" style="15" customWidth="1"/>
    <col min="9989" max="9989" width="15.42578125" style="15" customWidth="1"/>
    <col min="9990" max="9990" width="12.5703125" style="15" customWidth="1"/>
    <col min="9991" max="9991" width="12" style="15" customWidth="1"/>
    <col min="9992" max="9992" width="15" style="15" customWidth="1"/>
    <col min="9993" max="9993" width="15.28515625" style="15" customWidth="1"/>
    <col min="9994" max="9994" width="12.5703125" style="15" customWidth="1"/>
    <col min="9995" max="9996" width="10.7109375" style="15" customWidth="1"/>
    <col min="9997" max="9997" width="9.140625" style="15"/>
    <col min="9998" max="9998" width="12.85546875" style="15" customWidth="1"/>
    <col min="9999" max="9999" width="23.42578125" style="15" customWidth="1"/>
    <col min="10000" max="10001" width="9.140625" style="15"/>
    <col min="10002" max="10002" width="10.5703125" style="15" bestFit="1" customWidth="1"/>
    <col min="10003" max="10003" width="11.28515625" style="15" customWidth="1"/>
    <col min="10004" max="10240" width="9.140625" style="15"/>
    <col min="10241" max="10241" width="93" style="15" customWidth="1"/>
    <col min="10242" max="10242" width="16.140625" style="15" customWidth="1"/>
    <col min="10243" max="10244" width="12.140625" style="15" customWidth="1"/>
    <col min="10245" max="10245" width="15.42578125" style="15" customWidth="1"/>
    <col min="10246" max="10246" width="12.5703125" style="15" customWidth="1"/>
    <col min="10247" max="10247" width="12" style="15" customWidth="1"/>
    <col min="10248" max="10248" width="15" style="15" customWidth="1"/>
    <col min="10249" max="10249" width="15.28515625" style="15" customWidth="1"/>
    <col min="10250" max="10250" width="12.5703125" style="15" customWidth="1"/>
    <col min="10251" max="10252" width="10.7109375" style="15" customWidth="1"/>
    <col min="10253" max="10253" width="9.140625" style="15"/>
    <col min="10254" max="10254" width="12.85546875" style="15" customWidth="1"/>
    <col min="10255" max="10255" width="23.42578125" style="15" customWidth="1"/>
    <col min="10256" max="10257" width="9.140625" style="15"/>
    <col min="10258" max="10258" width="10.5703125" style="15" bestFit="1" customWidth="1"/>
    <col min="10259" max="10259" width="11.28515625" style="15" customWidth="1"/>
    <col min="10260" max="10496" width="9.140625" style="15"/>
    <col min="10497" max="10497" width="93" style="15" customWidth="1"/>
    <col min="10498" max="10498" width="16.140625" style="15" customWidth="1"/>
    <col min="10499" max="10500" width="12.140625" style="15" customWidth="1"/>
    <col min="10501" max="10501" width="15.42578125" style="15" customWidth="1"/>
    <col min="10502" max="10502" width="12.5703125" style="15" customWidth="1"/>
    <col min="10503" max="10503" width="12" style="15" customWidth="1"/>
    <col min="10504" max="10504" width="15" style="15" customWidth="1"/>
    <col min="10505" max="10505" width="15.28515625" style="15" customWidth="1"/>
    <col min="10506" max="10506" width="12.5703125" style="15" customWidth="1"/>
    <col min="10507" max="10508" width="10.7109375" style="15" customWidth="1"/>
    <col min="10509" max="10509" width="9.140625" style="15"/>
    <col min="10510" max="10510" width="12.85546875" style="15" customWidth="1"/>
    <col min="10511" max="10511" width="23.42578125" style="15" customWidth="1"/>
    <col min="10512" max="10513" width="9.140625" style="15"/>
    <col min="10514" max="10514" width="10.5703125" style="15" bestFit="1" customWidth="1"/>
    <col min="10515" max="10515" width="11.28515625" style="15" customWidth="1"/>
    <col min="10516" max="10752" width="9.140625" style="15"/>
    <col min="10753" max="10753" width="93" style="15" customWidth="1"/>
    <col min="10754" max="10754" width="16.140625" style="15" customWidth="1"/>
    <col min="10755" max="10756" width="12.140625" style="15" customWidth="1"/>
    <col min="10757" max="10757" width="15.42578125" style="15" customWidth="1"/>
    <col min="10758" max="10758" width="12.5703125" style="15" customWidth="1"/>
    <col min="10759" max="10759" width="12" style="15" customWidth="1"/>
    <col min="10760" max="10760" width="15" style="15" customWidth="1"/>
    <col min="10761" max="10761" width="15.28515625" style="15" customWidth="1"/>
    <col min="10762" max="10762" width="12.5703125" style="15" customWidth="1"/>
    <col min="10763" max="10764" width="10.7109375" style="15" customWidth="1"/>
    <col min="10765" max="10765" width="9.140625" style="15"/>
    <col min="10766" max="10766" width="12.85546875" style="15" customWidth="1"/>
    <col min="10767" max="10767" width="23.42578125" style="15" customWidth="1"/>
    <col min="10768" max="10769" width="9.140625" style="15"/>
    <col min="10770" max="10770" width="10.5703125" style="15" bestFit="1" customWidth="1"/>
    <col min="10771" max="10771" width="11.28515625" style="15" customWidth="1"/>
    <col min="10772" max="11008" width="9.140625" style="15"/>
    <col min="11009" max="11009" width="93" style="15" customWidth="1"/>
    <col min="11010" max="11010" width="16.140625" style="15" customWidth="1"/>
    <col min="11011" max="11012" width="12.140625" style="15" customWidth="1"/>
    <col min="11013" max="11013" width="15.42578125" style="15" customWidth="1"/>
    <col min="11014" max="11014" width="12.5703125" style="15" customWidth="1"/>
    <col min="11015" max="11015" width="12" style="15" customWidth="1"/>
    <col min="11016" max="11016" width="15" style="15" customWidth="1"/>
    <col min="11017" max="11017" width="15.28515625" style="15" customWidth="1"/>
    <col min="11018" max="11018" width="12.5703125" style="15" customWidth="1"/>
    <col min="11019" max="11020" width="10.7109375" style="15" customWidth="1"/>
    <col min="11021" max="11021" width="9.140625" style="15"/>
    <col min="11022" max="11022" width="12.85546875" style="15" customWidth="1"/>
    <col min="11023" max="11023" width="23.42578125" style="15" customWidth="1"/>
    <col min="11024" max="11025" width="9.140625" style="15"/>
    <col min="11026" max="11026" width="10.5703125" style="15" bestFit="1" customWidth="1"/>
    <col min="11027" max="11027" width="11.28515625" style="15" customWidth="1"/>
    <col min="11028" max="11264" width="9.140625" style="15"/>
    <col min="11265" max="11265" width="93" style="15" customWidth="1"/>
    <col min="11266" max="11266" width="16.140625" style="15" customWidth="1"/>
    <col min="11267" max="11268" width="12.140625" style="15" customWidth="1"/>
    <col min="11269" max="11269" width="15.42578125" style="15" customWidth="1"/>
    <col min="11270" max="11270" width="12.5703125" style="15" customWidth="1"/>
    <col min="11271" max="11271" width="12" style="15" customWidth="1"/>
    <col min="11272" max="11272" width="15" style="15" customWidth="1"/>
    <col min="11273" max="11273" width="15.28515625" style="15" customWidth="1"/>
    <col min="11274" max="11274" width="12.5703125" style="15" customWidth="1"/>
    <col min="11275" max="11276" width="10.7109375" style="15" customWidth="1"/>
    <col min="11277" max="11277" width="9.140625" style="15"/>
    <col min="11278" max="11278" width="12.85546875" style="15" customWidth="1"/>
    <col min="11279" max="11279" width="23.42578125" style="15" customWidth="1"/>
    <col min="11280" max="11281" width="9.140625" style="15"/>
    <col min="11282" max="11282" width="10.5703125" style="15" bestFit="1" customWidth="1"/>
    <col min="11283" max="11283" width="11.28515625" style="15" customWidth="1"/>
    <col min="11284" max="11520" width="9.140625" style="15"/>
    <col min="11521" max="11521" width="93" style="15" customWidth="1"/>
    <col min="11522" max="11522" width="16.140625" style="15" customWidth="1"/>
    <col min="11523" max="11524" width="12.140625" style="15" customWidth="1"/>
    <col min="11525" max="11525" width="15.42578125" style="15" customWidth="1"/>
    <col min="11526" max="11526" width="12.5703125" style="15" customWidth="1"/>
    <col min="11527" max="11527" width="12" style="15" customWidth="1"/>
    <col min="11528" max="11528" width="15" style="15" customWidth="1"/>
    <col min="11529" max="11529" width="15.28515625" style="15" customWidth="1"/>
    <col min="11530" max="11530" width="12.5703125" style="15" customWidth="1"/>
    <col min="11531" max="11532" width="10.7109375" style="15" customWidth="1"/>
    <col min="11533" max="11533" width="9.140625" style="15"/>
    <col min="11534" max="11534" width="12.85546875" style="15" customWidth="1"/>
    <col min="11535" max="11535" width="23.42578125" style="15" customWidth="1"/>
    <col min="11536" max="11537" width="9.140625" style="15"/>
    <col min="11538" max="11538" width="10.5703125" style="15" bestFit="1" customWidth="1"/>
    <col min="11539" max="11539" width="11.28515625" style="15" customWidth="1"/>
    <col min="11540" max="11776" width="9.140625" style="15"/>
    <col min="11777" max="11777" width="93" style="15" customWidth="1"/>
    <col min="11778" max="11778" width="16.140625" style="15" customWidth="1"/>
    <col min="11779" max="11780" width="12.140625" style="15" customWidth="1"/>
    <col min="11781" max="11781" width="15.42578125" style="15" customWidth="1"/>
    <col min="11782" max="11782" width="12.5703125" style="15" customWidth="1"/>
    <col min="11783" max="11783" width="12" style="15" customWidth="1"/>
    <col min="11784" max="11784" width="15" style="15" customWidth="1"/>
    <col min="11785" max="11785" width="15.28515625" style="15" customWidth="1"/>
    <col min="11786" max="11786" width="12.5703125" style="15" customWidth="1"/>
    <col min="11787" max="11788" width="10.7109375" style="15" customWidth="1"/>
    <col min="11789" max="11789" width="9.140625" style="15"/>
    <col min="11790" max="11790" width="12.85546875" style="15" customWidth="1"/>
    <col min="11791" max="11791" width="23.42578125" style="15" customWidth="1"/>
    <col min="11792" max="11793" width="9.140625" style="15"/>
    <col min="11794" max="11794" width="10.5703125" style="15" bestFit="1" customWidth="1"/>
    <col min="11795" max="11795" width="11.28515625" style="15" customWidth="1"/>
    <col min="11796" max="12032" width="9.140625" style="15"/>
    <col min="12033" max="12033" width="93" style="15" customWidth="1"/>
    <col min="12034" max="12034" width="16.140625" style="15" customWidth="1"/>
    <col min="12035" max="12036" width="12.140625" style="15" customWidth="1"/>
    <col min="12037" max="12037" width="15.42578125" style="15" customWidth="1"/>
    <col min="12038" max="12038" width="12.5703125" style="15" customWidth="1"/>
    <col min="12039" max="12039" width="12" style="15" customWidth="1"/>
    <col min="12040" max="12040" width="15" style="15" customWidth="1"/>
    <col min="12041" max="12041" width="15.28515625" style="15" customWidth="1"/>
    <col min="12042" max="12042" width="12.5703125" style="15" customWidth="1"/>
    <col min="12043" max="12044" width="10.7109375" style="15" customWidth="1"/>
    <col min="12045" max="12045" width="9.140625" style="15"/>
    <col min="12046" max="12046" width="12.85546875" style="15" customWidth="1"/>
    <col min="12047" max="12047" width="23.42578125" style="15" customWidth="1"/>
    <col min="12048" max="12049" width="9.140625" style="15"/>
    <col min="12050" max="12050" width="10.5703125" style="15" bestFit="1" customWidth="1"/>
    <col min="12051" max="12051" width="11.28515625" style="15" customWidth="1"/>
    <col min="12052" max="12288" width="9.140625" style="15"/>
    <col min="12289" max="12289" width="93" style="15" customWidth="1"/>
    <col min="12290" max="12290" width="16.140625" style="15" customWidth="1"/>
    <col min="12291" max="12292" width="12.140625" style="15" customWidth="1"/>
    <col min="12293" max="12293" width="15.42578125" style="15" customWidth="1"/>
    <col min="12294" max="12294" width="12.5703125" style="15" customWidth="1"/>
    <col min="12295" max="12295" width="12" style="15" customWidth="1"/>
    <col min="12296" max="12296" width="15" style="15" customWidth="1"/>
    <col min="12297" max="12297" width="15.28515625" style="15" customWidth="1"/>
    <col min="12298" max="12298" width="12.5703125" style="15" customWidth="1"/>
    <col min="12299" max="12300" width="10.7109375" style="15" customWidth="1"/>
    <col min="12301" max="12301" width="9.140625" style="15"/>
    <col min="12302" max="12302" width="12.85546875" style="15" customWidth="1"/>
    <col min="12303" max="12303" width="23.42578125" style="15" customWidth="1"/>
    <col min="12304" max="12305" width="9.140625" style="15"/>
    <col min="12306" max="12306" width="10.5703125" style="15" bestFit="1" customWidth="1"/>
    <col min="12307" max="12307" width="11.28515625" style="15" customWidth="1"/>
    <col min="12308" max="12544" width="9.140625" style="15"/>
    <col min="12545" max="12545" width="93" style="15" customWidth="1"/>
    <col min="12546" max="12546" width="16.140625" style="15" customWidth="1"/>
    <col min="12547" max="12548" width="12.140625" style="15" customWidth="1"/>
    <col min="12549" max="12549" width="15.42578125" style="15" customWidth="1"/>
    <col min="12550" max="12550" width="12.5703125" style="15" customWidth="1"/>
    <col min="12551" max="12551" width="12" style="15" customWidth="1"/>
    <col min="12552" max="12552" width="15" style="15" customWidth="1"/>
    <col min="12553" max="12553" width="15.28515625" style="15" customWidth="1"/>
    <col min="12554" max="12554" width="12.5703125" style="15" customWidth="1"/>
    <col min="12555" max="12556" width="10.7109375" style="15" customWidth="1"/>
    <col min="12557" max="12557" width="9.140625" style="15"/>
    <col min="12558" max="12558" width="12.85546875" style="15" customWidth="1"/>
    <col min="12559" max="12559" width="23.42578125" style="15" customWidth="1"/>
    <col min="12560" max="12561" width="9.140625" style="15"/>
    <col min="12562" max="12562" width="10.5703125" style="15" bestFit="1" customWidth="1"/>
    <col min="12563" max="12563" width="11.28515625" style="15" customWidth="1"/>
    <col min="12564" max="12800" width="9.140625" style="15"/>
    <col min="12801" max="12801" width="93" style="15" customWidth="1"/>
    <col min="12802" max="12802" width="16.140625" style="15" customWidth="1"/>
    <col min="12803" max="12804" width="12.140625" style="15" customWidth="1"/>
    <col min="12805" max="12805" width="15.42578125" style="15" customWidth="1"/>
    <col min="12806" max="12806" width="12.5703125" style="15" customWidth="1"/>
    <col min="12807" max="12807" width="12" style="15" customWidth="1"/>
    <col min="12808" max="12808" width="15" style="15" customWidth="1"/>
    <col min="12809" max="12809" width="15.28515625" style="15" customWidth="1"/>
    <col min="12810" max="12810" width="12.5703125" style="15" customWidth="1"/>
    <col min="12811" max="12812" width="10.7109375" style="15" customWidth="1"/>
    <col min="12813" max="12813" width="9.140625" style="15"/>
    <col min="12814" max="12814" width="12.85546875" style="15" customWidth="1"/>
    <col min="12815" max="12815" width="23.42578125" style="15" customWidth="1"/>
    <col min="12816" max="12817" width="9.140625" style="15"/>
    <col min="12818" max="12818" width="10.5703125" style="15" bestFit="1" customWidth="1"/>
    <col min="12819" max="12819" width="11.28515625" style="15" customWidth="1"/>
    <col min="12820" max="13056" width="9.140625" style="15"/>
    <col min="13057" max="13057" width="93" style="15" customWidth="1"/>
    <col min="13058" max="13058" width="16.140625" style="15" customWidth="1"/>
    <col min="13059" max="13060" width="12.140625" style="15" customWidth="1"/>
    <col min="13061" max="13061" width="15.42578125" style="15" customWidth="1"/>
    <col min="13062" max="13062" width="12.5703125" style="15" customWidth="1"/>
    <col min="13063" max="13063" width="12" style="15" customWidth="1"/>
    <col min="13064" max="13064" width="15" style="15" customWidth="1"/>
    <col min="13065" max="13065" width="15.28515625" style="15" customWidth="1"/>
    <col min="13066" max="13066" width="12.5703125" style="15" customWidth="1"/>
    <col min="13067" max="13068" width="10.7109375" style="15" customWidth="1"/>
    <col min="13069" max="13069" width="9.140625" style="15"/>
    <col min="13070" max="13070" width="12.85546875" style="15" customWidth="1"/>
    <col min="13071" max="13071" width="23.42578125" style="15" customWidth="1"/>
    <col min="13072" max="13073" width="9.140625" style="15"/>
    <col min="13074" max="13074" width="10.5703125" style="15" bestFit="1" customWidth="1"/>
    <col min="13075" max="13075" width="11.28515625" style="15" customWidth="1"/>
    <col min="13076" max="13312" width="9.140625" style="15"/>
    <col min="13313" max="13313" width="93" style="15" customWidth="1"/>
    <col min="13314" max="13314" width="16.140625" style="15" customWidth="1"/>
    <col min="13315" max="13316" width="12.140625" style="15" customWidth="1"/>
    <col min="13317" max="13317" width="15.42578125" style="15" customWidth="1"/>
    <col min="13318" max="13318" width="12.5703125" style="15" customWidth="1"/>
    <col min="13319" max="13319" width="12" style="15" customWidth="1"/>
    <col min="13320" max="13320" width="15" style="15" customWidth="1"/>
    <col min="13321" max="13321" width="15.28515625" style="15" customWidth="1"/>
    <col min="13322" max="13322" width="12.5703125" style="15" customWidth="1"/>
    <col min="13323" max="13324" width="10.7109375" style="15" customWidth="1"/>
    <col min="13325" max="13325" width="9.140625" style="15"/>
    <col min="13326" max="13326" width="12.85546875" style="15" customWidth="1"/>
    <col min="13327" max="13327" width="23.42578125" style="15" customWidth="1"/>
    <col min="13328" max="13329" width="9.140625" style="15"/>
    <col min="13330" max="13330" width="10.5703125" style="15" bestFit="1" customWidth="1"/>
    <col min="13331" max="13331" width="11.28515625" style="15" customWidth="1"/>
    <col min="13332" max="13568" width="9.140625" style="15"/>
    <col min="13569" max="13569" width="93" style="15" customWidth="1"/>
    <col min="13570" max="13570" width="16.140625" style="15" customWidth="1"/>
    <col min="13571" max="13572" width="12.140625" style="15" customWidth="1"/>
    <col min="13573" max="13573" width="15.42578125" style="15" customWidth="1"/>
    <col min="13574" max="13574" width="12.5703125" style="15" customWidth="1"/>
    <col min="13575" max="13575" width="12" style="15" customWidth="1"/>
    <col min="13576" max="13576" width="15" style="15" customWidth="1"/>
    <col min="13577" max="13577" width="15.28515625" style="15" customWidth="1"/>
    <col min="13578" max="13578" width="12.5703125" style="15" customWidth="1"/>
    <col min="13579" max="13580" width="10.7109375" style="15" customWidth="1"/>
    <col min="13581" max="13581" width="9.140625" style="15"/>
    <col min="13582" max="13582" width="12.85546875" style="15" customWidth="1"/>
    <col min="13583" max="13583" width="23.42578125" style="15" customWidth="1"/>
    <col min="13584" max="13585" width="9.140625" style="15"/>
    <col min="13586" max="13586" width="10.5703125" style="15" bestFit="1" customWidth="1"/>
    <col min="13587" max="13587" width="11.28515625" style="15" customWidth="1"/>
    <col min="13588" max="13824" width="9.140625" style="15"/>
    <col min="13825" max="13825" width="93" style="15" customWidth="1"/>
    <col min="13826" max="13826" width="16.140625" style="15" customWidth="1"/>
    <col min="13827" max="13828" width="12.140625" style="15" customWidth="1"/>
    <col min="13829" max="13829" width="15.42578125" style="15" customWidth="1"/>
    <col min="13830" max="13830" width="12.5703125" style="15" customWidth="1"/>
    <col min="13831" max="13831" width="12" style="15" customWidth="1"/>
    <col min="13832" max="13832" width="15" style="15" customWidth="1"/>
    <col min="13833" max="13833" width="15.28515625" style="15" customWidth="1"/>
    <col min="13834" max="13834" width="12.5703125" style="15" customWidth="1"/>
    <col min="13835" max="13836" width="10.7109375" style="15" customWidth="1"/>
    <col min="13837" max="13837" width="9.140625" style="15"/>
    <col min="13838" max="13838" width="12.85546875" style="15" customWidth="1"/>
    <col min="13839" max="13839" width="23.42578125" style="15" customWidth="1"/>
    <col min="13840" max="13841" width="9.140625" style="15"/>
    <col min="13842" max="13842" width="10.5703125" style="15" bestFit="1" customWidth="1"/>
    <col min="13843" max="13843" width="11.28515625" style="15" customWidth="1"/>
    <col min="13844" max="14080" width="9.140625" style="15"/>
    <col min="14081" max="14081" width="93" style="15" customWidth="1"/>
    <col min="14082" max="14082" width="16.140625" style="15" customWidth="1"/>
    <col min="14083" max="14084" width="12.140625" style="15" customWidth="1"/>
    <col min="14085" max="14085" width="15.42578125" style="15" customWidth="1"/>
    <col min="14086" max="14086" width="12.5703125" style="15" customWidth="1"/>
    <col min="14087" max="14087" width="12" style="15" customWidth="1"/>
    <col min="14088" max="14088" width="15" style="15" customWidth="1"/>
    <col min="14089" max="14089" width="15.28515625" style="15" customWidth="1"/>
    <col min="14090" max="14090" width="12.5703125" style="15" customWidth="1"/>
    <col min="14091" max="14092" width="10.7109375" style="15" customWidth="1"/>
    <col min="14093" max="14093" width="9.140625" style="15"/>
    <col min="14094" max="14094" width="12.85546875" style="15" customWidth="1"/>
    <col min="14095" max="14095" width="23.42578125" style="15" customWidth="1"/>
    <col min="14096" max="14097" width="9.140625" style="15"/>
    <col min="14098" max="14098" width="10.5703125" style="15" bestFit="1" customWidth="1"/>
    <col min="14099" max="14099" width="11.28515625" style="15" customWidth="1"/>
    <col min="14100" max="14336" width="9.140625" style="15"/>
    <col min="14337" max="14337" width="93" style="15" customWidth="1"/>
    <col min="14338" max="14338" width="16.140625" style="15" customWidth="1"/>
    <col min="14339" max="14340" width="12.140625" style="15" customWidth="1"/>
    <col min="14341" max="14341" width="15.42578125" style="15" customWidth="1"/>
    <col min="14342" max="14342" width="12.5703125" style="15" customWidth="1"/>
    <col min="14343" max="14343" width="12" style="15" customWidth="1"/>
    <col min="14344" max="14344" width="15" style="15" customWidth="1"/>
    <col min="14345" max="14345" width="15.28515625" style="15" customWidth="1"/>
    <col min="14346" max="14346" width="12.5703125" style="15" customWidth="1"/>
    <col min="14347" max="14348" width="10.7109375" style="15" customWidth="1"/>
    <col min="14349" max="14349" width="9.140625" style="15"/>
    <col min="14350" max="14350" width="12.85546875" style="15" customWidth="1"/>
    <col min="14351" max="14351" width="23.42578125" style="15" customWidth="1"/>
    <col min="14352" max="14353" width="9.140625" style="15"/>
    <col min="14354" max="14354" width="10.5703125" style="15" bestFit="1" customWidth="1"/>
    <col min="14355" max="14355" width="11.28515625" style="15" customWidth="1"/>
    <col min="14356" max="14592" width="9.140625" style="15"/>
    <col min="14593" max="14593" width="93" style="15" customWidth="1"/>
    <col min="14594" max="14594" width="16.140625" style="15" customWidth="1"/>
    <col min="14595" max="14596" width="12.140625" style="15" customWidth="1"/>
    <col min="14597" max="14597" width="15.42578125" style="15" customWidth="1"/>
    <col min="14598" max="14598" width="12.5703125" style="15" customWidth="1"/>
    <col min="14599" max="14599" width="12" style="15" customWidth="1"/>
    <col min="14600" max="14600" width="15" style="15" customWidth="1"/>
    <col min="14601" max="14601" width="15.28515625" style="15" customWidth="1"/>
    <col min="14602" max="14602" width="12.5703125" style="15" customWidth="1"/>
    <col min="14603" max="14604" width="10.7109375" style="15" customWidth="1"/>
    <col min="14605" max="14605" width="9.140625" style="15"/>
    <col min="14606" max="14606" width="12.85546875" style="15" customWidth="1"/>
    <col min="14607" max="14607" width="23.42578125" style="15" customWidth="1"/>
    <col min="14608" max="14609" width="9.140625" style="15"/>
    <col min="14610" max="14610" width="10.5703125" style="15" bestFit="1" customWidth="1"/>
    <col min="14611" max="14611" width="11.28515625" style="15" customWidth="1"/>
    <col min="14612" max="14848" width="9.140625" style="15"/>
    <col min="14849" max="14849" width="93" style="15" customWidth="1"/>
    <col min="14850" max="14850" width="16.140625" style="15" customWidth="1"/>
    <col min="14851" max="14852" width="12.140625" style="15" customWidth="1"/>
    <col min="14853" max="14853" width="15.42578125" style="15" customWidth="1"/>
    <col min="14854" max="14854" width="12.5703125" style="15" customWidth="1"/>
    <col min="14855" max="14855" width="12" style="15" customWidth="1"/>
    <col min="14856" max="14856" width="15" style="15" customWidth="1"/>
    <col min="14857" max="14857" width="15.28515625" style="15" customWidth="1"/>
    <col min="14858" max="14858" width="12.5703125" style="15" customWidth="1"/>
    <col min="14859" max="14860" width="10.7109375" style="15" customWidth="1"/>
    <col min="14861" max="14861" width="9.140625" style="15"/>
    <col min="14862" max="14862" width="12.85546875" style="15" customWidth="1"/>
    <col min="14863" max="14863" width="23.42578125" style="15" customWidth="1"/>
    <col min="14864" max="14865" width="9.140625" style="15"/>
    <col min="14866" max="14866" width="10.5703125" style="15" bestFit="1" customWidth="1"/>
    <col min="14867" max="14867" width="11.28515625" style="15" customWidth="1"/>
    <col min="14868" max="15104" width="9.140625" style="15"/>
    <col min="15105" max="15105" width="93" style="15" customWidth="1"/>
    <col min="15106" max="15106" width="16.140625" style="15" customWidth="1"/>
    <col min="15107" max="15108" width="12.140625" style="15" customWidth="1"/>
    <col min="15109" max="15109" width="15.42578125" style="15" customWidth="1"/>
    <col min="15110" max="15110" width="12.5703125" style="15" customWidth="1"/>
    <col min="15111" max="15111" width="12" style="15" customWidth="1"/>
    <col min="15112" max="15112" width="15" style="15" customWidth="1"/>
    <col min="15113" max="15113" width="15.28515625" style="15" customWidth="1"/>
    <col min="15114" max="15114" width="12.5703125" style="15" customWidth="1"/>
    <col min="15115" max="15116" width="10.7109375" style="15" customWidth="1"/>
    <col min="15117" max="15117" width="9.140625" style="15"/>
    <col min="15118" max="15118" width="12.85546875" style="15" customWidth="1"/>
    <col min="15119" max="15119" width="23.42578125" style="15" customWidth="1"/>
    <col min="15120" max="15121" width="9.140625" style="15"/>
    <col min="15122" max="15122" width="10.5703125" style="15" bestFit="1" customWidth="1"/>
    <col min="15123" max="15123" width="11.28515625" style="15" customWidth="1"/>
    <col min="15124" max="15360" width="9.140625" style="15"/>
    <col min="15361" max="15361" width="93" style="15" customWidth="1"/>
    <col min="15362" max="15362" width="16.140625" style="15" customWidth="1"/>
    <col min="15363" max="15364" width="12.140625" style="15" customWidth="1"/>
    <col min="15365" max="15365" width="15.42578125" style="15" customWidth="1"/>
    <col min="15366" max="15366" width="12.5703125" style="15" customWidth="1"/>
    <col min="15367" max="15367" width="12" style="15" customWidth="1"/>
    <col min="15368" max="15368" width="15" style="15" customWidth="1"/>
    <col min="15369" max="15369" width="15.28515625" style="15" customWidth="1"/>
    <col min="15370" max="15370" width="12.5703125" style="15" customWidth="1"/>
    <col min="15371" max="15372" width="10.7109375" style="15" customWidth="1"/>
    <col min="15373" max="15373" width="9.140625" style="15"/>
    <col min="15374" max="15374" width="12.85546875" style="15" customWidth="1"/>
    <col min="15375" max="15375" width="23.42578125" style="15" customWidth="1"/>
    <col min="15376" max="15377" width="9.140625" style="15"/>
    <col min="15378" max="15378" width="10.5703125" style="15" bestFit="1" customWidth="1"/>
    <col min="15379" max="15379" width="11.28515625" style="15" customWidth="1"/>
    <col min="15380" max="15616" width="9.140625" style="15"/>
    <col min="15617" max="15617" width="93" style="15" customWidth="1"/>
    <col min="15618" max="15618" width="16.140625" style="15" customWidth="1"/>
    <col min="15619" max="15620" width="12.140625" style="15" customWidth="1"/>
    <col min="15621" max="15621" width="15.42578125" style="15" customWidth="1"/>
    <col min="15622" max="15622" width="12.5703125" style="15" customWidth="1"/>
    <col min="15623" max="15623" width="12" style="15" customWidth="1"/>
    <col min="15624" max="15624" width="15" style="15" customWidth="1"/>
    <col min="15625" max="15625" width="15.28515625" style="15" customWidth="1"/>
    <col min="15626" max="15626" width="12.5703125" style="15" customWidth="1"/>
    <col min="15627" max="15628" width="10.7109375" style="15" customWidth="1"/>
    <col min="15629" max="15629" width="9.140625" style="15"/>
    <col min="15630" max="15630" width="12.85546875" style="15" customWidth="1"/>
    <col min="15631" max="15631" width="23.42578125" style="15" customWidth="1"/>
    <col min="15632" max="15633" width="9.140625" style="15"/>
    <col min="15634" max="15634" width="10.5703125" style="15" bestFit="1" customWidth="1"/>
    <col min="15635" max="15635" width="11.28515625" style="15" customWidth="1"/>
    <col min="15636" max="15872" width="9.140625" style="15"/>
    <col min="15873" max="15873" width="93" style="15" customWidth="1"/>
    <col min="15874" max="15874" width="16.140625" style="15" customWidth="1"/>
    <col min="15875" max="15876" width="12.140625" style="15" customWidth="1"/>
    <col min="15877" max="15877" width="15.42578125" style="15" customWidth="1"/>
    <col min="15878" max="15878" width="12.5703125" style="15" customWidth="1"/>
    <col min="15879" max="15879" width="12" style="15" customWidth="1"/>
    <col min="15880" max="15880" width="15" style="15" customWidth="1"/>
    <col min="15881" max="15881" width="15.28515625" style="15" customWidth="1"/>
    <col min="15882" max="15882" width="12.5703125" style="15" customWidth="1"/>
    <col min="15883" max="15884" width="10.7109375" style="15" customWidth="1"/>
    <col min="15885" max="15885" width="9.140625" style="15"/>
    <col min="15886" max="15886" width="12.85546875" style="15" customWidth="1"/>
    <col min="15887" max="15887" width="23.42578125" style="15" customWidth="1"/>
    <col min="15888" max="15889" width="9.140625" style="15"/>
    <col min="15890" max="15890" width="10.5703125" style="15" bestFit="1" customWidth="1"/>
    <col min="15891" max="15891" width="11.28515625" style="15" customWidth="1"/>
    <col min="15892" max="16128" width="9.140625" style="15"/>
    <col min="16129" max="16129" width="93" style="15" customWidth="1"/>
    <col min="16130" max="16130" width="16.140625" style="15" customWidth="1"/>
    <col min="16131" max="16132" width="12.140625" style="15" customWidth="1"/>
    <col min="16133" max="16133" width="15.42578125" style="15" customWidth="1"/>
    <col min="16134" max="16134" width="12.5703125" style="15" customWidth="1"/>
    <col min="16135" max="16135" width="12" style="15" customWidth="1"/>
    <col min="16136" max="16136" width="15" style="15" customWidth="1"/>
    <col min="16137" max="16137" width="15.28515625" style="15" customWidth="1"/>
    <col min="16138" max="16138" width="12.5703125" style="15" customWidth="1"/>
    <col min="16139" max="16140" width="10.7109375" style="15" customWidth="1"/>
    <col min="16141" max="16141" width="9.140625" style="15"/>
    <col min="16142" max="16142" width="12.85546875" style="15" customWidth="1"/>
    <col min="16143" max="16143" width="23.42578125" style="15" customWidth="1"/>
    <col min="16144" max="16145" width="9.140625" style="15"/>
    <col min="16146" max="16146" width="10.5703125" style="15" bestFit="1" customWidth="1"/>
    <col min="16147" max="16147" width="11.28515625" style="15" customWidth="1"/>
    <col min="16148" max="16384" width="9.140625" style="15"/>
  </cols>
  <sheetData>
    <row r="1" spans="1:17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</row>
    <row r="2" spans="1:17" ht="32.25" customHeight="1" x14ac:dyDescent="0.35">
      <c r="A2" s="3190" t="s">
        <v>90</v>
      </c>
      <c r="B2" s="3190"/>
      <c r="C2" s="3190"/>
      <c r="D2" s="3190"/>
      <c r="E2" s="3190"/>
      <c r="F2" s="3190"/>
      <c r="G2" s="3190"/>
      <c r="H2" s="3190"/>
      <c r="I2" s="3190"/>
      <c r="J2" s="3190"/>
      <c r="K2" s="1950"/>
      <c r="L2" s="1950"/>
      <c r="M2" s="1950"/>
    </row>
    <row r="3" spans="1:17" ht="24.75" customHeight="1" x14ac:dyDescent="0.35">
      <c r="A3" s="3190" t="s">
        <v>91</v>
      </c>
      <c r="B3" s="3190"/>
      <c r="C3" s="3190"/>
      <c r="D3" s="3190"/>
      <c r="E3" s="3190"/>
      <c r="F3" s="3190"/>
      <c r="G3" s="3190"/>
      <c r="H3" s="3190"/>
      <c r="I3" s="3190"/>
      <c r="J3" s="3190"/>
      <c r="K3" s="1950"/>
      <c r="L3" s="1950"/>
    </row>
    <row r="4" spans="1:17" ht="24.75" customHeight="1" x14ac:dyDescent="0.35">
      <c r="A4" s="3190" t="s">
        <v>92</v>
      </c>
      <c r="B4" s="3190"/>
      <c r="C4" s="3190"/>
      <c r="D4" s="3190"/>
      <c r="E4" s="3190"/>
      <c r="F4" s="3190"/>
      <c r="G4" s="3190"/>
      <c r="H4" s="3190"/>
      <c r="I4" s="3190"/>
      <c r="J4" s="3190"/>
      <c r="K4" s="1950"/>
      <c r="L4" s="1950"/>
    </row>
    <row r="5" spans="1:17" ht="33" customHeight="1" x14ac:dyDescent="0.35">
      <c r="A5" s="3190" t="s">
        <v>373</v>
      </c>
      <c r="B5" s="3190"/>
      <c r="C5" s="3190"/>
      <c r="D5" s="3190"/>
      <c r="E5" s="3190"/>
      <c r="F5" s="3190"/>
      <c r="G5" s="3190"/>
      <c r="H5" s="3190"/>
      <c r="I5" s="3190"/>
      <c r="J5" s="3190"/>
    </row>
    <row r="6" spans="1:17" ht="33" customHeight="1" thickBot="1" x14ac:dyDescent="0.4">
      <c r="A6" s="1950"/>
      <c r="B6" s="1950"/>
      <c r="C6" s="1950"/>
      <c r="D6" s="1950"/>
      <c r="E6" s="1950"/>
      <c r="F6" s="1950"/>
      <c r="G6" s="1950"/>
      <c r="H6" s="1950"/>
      <c r="I6" s="1950"/>
      <c r="J6" s="1950"/>
    </row>
    <row r="7" spans="1:17" ht="33" customHeight="1" thickBot="1" x14ac:dyDescent="0.4">
      <c r="A7" s="3191" t="s">
        <v>9</v>
      </c>
      <c r="B7" s="3198" t="s">
        <v>19</v>
      </c>
      <c r="C7" s="3199"/>
      <c r="D7" s="3200"/>
      <c r="E7" s="3198" t="s">
        <v>20</v>
      </c>
      <c r="F7" s="3199"/>
      <c r="G7" s="3200"/>
      <c r="H7" s="3181" t="s">
        <v>21</v>
      </c>
      <c r="I7" s="3182"/>
      <c r="J7" s="3183"/>
      <c r="K7" s="30"/>
      <c r="L7" s="30"/>
    </row>
    <row r="8" spans="1:17" ht="33" customHeight="1" thickBot="1" x14ac:dyDescent="0.4">
      <c r="A8" s="3192"/>
      <c r="B8" s="3201" t="s">
        <v>5</v>
      </c>
      <c r="C8" s="3202"/>
      <c r="D8" s="3203"/>
      <c r="E8" s="3201" t="s">
        <v>5</v>
      </c>
      <c r="F8" s="3202"/>
      <c r="G8" s="3203"/>
      <c r="H8" s="3184"/>
      <c r="I8" s="3185"/>
      <c r="J8" s="3186"/>
      <c r="K8" s="30"/>
      <c r="L8" s="30"/>
    </row>
    <row r="9" spans="1:17" ht="99.75" customHeight="1" thickBot="1" x14ac:dyDescent="0.4">
      <c r="A9" s="3204"/>
      <c r="B9" s="210" t="s">
        <v>26</v>
      </c>
      <c r="C9" s="212" t="s">
        <v>27</v>
      </c>
      <c r="D9" s="214" t="s">
        <v>4</v>
      </c>
      <c r="E9" s="210" t="s">
        <v>26</v>
      </c>
      <c r="F9" s="212" t="s">
        <v>27</v>
      </c>
      <c r="G9" s="214" t="s">
        <v>4</v>
      </c>
      <c r="H9" s="210" t="s">
        <v>26</v>
      </c>
      <c r="I9" s="212" t="s">
        <v>27</v>
      </c>
      <c r="J9" s="214" t="s">
        <v>4</v>
      </c>
      <c r="K9" s="30"/>
      <c r="L9" s="30"/>
    </row>
    <row r="10" spans="1:17" ht="36.75" customHeight="1" thickBot="1" x14ac:dyDescent="0.4">
      <c r="A10" s="150" t="s">
        <v>22</v>
      </c>
      <c r="B10" s="163"/>
      <c r="C10" s="188"/>
      <c r="D10" s="189"/>
      <c r="E10" s="163"/>
      <c r="F10" s="188"/>
      <c r="G10" s="190"/>
      <c r="H10" s="149"/>
      <c r="I10" s="74"/>
      <c r="J10" s="75"/>
      <c r="K10" s="30"/>
      <c r="L10" s="30"/>
    </row>
    <row r="11" spans="1:17" ht="29.25" customHeight="1" x14ac:dyDescent="0.35">
      <c r="A11" s="551" t="s">
        <v>61</v>
      </c>
      <c r="B11" s="1340">
        <v>65</v>
      </c>
      <c r="C11" s="552">
        <v>4</v>
      </c>
      <c r="D11" s="1341">
        <f t="shared" ref="D11:D17" si="0">SUM(B11:C11)</f>
        <v>69</v>
      </c>
      <c r="E11" s="1340">
        <v>75</v>
      </c>
      <c r="F11" s="1342">
        <v>0</v>
      </c>
      <c r="G11" s="1343">
        <f t="shared" ref="G11:G17" si="1">SUM(E11:F11)</f>
        <v>75</v>
      </c>
      <c r="H11" s="1344">
        <f>SUM(B11+E11)</f>
        <v>140</v>
      </c>
      <c r="I11" s="1344">
        <f>SUM(C11+F11)</f>
        <v>4</v>
      </c>
      <c r="J11" s="1345">
        <f>SUM(H11:I11)</f>
        <v>144</v>
      </c>
      <c r="K11" s="30"/>
      <c r="L11" s="30"/>
    </row>
    <row r="12" spans="1:17" ht="27.75" customHeight="1" x14ac:dyDescent="0.35">
      <c r="A12" s="300" t="s">
        <v>60</v>
      </c>
      <c r="B12" s="1346">
        <v>74</v>
      </c>
      <c r="C12" s="1347">
        <v>2</v>
      </c>
      <c r="D12" s="1348">
        <f t="shared" si="0"/>
        <v>76</v>
      </c>
      <c r="E12" s="1346">
        <v>62</v>
      </c>
      <c r="F12" s="1349">
        <v>1</v>
      </c>
      <c r="G12" s="1350">
        <f t="shared" si="1"/>
        <v>63</v>
      </c>
      <c r="H12" s="1358">
        <f t="shared" ref="H12:I17" si="2">SUM(B12+E12)</f>
        <v>136</v>
      </c>
      <c r="I12" s="1358">
        <f t="shared" si="2"/>
        <v>3</v>
      </c>
      <c r="J12" s="1359">
        <f t="shared" ref="J12:J17" si="3">SUM(H12:I12)</f>
        <v>139</v>
      </c>
      <c r="K12" s="30"/>
      <c r="L12" s="30"/>
    </row>
    <row r="13" spans="1:17" ht="27.75" customHeight="1" x14ac:dyDescent="0.35">
      <c r="A13" s="553" t="s">
        <v>96</v>
      </c>
      <c r="B13" s="1346">
        <v>25</v>
      </c>
      <c r="C13" s="1347">
        <v>1</v>
      </c>
      <c r="D13" s="1350">
        <f t="shared" si="0"/>
        <v>26</v>
      </c>
      <c r="E13" s="1346">
        <v>18</v>
      </c>
      <c r="F13" s="1347">
        <v>0</v>
      </c>
      <c r="G13" s="1350">
        <f t="shared" si="1"/>
        <v>18</v>
      </c>
      <c r="H13" s="1358">
        <f t="shared" si="2"/>
        <v>43</v>
      </c>
      <c r="I13" s="1358">
        <f t="shared" si="2"/>
        <v>1</v>
      </c>
      <c r="J13" s="1359">
        <f t="shared" si="3"/>
        <v>44</v>
      </c>
      <c r="K13" s="30"/>
      <c r="L13" s="30"/>
    </row>
    <row r="14" spans="1:17" ht="27.75" customHeight="1" x14ac:dyDescent="0.35">
      <c r="A14" s="554" t="s">
        <v>95</v>
      </c>
      <c r="B14" s="1346">
        <v>10</v>
      </c>
      <c r="C14" s="1347">
        <v>1</v>
      </c>
      <c r="D14" s="1350">
        <f t="shared" si="0"/>
        <v>11</v>
      </c>
      <c r="E14" s="1346">
        <v>0</v>
      </c>
      <c r="F14" s="1347">
        <v>1</v>
      </c>
      <c r="G14" s="1350">
        <f t="shared" si="1"/>
        <v>1</v>
      </c>
      <c r="H14" s="1358">
        <f t="shared" si="2"/>
        <v>10</v>
      </c>
      <c r="I14" s="1358">
        <f t="shared" si="2"/>
        <v>2</v>
      </c>
      <c r="J14" s="1359">
        <f t="shared" si="3"/>
        <v>12</v>
      </c>
      <c r="K14" s="30"/>
      <c r="L14" s="30"/>
    </row>
    <row r="15" spans="1:17" ht="27.75" customHeight="1" x14ac:dyDescent="0.35">
      <c r="A15" s="554" t="s">
        <v>157</v>
      </c>
      <c r="B15" s="1346">
        <v>21</v>
      </c>
      <c r="C15" s="1347">
        <v>1</v>
      </c>
      <c r="D15" s="1350">
        <f t="shared" si="0"/>
        <v>22</v>
      </c>
      <c r="E15" s="1351">
        <v>20</v>
      </c>
      <c r="F15" s="1349">
        <v>1</v>
      </c>
      <c r="G15" s="1350">
        <f t="shared" si="1"/>
        <v>21</v>
      </c>
      <c r="H15" s="1358">
        <f t="shared" si="2"/>
        <v>41</v>
      </c>
      <c r="I15" s="1358">
        <f t="shared" si="2"/>
        <v>2</v>
      </c>
      <c r="J15" s="1359">
        <f t="shared" si="3"/>
        <v>43</v>
      </c>
      <c r="K15" s="30"/>
      <c r="L15" s="30"/>
    </row>
    <row r="16" spans="1:17" ht="30.75" customHeight="1" x14ac:dyDescent="0.35">
      <c r="A16" s="555" t="s">
        <v>29</v>
      </c>
      <c r="B16" s="1346">
        <v>25</v>
      </c>
      <c r="C16" s="1347">
        <v>4</v>
      </c>
      <c r="D16" s="1350">
        <f t="shared" si="0"/>
        <v>29</v>
      </c>
      <c r="E16" s="1351">
        <v>21</v>
      </c>
      <c r="F16" s="1349">
        <v>1</v>
      </c>
      <c r="G16" s="1350">
        <f t="shared" si="1"/>
        <v>22</v>
      </c>
      <c r="H16" s="1358">
        <f t="shared" si="2"/>
        <v>46</v>
      </c>
      <c r="I16" s="1358">
        <f t="shared" si="2"/>
        <v>5</v>
      </c>
      <c r="J16" s="1359">
        <f t="shared" si="3"/>
        <v>51</v>
      </c>
      <c r="K16" s="30"/>
      <c r="L16" s="30"/>
    </row>
    <row r="17" spans="1:12" ht="32.25" customHeight="1" thickBot="1" x14ac:dyDescent="0.4">
      <c r="A17" s="556" t="s">
        <v>62</v>
      </c>
      <c r="B17" s="1346">
        <v>51</v>
      </c>
      <c r="C17" s="1347">
        <v>1</v>
      </c>
      <c r="D17" s="1350">
        <f t="shared" si="0"/>
        <v>52</v>
      </c>
      <c r="E17" s="1351">
        <v>44</v>
      </c>
      <c r="F17" s="1349">
        <v>1</v>
      </c>
      <c r="G17" s="1350">
        <f t="shared" si="1"/>
        <v>45</v>
      </c>
      <c r="H17" s="1360">
        <f t="shared" si="2"/>
        <v>95</v>
      </c>
      <c r="I17" s="1360">
        <f t="shared" si="2"/>
        <v>2</v>
      </c>
      <c r="J17" s="1361">
        <f t="shared" si="3"/>
        <v>97</v>
      </c>
      <c r="K17" s="30"/>
      <c r="L17" s="30"/>
    </row>
    <row r="18" spans="1:12" ht="36.75" customHeight="1" thickBot="1" x14ac:dyDescent="0.4">
      <c r="A18" s="557" t="s">
        <v>12</v>
      </c>
      <c r="B18" s="558">
        <f>SUM(B10:B17)</f>
        <v>271</v>
      </c>
      <c r="C18" s="558">
        <f>SUM(C10:C17)</f>
        <v>14</v>
      </c>
      <c r="D18" s="558">
        <f>SUM(D10:D17)</f>
        <v>285</v>
      </c>
      <c r="E18" s="558">
        <f t="shared" ref="E18:J18" si="4">SUM(E11:E17)</f>
        <v>240</v>
      </c>
      <c r="F18" s="558">
        <f t="shared" si="4"/>
        <v>5</v>
      </c>
      <c r="G18" s="558">
        <f t="shared" si="4"/>
        <v>245</v>
      </c>
      <c r="H18" s="558">
        <f t="shared" si="4"/>
        <v>511</v>
      </c>
      <c r="I18" s="558">
        <f t="shared" si="4"/>
        <v>19</v>
      </c>
      <c r="J18" s="572">
        <f t="shared" si="4"/>
        <v>530</v>
      </c>
      <c r="K18" s="30"/>
      <c r="L18" s="30"/>
    </row>
    <row r="19" spans="1:12" ht="27" customHeight="1" thickBot="1" x14ac:dyDescent="0.4">
      <c r="A19" s="557" t="s">
        <v>23</v>
      </c>
      <c r="B19" s="559"/>
      <c r="C19" s="560"/>
      <c r="D19" s="561"/>
      <c r="E19" s="559"/>
      <c r="F19" s="560"/>
      <c r="G19" s="561"/>
      <c r="H19" s="562"/>
      <c r="I19" s="560"/>
      <c r="J19" s="389"/>
      <c r="K19" s="30"/>
      <c r="L19" s="30"/>
    </row>
    <row r="20" spans="1:12" ht="31.5" customHeight="1" thickBot="1" x14ac:dyDescent="0.4">
      <c r="A20" s="563" t="s">
        <v>11</v>
      </c>
      <c r="B20" s="559"/>
      <c r="C20" s="564"/>
      <c r="D20" s="565"/>
      <c r="E20" s="559"/>
      <c r="F20" s="564"/>
      <c r="G20" s="565"/>
      <c r="H20" s="562"/>
      <c r="I20" s="564"/>
      <c r="J20" s="389"/>
      <c r="K20" s="27"/>
      <c r="L20" s="27"/>
    </row>
    <row r="21" spans="1:12" ht="24.95" customHeight="1" x14ac:dyDescent="0.35">
      <c r="A21" s="551" t="s">
        <v>61</v>
      </c>
      <c r="B21" s="1340">
        <v>60</v>
      </c>
      <c r="C21" s="552">
        <v>4</v>
      </c>
      <c r="D21" s="1341">
        <f t="shared" ref="D21:D27" si="5">SUM(B21:C21)</f>
        <v>64</v>
      </c>
      <c r="E21" s="1340">
        <v>73</v>
      </c>
      <c r="F21" s="1342">
        <v>0</v>
      </c>
      <c r="G21" s="1343">
        <f t="shared" ref="G21:G27" si="6">SUM(E21:F21)</f>
        <v>73</v>
      </c>
      <c r="H21" s="1344">
        <f>SUM(B21+E21)</f>
        <v>133</v>
      </c>
      <c r="I21" s="1344">
        <f>SUM(C21+F21)</f>
        <v>4</v>
      </c>
      <c r="J21" s="1345">
        <f>SUM(H21:I21)</f>
        <v>137</v>
      </c>
      <c r="K21" s="24"/>
      <c r="L21" s="24"/>
    </row>
    <row r="22" spans="1:12" ht="24.95" customHeight="1" x14ac:dyDescent="0.35">
      <c r="A22" s="300" t="s">
        <v>60</v>
      </c>
      <c r="B22" s="1346">
        <v>70</v>
      </c>
      <c r="C22" s="1347">
        <v>2</v>
      </c>
      <c r="D22" s="1348">
        <f t="shared" si="5"/>
        <v>72</v>
      </c>
      <c r="E22" s="1346">
        <v>61</v>
      </c>
      <c r="F22" s="1349">
        <v>0</v>
      </c>
      <c r="G22" s="1350">
        <f t="shared" si="6"/>
        <v>61</v>
      </c>
      <c r="H22" s="1358">
        <f t="shared" ref="H22:I27" si="7">SUM(B22+E22)</f>
        <v>131</v>
      </c>
      <c r="I22" s="1358">
        <f t="shared" si="7"/>
        <v>2</v>
      </c>
      <c r="J22" s="1359">
        <f t="shared" ref="J22:J27" si="8">SUM(H22:I22)</f>
        <v>133</v>
      </c>
      <c r="K22" s="24"/>
      <c r="L22" s="24"/>
    </row>
    <row r="23" spans="1:12" ht="24.95" customHeight="1" x14ac:dyDescent="0.35">
      <c r="A23" s="553" t="s">
        <v>96</v>
      </c>
      <c r="B23" s="1346">
        <v>25</v>
      </c>
      <c r="C23" s="1347">
        <v>1</v>
      </c>
      <c r="D23" s="1350">
        <f t="shared" si="5"/>
        <v>26</v>
      </c>
      <c r="E23" s="1346">
        <v>18</v>
      </c>
      <c r="F23" s="1347">
        <v>0</v>
      </c>
      <c r="G23" s="1350">
        <f t="shared" si="6"/>
        <v>18</v>
      </c>
      <c r="H23" s="1358">
        <f t="shared" si="7"/>
        <v>43</v>
      </c>
      <c r="I23" s="1358">
        <f t="shared" si="7"/>
        <v>1</v>
      </c>
      <c r="J23" s="1359">
        <f t="shared" si="8"/>
        <v>44</v>
      </c>
      <c r="K23" s="24"/>
      <c r="L23" s="24"/>
    </row>
    <row r="24" spans="1:12" ht="24.95" customHeight="1" x14ac:dyDescent="0.35">
      <c r="A24" s="554" t="s">
        <v>95</v>
      </c>
      <c r="B24" s="1346">
        <v>10</v>
      </c>
      <c r="C24" s="1347">
        <v>1</v>
      </c>
      <c r="D24" s="1350">
        <f t="shared" si="5"/>
        <v>11</v>
      </c>
      <c r="E24" s="1346">
        <v>0</v>
      </c>
      <c r="F24" s="1347">
        <v>1</v>
      </c>
      <c r="G24" s="1350">
        <f t="shared" si="6"/>
        <v>1</v>
      </c>
      <c r="H24" s="1358">
        <f t="shared" si="7"/>
        <v>10</v>
      </c>
      <c r="I24" s="1358">
        <f t="shared" si="7"/>
        <v>2</v>
      </c>
      <c r="J24" s="1359">
        <f t="shared" si="8"/>
        <v>12</v>
      </c>
      <c r="K24" s="24"/>
      <c r="L24" s="24"/>
    </row>
    <row r="25" spans="1:12" ht="24.95" customHeight="1" x14ac:dyDescent="0.35">
      <c r="A25" s="554" t="s">
        <v>157</v>
      </c>
      <c r="B25" s="1346">
        <v>21</v>
      </c>
      <c r="C25" s="1347">
        <v>1</v>
      </c>
      <c r="D25" s="1350">
        <f t="shared" si="5"/>
        <v>22</v>
      </c>
      <c r="E25" s="1351">
        <v>20</v>
      </c>
      <c r="F25" s="1347">
        <v>1</v>
      </c>
      <c r="G25" s="1350">
        <f t="shared" si="6"/>
        <v>21</v>
      </c>
      <c r="H25" s="1358">
        <f t="shared" si="7"/>
        <v>41</v>
      </c>
      <c r="I25" s="1358">
        <f t="shared" si="7"/>
        <v>2</v>
      </c>
      <c r="J25" s="1359">
        <f t="shared" si="8"/>
        <v>43</v>
      </c>
      <c r="K25" s="24"/>
      <c r="L25" s="24"/>
    </row>
    <row r="26" spans="1:12" ht="29.25" customHeight="1" x14ac:dyDescent="0.35">
      <c r="A26" s="555" t="s">
        <v>29</v>
      </c>
      <c r="B26" s="1346">
        <v>24</v>
      </c>
      <c r="C26" s="1347">
        <v>4</v>
      </c>
      <c r="D26" s="1350">
        <f t="shared" si="5"/>
        <v>28</v>
      </c>
      <c r="E26" s="1346">
        <v>21</v>
      </c>
      <c r="F26" s="1349">
        <v>1</v>
      </c>
      <c r="G26" s="1350">
        <f t="shared" si="6"/>
        <v>22</v>
      </c>
      <c r="H26" s="1358">
        <f t="shared" si="7"/>
        <v>45</v>
      </c>
      <c r="I26" s="1358">
        <f t="shared" si="7"/>
        <v>5</v>
      </c>
      <c r="J26" s="1359">
        <f t="shared" si="8"/>
        <v>50</v>
      </c>
      <c r="K26" s="24"/>
      <c r="L26" s="24"/>
    </row>
    <row r="27" spans="1:12" ht="25.5" customHeight="1" thickBot="1" x14ac:dyDescent="0.4">
      <c r="A27" s="556" t="s">
        <v>62</v>
      </c>
      <c r="B27" s="1346">
        <v>49</v>
      </c>
      <c r="C27" s="1347">
        <v>1</v>
      </c>
      <c r="D27" s="1350">
        <f t="shared" si="5"/>
        <v>50</v>
      </c>
      <c r="E27" s="1351">
        <v>42</v>
      </c>
      <c r="F27" s="1347">
        <v>1</v>
      </c>
      <c r="G27" s="1350">
        <f t="shared" si="6"/>
        <v>43</v>
      </c>
      <c r="H27" s="1360">
        <f t="shared" si="7"/>
        <v>91</v>
      </c>
      <c r="I27" s="1360">
        <f t="shared" si="7"/>
        <v>2</v>
      </c>
      <c r="J27" s="1361">
        <f t="shared" si="8"/>
        <v>93</v>
      </c>
      <c r="K27" s="31"/>
      <c r="L27" s="31"/>
    </row>
    <row r="28" spans="1:12" ht="24.95" customHeight="1" thickBot="1" x14ac:dyDescent="0.4">
      <c r="A28" s="566" t="s">
        <v>8</v>
      </c>
      <c r="B28" s="558">
        <f>SUM(B20:B27)</f>
        <v>259</v>
      </c>
      <c r="C28" s="558">
        <f>SUM(C20:C27)</f>
        <v>14</v>
      </c>
      <c r="D28" s="558">
        <f>SUM(D20:D27)</f>
        <v>273</v>
      </c>
      <c r="E28" s="558">
        <f t="shared" ref="E28:J28" si="9">SUM(E21:E27)</f>
        <v>235</v>
      </c>
      <c r="F28" s="558">
        <f t="shared" si="9"/>
        <v>4</v>
      </c>
      <c r="G28" s="558">
        <f t="shared" si="9"/>
        <v>239</v>
      </c>
      <c r="H28" s="558">
        <f t="shared" si="9"/>
        <v>494</v>
      </c>
      <c r="I28" s="558">
        <f t="shared" si="9"/>
        <v>18</v>
      </c>
      <c r="J28" s="572">
        <f t="shared" si="9"/>
        <v>512</v>
      </c>
      <c r="K28" s="31"/>
      <c r="L28" s="31"/>
    </row>
    <row r="29" spans="1:12" ht="24.95" customHeight="1" thickBot="1" x14ac:dyDescent="0.4">
      <c r="A29" s="566" t="s">
        <v>25</v>
      </c>
      <c r="B29" s="562"/>
      <c r="C29" s="560"/>
      <c r="D29" s="561"/>
      <c r="E29" s="562"/>
      <c r="F29" s="560"/>
      <c r="G29" s="560"/>
      <c r="H29" s="559"/>
      <c r="I29" s="559"/>
      <c r="J29" s="389"/>
      <c r="K29" s="31"/>
      <c r="L29" s="31"/>
    </row>
    <row r="30" spans="1:12" ht="24.95" customHeight="1" x14ac:dyDescent="0.35">
      <c r="A30" s="551" t="s">
        <v>61</v>
      </c>
      <c r="B30" s="1340">
        <v>5</v>
      </c>
      <c r="C30" s="552">
        <v>0</v>
      </c>
      <c r="D30" s="1341">
        <f t="shared" ref="D30:D36" si="10">SUM(B30:C30)</f>
        <v>5</v>
      </c>
      <c r="E30" s="1340">
        <v>2</v>
      </c>
      <c r="F30" s="552">
        <v>0</v>
      </c>
      <c r="G30" s="1343">
        <f t="shared" ref="G30:G36" si="11">SUM(E30:F30)</f>
        <v>2</v>
      </c>
      <c r="H30" s="1344">
        <f>SUM(B30+E30)</f>
        <v>7</v>
      </c>
      <c r="I30" s="1344">
        <f>SUM(C30+F30)</f>
        <v>0</v>
      </c>
      <c r="J30" s="1345">
        <f t="shared" ref="J30:J36" si="12">D30+G30</f>
        <v>7</v>
      </c>
      <c r="K30" s="24"/>
      <c r="L30" s="24"/>
    </row>
    <row r="31" spans="1:12" ht="33" customHeight="1" x14ac:dyDescent="0.35">
      <c r="A31" s="300" t="s">
        <v>60</v>
      </c>
      <c r="B31" s="1346">
        <v>4</v>
      </c>
      <c r="C31" s="1347">
        <v>0</v>
      </c>
      <c r="D31" s="1348">
        <f t="shared" si="10"/>
        <v>4</v>
      </c>
      <c r="E31" s="1346">
        <v>1</v>
      </c>
      <c r="F31" s="1347">
        <v>1</v>
      </c>
      <c r="G31" s="1350">
        <f t="shared" si="11"/>
        <v>2</v>
      </c>
      <c r="H31" s="1352">
        <f t="shared" ref="H31:I36" si="13">B31+E31</f>
        <v>5</v>
      </c>
      <c r="I31" s="1352">
        <f t="shared" si="13"/>
        <v>1</v>
      </c>
      <c r="J31" s="1353">
        <f t="shared" si="12"/>
        <v>6</v>
      </c>
      <c r="K31" s="24"/>
      <c r="L31" s="24"/>
    </row>
    <row r="32" spans="1:12" ht="24.95" customHeight="1" x14ac:dyDescent="0.35">
      <c r="A32" s="553" t="s">
        <v>96</v>
      </c>
      <c r="B32" s="1346">
        <v>0</v>
      </c>
      <c r="C32" s="1347">
        <v>0</v>
      </c>
      <c r="D32" s="1350">
        <f t="shared" si="10"/>
        <v>0</v>
      </c>
      <c r="E32" s="1346">
        <v>0</v>
      </c>
      <c r="F32" s="1347">
        <v>0</v>
      </c>
      <c r="G32" s="1350">
        <f t="shared" si="11"/>
        <v>0</v>
      </c>
      <c r="H32" s="1352">
        <f t="shared" si="13"/>
        <v>0</v>
      </c>
      <c r="I32" s="1358">
        <f t="shared" si="13"/>
        <v>0</v>
      </c>
      <c r="J32" s="1359">
        <f t="shared" si="12"/>
        <v>0</v>
      </c>
      <c r="K32" s="31"/>
      <c r="L32" s="31"/>
    </row>
    <row r="33" spans="1:13" ht="24.95" customHeight="1" x14ac:dyDescent="0.35">
      <c r="A33" s="554" t="s">
        <v>95</v>
      </c>
      <c r="B33" s="1346">
        <v>0</v>
      </c>
      <c r="C33" s="1347">
        <v>0</v>
      </c>
      <c r="D33" s="1350">
        <f t="shared" si="10"/>
        <v>0</v>
      </c>
      <c r="E33" s="1346">
        <v>0</v>
      </c>
      <c r="F33" s="1347">
        <v>0</v>
      </c>
      <c r="G33" s="1350">
        <f t="shared" si="11"/>
        <v>0</v>
      </c>
      <c r="H33" s="1352">
        <f t="shared" si="13"/>
        <v>0</v>
      </c>
      <c r="I33" s="1352">
        <f t="shared" si="13"/>
        <v>0</v>
      </c>
      <c r="J33" s="1353">
        <f t="shared" si="12"/>
        <v>0</v>
      </c>
      <c r="K33" s="31"/>
      <c r="L33" s="31"/>
    </row>
    <row r="34" spans="1:13" ht="24.95" customHeight="1" x14ac:dyDescent="0.35">
      <c r="A34" s="554" t="s">
        <v>157</v>
      </c>
      <c r="B34" s="1354">
        <v>0</v>
      </c>
      <c r="C34" s="1347">
        <v>0</v>
      </c>
      <c r="D34" s="1350">
        <f t="shared" si="10"/>
        <v>0</v>
      </c>
      <c r="E34" s="1346">
        <v>0</v>
      </c>
      <c r="F34" s="1347">
        <v>0</v>
      </c>
      <c r="G34" s="1350">
        <f t="shared" si="11"/>
        <v>0</v>
      </c>
      <c r="H34" s="1352">
        <f t="shared" si="13"/>
        <v>0</v>
      </c>
      <c r="I34" s="1352">
        <f t="shared" si="13"/>
        <v>0</v>
      </c>
      <c r="J34" s="1353">
        <f t="shared" si="12"/>
        <v>0</v>
      </c>
      <c r="K34" s="31"/>
      <c r="L34" s="31"/>
    </row>
    <row r="35" spans="1:13" ht="32.25" customHeight="1" x14ac:dyDescent="0.35">
      <c r="A35" s="555" t="s">
        <v>29</v>
      </c>
      <c r="B35" s="1346">
        <v>1</v>
      </c>
      <c r="C35" s="1347">
        <v>0</v>
      </c>
      <c r="D35" s="1350">
        <f t="shared" si="10"/>
        <v>1</v>
      </c>
      <c r="E35" s="1346">
        <v>0</v>
      </c>
      <c r="F35" s="1347">
        <v>0</v>
      </c>
      <c r="G35" s="1350">
        <f t="shared" si="11"/>
        <v>0</v>
      </c>
      <c r="H35" s="1352">
        <f t="shared" si="13"/>
        <v>1</v>
      </c>
      <c r="I35" s="1352">
        <f t="shared" si="13"/>
        <v>0</v>
      </c>
      <c r="J35" s="1353">
        <f t="shared" si="12"/>
        <v>1</v>
      </c>
      <c r="K35" s="32"/>
      <c r="L35" s="32"/>
    </row>
    <row r="36" spans="1:13" ht="29.25" customHeight="1" thickBot="1" x14ac:dyDescent="0.4">
      <c r="A36" s="556" t="s">
        <v>62</v>
      </c>
      <c r="B36" s="1346">
        <v>2</v>
      </c>
      <c r="C36" s="1347">
        <v>0</v>
      </c>
      <c r="D36" s="1350">
        <f t="shared" si="10"/>
        <v>2</v>
      </c>
      <c r="E36" s="1346">
        <v>2</v>
      </c>
      <c r="F36" s="1347">
        <v>0</v>
      </c>
      <c r="G36" s="1350">
        <f t="shared" si="11"/>
        <v>2</v>
      </c>
      <c r="H36" s="1352">
        <f t="shared" si="13"/>
        <v>4</v>
      </c>
      <c r="I36" s="1352">
        <f t="shared" si="13"/>
        <v>0</v>
      </c>
      <c r="J36" s="1353">
        <f t="shared" si="12"/>
        <v>4</v>
      </c>
      <c r="K36" s="31"/>
      <c r="L36" s="31"/>
    </row>
    <row r="37" spans="1:13" ht="26.25" customHeight="1" thickBot="1" x14ac:dyDescent="0.4">
      <c r="A37" s="567" t="s">
        <v>13</v>
      </c>
      <c r="B37" s="568">
        <f>SUM(B30:B36)</f>
        <v>12</v>
      </c>
      <c r="C37" s="568">
        <f t="shared" ref="C37:J37" si="14">SUM(C30:C36)</f>
        <v>0</v>
      </c>
      <c r="D37" s="568">
        <f t="shared" si="14"/>
        <v>12</v>
      </c>
      <c r="E37" s="568">
        <f t="shared" si="14"/>
        <v>5</v>
      </c>
      <c r="F37" s="568">
        <f t="shared" si="14"/>
        <v>1</v>
      </c>
      <c r="G37" s="568">
        <f t="shared" si="14"/>
        <v>6</v>
      </c>
      <c r="H37" s="568">
        <f t="shared" si="14"/>
        <v>17</v>
      </c>
      <c r="I37" s="568">
        <f t="shared" si="14"/>
        <v>1</v>
      </c>
      <c r="J37" s="569">
        <f t="shared" si="14"/>
        <v>18</v>
      </c>
      <c r="K37" s="24"/>
      <c r="L37" s="24"/>
    </row>
    <row r="38" spans="1:13" ht="30" customHeight="1" thickBot="1" x14ac:dyDescent="0.4">
      <c r="A38" s="570" t="s">
        <v>10</v>
      </c>
      <c r="B38" s="558">
        <f t="shared" ref="B38:J38" si="15">B28</f>
        <v>259</v>
      </c>
      <c r="C38" s="558">
        <f t="shared" si="15"/>
        <v>14</v>
      </c>
      <c r="D38" s="558">
        <f t="shared" si="15"/>
        <v>273</v>
      </c>
      <c r="E38" s="558">
        <f t="shared" si="15"/>
        <v>235</v>
      </c>
      <c r="F38" s="558">
        <f t="shared" si="15"/>
        <v>4</v>
      </c>
      <c r="G38" s="571">
        <f t="shared" si="15"/>
        <v>239</v>
      </c>
      <c r="H38" s="571">
        <f t="shared" si="15"/>
        <v>494</v>
      </c>
      <c r="I38" s="571">
        <f t="shared" si="15"/>
        <v>18</v>
      </c>
      <c r="J38" s="572">
        <f t="shared" si="15"/>
        <v>512</v>
      </c>
      <c r="K38" s="34"/>
      <c r="L38" s="34"/>
    </row>
    <row r="39" spans="1:13" ht="26.25" thickBot="1" x14ac:dyDescent="0.4">
      <c r="A39" s="570" t="s">
        <v>14</v>
      </c>
      <c r="B39" s="558">
        <f t="shared" ref="B39:J39" si="16">B37</f>
        <v>12</v>
      </c>
      <c r="C39" s="558">
        <f t="shared" si="16"/>
        <v>0</v>
      </c>
      <c r="D39" s="558">
        <f t="shared" si="16"/>
        <v>12</v>
      </c>
      <c r="E39" s="558">
        <f t="shared" si="16"/>
        <v>5</v>
      </c>
      <c r="F39" s="558">
        <f t="shared" si="16"/>
        <v>1</v>
      </c>
      <c r="G39" s="571">
        <f t="shared" si="16"/>
        <v>6</v>
      </c>
      <c r="H39" s="571">
        <f t="shared" si="16"/>
        <v>17</v>
      </c>
      <c r="I39" s="571">
        <f t="shared" si="16"/>
        <v>1</v>
      </c>
      <c r="J39" s="572">
        <f t="shared" si="16"/>
        <v>18</v>
      </c>
      <c r="K39" s="25"/>
      <c r="L39" s="25"/>
    </row>
    <row r="40" spans="1:13" ht="26.25" thickBot="1" x14ac:dyDescent="0.4">
      <c r="A40" s="573" t="s">
        <v>15</v>
      </c>
      <c r="B40" s="1355">
        <f t="shared" ref="B40:I40" si="17">SUM(B38:B39)</f>
        <v>271</v>
      </c>
      <c r="C40" s="1355">
        <f t="shared" si="17"/>
        <v>14</v>
      </c>
      <c r="D40" s="1355">
        <f t="shared" si="17"/>
        <v>285</v>
      </c>
      <c r="E40" s="1355">
        <f t="shared" si="17"/>
        <v>240</v>
      </c>
      <c r="F40" s="1355">
        <f t="shared" si="17"/>
        <v>5</v>
      </c>
      <c r="G40" s="1356">
        <f>SUM(G38:G39)</f>
        <v>245</v>
      </c>
      <c r="H40" s="1356">
        <f t="shared" si="17"/>
        <v>511</v>
      </c>
      <c r="I40" s="1356">
        <f t="shared" si="17"/>
        <v>19</v>
      </c>
      <c r="J40" s="1357">
        <f>SUM(J38:J39)</f>
        <v>530</v>
      </c>
      <c r="K40" s="25"/>
      <c r="L40" s="25"/>
    </row>
    <row r="41" spans="1:13" ht="54" customHeight="1" x14ac:dyDescent="0.3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25.5" hidden="1" customHeight="1" x14ac:dyDescent="0.3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8"/>
    </row>
    <row r="43" spans="1:13" ht="37.5" customHeight="1" x14ac:dyDescent="0.35">
      <c r="A43" s="3194" t="s">
        <v>197</v>
      </c>
      <c r="B43" s="3194"/>
      <c r="C43" s="3194"/>
      <c r="D43" s="3194"/>
      <c r="E43" s="3194"/>
      <c r="F43" s="3194"/>
      <c r="G43" s="3194"/>
      <c r="H43" s="3194"/>
      <c r="I43" s="3194"/>
      <c r="J43" s="3194"/>
      <c r="K43" s="3194"/>
      <c r="L43" s="3194"/>
      <c r="M43" s="3194"/>
    </row>
    <row r="44" spans="1:13" ht="26.25" customHeight="1" x14ac:dyDescent="0.3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zoomScale="50" zoomScaleNormal="50" workbookViewId="0">
      <selection activeCell="D24" sqref="D24"/>
    </sheetView>
  </sheetViews>
  <sheetFormatPr defaultRowHeight="25.5" x14ac:dyDescent="0.35"/>
  <cols>
    <col min="1" max="1" width="93" style="15" customWidth="1"/>
    <col min="2" max="2" width="16.140625" style="15" customWidth="1"/>
    <col min="3" max="3" width="12.140625" style="15" customWidth="1"/>
    <col min="4" max="4" width="11" style="15" customWidth="1"/>
    <col min="5" max="5" width="14.42578125" style="15" customWidth="1"/>
    <col min="6" max="6" width="11.85546875" style="15" customWidth="1"/>
    <col min="7" max="7" width="9.5703125" style="15" customWidth="1"/>
    <col min="8" max="8" width="14.28515625" style="15" customWidth="1"/>
    <col min="9" max="9" width="13.140625" style="15" customWidth="1"/>
    <col min="10" max="12" width="10.7109375" style="15" customWidth="1"/>
    <col min="13" max="13" width="9.140625" style="15"/>
    <col min="14" max="14" width="12.85546875" style="15" customWidth="1"/>
    <col min="15" max="15" width="23.42578125" style="15" customWidth="1"/>
    <col min="16" max="17" width="9.140625" style="15"/>
    <col min="18" max="18" width="10.5703125" style="15" bestFit="1" customWidth="1"/>
    <col min="19" max="19" width="11.28515625" style="15" customWidth="1"/>
    <col min="20" max="16384" width="9.140625" style="15"/>
  </cols>
  <sheetData>
    <row r="1" spans="1:17" ht="25.5" customHeight="1" x14ac:dyDescent="0.35">
      <c r="A1" s="3188"/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3188"/>
    </row>
    <row r="2" spans="1:17" ht="23.25" customHeight="1" x14ac:dyDescent="0.35">
      <c r="A2" s="3188" t="s">
        <v>28</v>
      </c>
      <c r="B2" s="3188"/>
      <c r="C2" s="3188"/>
      <c r="D2" s="3188"/>
      <c r="E2" s="3188"/>
      <c r="F2" s="3188"/>
      <c r="G2" s="3188"/>
      <c r="H2" s="3188"/>
      <c r="I2" s="3188"/>
      <c r="J2" s="3188"/>
      <c r="K2" s="3188"/>
      <c r="L2" s="3188"/>
      <c r="M2" s="3188"/>
    </row>
    <row r="3" spans="1:17" ht="24.75" customHeight="1" x14ac:dyDescent="0.35">
      <c r="A3" s="3188" t="s">
        <v>389</v>
      </c>
      <c r="B3" s="3188"/>
      <c r="C3" s="3188"/>
      <c r="D3" s="3188"/>
      <c r="E3" s="3188"/>
      <c r="F3" s="3188"/>
      <c r="G3" s="3188"/>
      <c r="H3" s="3188"/>
      <c r="I3" s="3188"/>
      <c r="J3" s="3188"/>
      <c r="K3" s="47"/>
      <c r="L3" s="47"/>
    </row>
    <row r="4" spans="1:17" ht="33" customHeight="1" thickBot="1" x14ac:dyDescent="0.4">
      <c r="A4" s="16"/>
    </row>
    <row r="5" spans="1:17" ht="33" customHeight="1" thickBot="1" x14ac:dyDescent="0.4">
      <c r="A5" s="3195" t="s">
        <v>9</v>
      </c>
      <c r="B5" s="3198" t="s">
        <v>19</v>
      </c>
      <c r="C5" s="3199"/>
      <c r="D5" s="3200"/>
      <c r="E5" s="3198" t="s">
        <v>20</v>
      </c>
      <c r="F5" s="3199"/>
      <c r="G5" s="3200"/>
      <c r="H5" s="3181" t="s">
        <v>21</v>
      </c>
      <c r="I5" s="3182"/>
      <c r="J5" s="3183"/>
      <c r="K5" s="30"/>
      <c r="L5" s="30"/>
    </row>
    <row r="6" spans="1:17" ht="33" customHeight="1" thickBot="1" x14ac:dyDescent="0.4">
      <c r="A6" s="3196"/>
      <c r="B6" s="3201" t="s">
        <v>5</v>
      </c>
      <c r="C6" s="3202"/>
      <c r="D6" s="3203"/>
      <c r="E6" s="3201" t="s">
        <v>5</v>
      </c>
      <c r="F6" s="3202"/>
      <c r="G6" s="3203"/>
      <c r="H6" s="3184"/>
      <c r="I6" s="3185"/>
      <c r="J6" s="3186"/>
      <c r="K6" s="30"/>
      <c r="L6" s="30"/>
    </row>
    <row r="7" spans="1:17" ht="99.75" customHeight="1" thickBot="1" x14ac:dyDescent="0.4">
      <c r="A7" s="3197"/>
      <c r="B7" s="210" t="s">
        <v>26</v>
      </c>
      <c r="C7" s="212" t="s">
        <v>27</v>
      </c>
      <c r="D7" s="214" t="s">
        <v>4</v>
      </c>
      <c r="E7" s="210" t="s">
        <v>26</v>
      </c>
      <c r="F7" s="212" t="s">
        <v>27</v>
      </c>
      <c r="G7" s="214" t="s">
        <v>4</v>
      </c>
      <c r="H7" s="210" t="s">
        <v>26</v>
      </c>
      <c r="I7" s="212" t="s">
        <v>27</v>
      </c>
      <c r="J7" s="214" t="s">
        <v>4</v>
      </c>
      <c r="K7" s="30"/>
      <c r="L7" s="30"/>
    </row>
    <row r="8" spans="1:17" ht="36.75" customHeight="1" thickBot="1" x14ac:dyDescent="0.4">
      <c r="A8" s="150" t="s">
        <v>22</v>
      </c>
      <c r="B8" s="163"/>
      <c r="C8" s="188"/>
      <c r="D8" s="189"/>
      <c r="E8" s="163"/>
      <c r="F8" s="188"/>
      <c r="G8" s="190"/>
      <c r="H8" s="149"/>
      <c r="I8" s="74"/>
      <c r="J8" s="75"/>
      <c r="K8" s="30"/>
      <c r="L8" s="30"/>
    </row>
    <row r="9" spans="1:17" ht="29.25" customHeight="1" thickBot="1" x14ac:dyDescent="0.4">
      <c r="A9" s="218" t="s">
        <v>29</v>
      </c>
      <c r="B9" s="191">
        <v>0</v>
      </c>
      <c r="C9" s="192">
        <v>0</v>
      </c>
      <c r="D9" s="193">
        <v>0</v>
      </c>
      <c r="E9" s="191">
        <v>0</v>
      </c>
      <c r="F9" s="192">
        <v>0</v>
      </c>
      <c r="G9" s="194">
        <v>0</v>
      </c>
      <c r="H9" s="195">
        <f>B9+E9</f>
        <v>0</v>
      </c>
      <c r="I9" s="195">
        <f>C9+F9</f>
        <v>0</v>
      </c>
      <c r="J9" s="196">
        <f>D9+G9</f>
        <v>0</v>
      </c>
      <c r="K9" s="30"/>
      <c r="L9" s="30"/>
    </row>
    <row r="10" spans="1:17" ht="36.75" customHeight="1" thickBot="1" x14ac:dyDescent="0.4">
      <c r="A10" s="17" t="s">
        <v>12</v>
      </c>
      <c r="B10" s="56">
        <f t="shared" ref="B10:G10" si="0">SUM(B8:B9)</f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>SUM(H9:H9)</f>
        <v>0</v>
      </c>
      <c r="I10" s="56">
        <f>SUM(I9:I9)</f>
        <v>0</v>
      </c>
      <c r="J10" s="60">
        <f>SUM(J9:J9)</f>
        <v>0</v>
      </c>
      <c r="K10" s="30"/>
      <c r="L10" s="30"/>
    </row>
    <row r="11" spans="1:17" ht="27" customHeight="1" thickBot="1" x14ac:dyDescent="0.4">
      <c r="A11" s="17" t="s">
        <v>23</v>
      </c>
      <c r="B11" s="54"/>
      <c r="C11" s="156"/>
      <c r="D11" s="157"/>
      <c r="E11" s="54"/>
      <c r="F11" s="156"/>
      <c r="G11" s="157"/>
      <c r="H11" s="55"/>
      <c r="I11" s="156"/>
      <c r="J11" s="158"/>
      <c r="K11" s="30"/>
      <c r="L11" s="30"/>
    </row>
    <row r="12" spans="1:17" ht="31.5" customHeight="1" thickBot="1" x14ac:dyDescent="0.4">
      <c r="A12" s="39" t="s">
        <v>11</v>
      </c>
      <c r="B12" s="4"/>
      <c r="C12" s="6"/>
      <c r="D12" s="19"/>
      <c r="E12" s="4"/>
      <c r="F12" s="6"/>
      <c r="G12" s="19"/>
      <c r="H12" s="55"/>
      <c r="I12" s="84"/>
      <c r="J12" s="91"/>
      <c r="K12" s="27"/>
      <c r="L12" s="27"/>
    </row>
    <row r="13" spans="1:17" ht="24.95" customHeight="1" thickBot="1" x14ac:dyDescent="0.4">
      <c r="A13" s="218" t="s">
        <v>29</v>
      </c>
      <c r="B13" s="219">
        <v>0</v>
      </c>
      <c r="C13" s="219">
        <v>0</v>
      </c>
      <c r="D13" s="220">
        <f>SUM(B13:C13)</f>
        <v>0</v>
      </c>
      <c r="E13" s="219">
        <v>0</v>
      </c>
      <c r="F13" s="219">
        <v>0</v>
      </c>
      <c r="G13" s="220">
        <v>0</v>
      </c>
      <c r="H13" s="195">
        <f>B13+E13</f>
        <v>0</v>
      </c>
      <c r="I13" s="195">
        <f>C13+F13</f>
        <v>0</v>
      </c>
      <c r="J13" s="196">
        <f>D13+G13</f>
        <v>0</v>
      </c>
      <c r="K13" s="24"/>
      <c r="L13" s="24"/>
    </row>
    <row r="14" spans="1:17" ht="24.95" customHeight="1" thickBot="1" x14ac:dyDescent="0.4">
      <c r="A14" s="2" t="s">
        <v>8</v>
      </c>
      <c r="B14" s="199">
        <f t="shared" ref="B14:J14" si="1">SUM(B13:B13)</f>
        <v>0</v>
      </c>
      <c r="C14" s="199">
        <f t="shared" si="1"/>
        <v>0</v>
      </c>
      <c r="D14" s="199">
        <f t="shared" si="1"/>
        <v>0</v>
      </c>
      <c r="E14" s="199">
        <f t="shared" si="1"/>
        <v>0</v>
      </c>
      <c r="F14" s="199">
        <f t="shared" si="1"/>
        <v>0</v>
      </c>
      <c r="G14" s="167">
        <f t="shared" si="1"/>
        <v>0</v>
      </c>
      <c r="H14" s="199">
        <f t="shared" si="1"/>
        <v>0</v>
      </c>
      <c r="I14" s="199">
        <f t="shared" si="1"/>
        <v>0</v>
      </c>
      <c r="J14" s="167">
        <f t="shared" si="1"/>
        <v>0</v>
      </c>
      <c r="K14" s="31"/>
      <c r="L14" s="31"/>
    </row>
    <row r="15" spans="1:17" ht="24.95" customHeight="1" thickBot="1" x14ac:dyDescent="0.4">
      <c r="A15" s="211" t="s">
        <v>25</v>
      </c>
      <c r="B15" s="180"/>
      <c r="C15" s="181"/>
      <c r="D15" s="182"/>
      <c r="E15" s="180"/>
      <c r="F15" s="181"/>
      <c r="G15" s="186"/>
      <c r="H15" s="200"/>
      <c r="I15" s="201"/>
      <c r="J15" s="202"/>
      <c r="K15" s="24"/>
      <c r="L15" s="24"/>
    </row>
    <row r="16" spans="1:17" ht="24.95" customHeight="1" thickBot="1" x14ac:dyDescent="0.4">
      <c r="A16" s="218" t="s">
        <v>29</v>
      </c>
      <c r="B16" s="169">
        <v>0</v>
      </c>
      <c r="C16" s="170">
        <v>0</v>
      </c>
      <c r="D16" s="100">
        <f>SUM(B16:C16)</f>
        <v>0</v>
      </c>
      <c r="E16" s="221">
        <v>0</v>
      </c>
      <c r="F16" s="171">
        <v>0</v>
      </c>
      <c r="G16" s="100">
        <f>SUM(E16:F16)</f>
        <v>0</v>
      </c>
      <c r="H16" s="195">
        <f>B16+E16</f>
        <v>0</v>
      </c>
      <c r="I16" s="203">
        <f>C16+F16</f>
        <v>0</v>
      </c>
      <c r="J16" s="196">
        <f>D16+G16</f>
        <v>0</v>
      </c>
      <c r="K16" s="24"/>
      <c r="L16" s="24"/>
    </row>
    <row r="17" spans="1:13" ht="36.75" customHeight="1" thickBot="1" x14ac:dyDescent="0.4">
      <c r="A17" s="2" t="s">
        <v>13</v>
      </c>
      <c r="B17" s="166">
        <f t="shared" ref="B17:J17" si="2">SUM(B16:B16)</f>
        <v>0</v>
      </c>
      <c r="C17" s="166">
        <f t="shared" si="2"/>
        <v>0</v>
      </c>
      <c r="D17" s="166">
        <f t="shared" si="2"/>
        <v>0</v>
      </c>
      <c r="E17" s="166">
        <f t="shared" si="2"/>
        <v>0</v>
      </c>
      <c r="F17" s="166">
        <f t="shared" si="2"/>
        <v>0</v>
      </c>
      <c r="G17" s="166">
        <f t="shared" si="2"/>
        <v>0</v>
      </c>
      <c r="H17" s="166">
        <f t="shared" si="2"/>
        <v>0</v>
      </c>
      <c r="I17" s="166">
        <f t="shared" si="2"/>
        <v>0</v>
      </c>
      <c r="J17" s="167">
        <f t="shared" si="2"/>
        <v>0</v>
      </c>
      <c r="K17" s="24"/>
      <c r="L17" s="24"/>
    </row>
    <row r="18" spans="1:13" ht="30" customHeight="1" thickBot="1" x14ac:dyDescent="0.4">
      <c r="A18" s="33" t="s">
        <v>10</v>
      </c>
      <c r="B18" s="56">
        <f t="shared" ref="B18:J18" si="3">B14</f>
        <v>0</v>
      </c>
      <c r="C18" s="56">
        <f t="shared" si="3"/>
        <v>0</v>
      </c>
      <c r="D18" s="56">
        <f t="shared" si="3"/>
        <v>0</v>
      </c>
      <c r="E18" s="56">
        <f t="shared" si="3"/>
        <v>0</v>
      </c>
      <c r="F18" s="56">
        <f t="shared" si="3"/>
        <v>0</v>
      </c>
      <c r="G18" s="57">
        <f t="shared" si="3"/>
        <v>0</v>
      </c>
      <c r="H18" s="57">
        <f t="shared" si="3"/>
        <v>0</v>
      </c>
      <c r="I18" s="57">
        <f t="shared" si="3"/>
        <v>0</v>
      </c>
      <c r="J18" s="60">
        <f t="shared" si="3"/>
        <v>0</v>
      </c>
      <c r="K18" s="34"/>
      <c r="L18" s="34"/>
    </row>
    <row r="19" spans="1:13" ht="26.25" thickBot="1" x14ac:dyDescent="0.4">
      <c r="A19" s="33" t="s">
        <v>14</v>
      </c>
      <c r="B19" s="56">
        <f t="shared" ref="B19:J19" si="4">B17</f>
        <v>0</v>
      </c>
      <c r="C19" s="56">
        <f t="shared" si="4"/>
        <v>0</v>
      </c>
      <c r="D19" s="56">
        <f t="shared" si="4"/>
        <v>0</v>
      </c>
      <c r="E19" s="56">
        <f t="shared" si="4"/>
        <v>0</v>
      </c>
      <c r="F19" s="56">
        <f t="shared" si="4"/>
        <v>0</v>
      </c>
      <c r="G19" s="57">
        <f t="shared" si="4"/>
        <v>0</v>
      </c>
      <c r="H19" s="57">
        <f t="shared" si="4"/>
        <v>0</v>
      </c>
      <c r="I19" s="57">
        <f t="shared" si="4"/>
        <v>0</v>
      </c>
      <c r="J19" s="60">
        <f t="shared" si="4"/>
        <v>0</v>
      </c>
      <c r="K19" s="25"/>
      <c r="L19" s="25"/>
    </row>
    <row r="20" spans="1:13" ht="26.25" thickBot="1" x14ac:dyDescent="0.4">
      <c r="A20" s="3" t="s">
        <v>15</v>
      </c>
      <c r="B20" s="58">
        <f t="shared" ref="B20:J20" si="5">SUM(B18:B19)</f>
        <v>0</v>
      </c>
      <c r="C20" s="58">
        <f t="shared" si="5"/>
        <v>0</v>
      </c>
      <c r="D20" s="58">
        <f t="shared" si="5"/>
        <v>0</v>
      </c>
      <c r="E20" s="58">
        <f t="shared" si="5"/>
        <v>0</v>
      </c>
      <c r="F20" s="58">
        <f t="shared" si="5"/>
        <v>0</v>
      </c>
      <c r="G20" s="59">
        <f t="shared" si="5"/>
        <v>0</v>
      </c>
      <c r="H20" s="59">
        <f t="shared" si="5"/>
        <v>0</v>
      </c>
      <c r="I20" s="59">
        <f t="shared" si="5"/>
        <v>0</v>
      </c>
      <c r="J20" s="61">
        <f t="shared" si="5"/>
        <v>0</v>
      </c>
      <c r="K20" s="25"/>
      <c r="L20" s="25"/>
    </row>
    <row r="21" spans="1:13" ht="12" customHeight="1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ht="25.5" hidden="1" customHeight="1" x14ac:dyDescent="0.3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8"/>
    </row>
    <row r="23" spans="1:13" ht="37.5" customHeight="1" x14ac:dyDescent="0.35">
      <c r="A23" s="3194" t="s">
        <v>30</v>
      </c>
      <c r="B23" s="3194"/>
      <c r="C23" s="3194"/>
      <c r="D23" s="3194"/>
      <c r="E23" s="3194"/>
      <c r="F23" s="3194"/>
      <c r="G23" s="3194"/>
      <c r="H23" s="3194"/>
      <c r="I23" s="3194"/>
      <c r="J23" s="3194"/>
      <c r="K23" s="3194"/>
      <c r="L23" s="3194"/>
      <c r="M23" s="3194"/>
    </row>
    <row r="24" spans="1:13" ht="26.25" customHeight="1" x14ac:dyDescent="0.3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5"/>
  <sheetViews>
    <sheetView topLeftCell="A13" zoomScale="50" zoomScaleNormal="50" workbookViewId="0">
      <selection activeCell="L34" sqref="L34"/>
    </sheetView>
  </sheetViews>
  <sheetFormatPr defaultRowHeight="25.5" x14ac:dyDescent="0.35"/>
  <cols>
    <col min="1" max="1" width="93" style="15" customWidth="1"/>
    <col min="2" max="2" width="16.28515625" style="15" customWidth="1"/>
    <col min="3" max="3" width="12.140625" style="15" customWidth="1"/>
    <col min="4" max="4" width="11" style="15" customWidth="1"/>
    <col min="5" max="5" width="14.140625" style="15" customWidth="1"/>
    <col min="6" max="6" width="12.5703125" style="15" customWidth="1"/>
    <col min="7" max="7" width="9.5703125" style="15" customWidth="1"/>
    <col min="8" max="8" width="16.7109375" style="15" customWidth="1"/>
    <col min="9" max="9" width="12.5703125" style="15" customWidth="1"/>
    <col min="10" max="10" width="10.85546875" style="15" customWidth="1"/>
    <col min="11" max="11" width="14.28515625" style="15" customWidth="1"/>
    <col min="12" max="12" width="13.140625" style="15" customWidth="1"/>
    <col min="13" max="15" width="10.7109375" style="15" customWidth="1"/>
    <col min="16" max="16" width="9.140625" style="15"/>
    <col min="17" max="17" width="12.85546875" style="15" customWidth="1"/>
    <col min="18" max="18" width="23.42578125" style="15" customWidth="1"/>
    <col min="19" max="20" width="9.140625" style="15"/>
    <col min="21" max="21" width="10.5703125" style="15" bestFit="1" customWidth="1"/>
    <col min="22" max="22" width="11.28515625" style="15" customWidth="1"/>
    <col min="23" max="256" width="9.140625" style="15"/>
    <col min="257" max="257" width="93" style="15" customWidth="1"/>
    <col min="258" max="258" width="16.28515625" style="15" customWidth="1"/>
    <col min="259" max="259" width="12.140625" style="15" customWidth="1"/>
    <col min="260" max="260" width="11" style="15" customWidth="1"/>
    <col min="261" max="261" width="14.140625" style="15" customWidth="1"/>
    <col min="262" max="262" width="12.5703125" style="15" customWidth="1"/>
    <col min="263" max="263" width="9.5703125" style="15" customWidth="1"/>
    <col min="264" max="264" width="16.7109375" style="15" customWidth="1"/>
    <col min="265" max="265" width="12.5703125" style="15" customWidth="1"/>
    <col min="266" max="266" width="10.85546875" style="15" customWidth="1"/>
    <col min="267" max="267" width="14.28515625" style="15" customWidth="1"/>
    <col min="268" max="268" width="13.140625" style="15" customWidth="1"/>
    <col min="269" max="271" width="10.7109375" style="15" customWidth="1"/>
    <col min="272" max="272" width="9.140625" style="15"/>
    <col min="273" max="273" width="12.85546875" style="15" customWidth="1"/>
    <col min="274" max="274" width="23.42578125" style="15" customWidth="1"/>
    <col min="275" max="276" width="9.140625" style="15"/>
    <col min="277" max="277" width="10.5703125" style="15" bestFit="1" customWidth="1"/>
    <col min="278" max="278" width="11.28515625" style="15" customWidth="1"/>
    <col min="279" max="512" width="9.140625" style="15"/>
    <col min="513" max="513" width="93" style="15" customWidth="1"/>
    <col min="514" max="514" width="16.28515625" style="15" customWidth="1"/>
    <col min="515" max="515" width="12.140625" style="15" customWidth="1"/>
    <col min="516" max="516" width="11" style="15" customWidth="1"/>
    <col min="517" max="517" width="14.140625" style="15" customWidth="1"/>
    <col min="518" max="518" width="12.5703125" style="15" customWidth="1"/>
    <col min="519" max="519" width="9.5703125" style="15" customWidth="1"/>
    <col min="520" max="520" width="16.7109375" style="15" customWidth="1"/>
    <col min="521" max="521" width="12.5703125" style="15" customWidth="1"/>
    <col min="522" max="522" width="10.85546875" style="15" customWidth="1"/>
    <col min="523" max="523" width="14.28515625" style="15" customWidth="1"/>
    <col min="524" max="524" width="13.140625" style="15" customWidth="1"/>
    <col min="525" max="527" width="10.7109375" style="15" customWidth="1"/>
    <col min="528" max="528" width="9.140625" style="15"/>
    <col min="529" max="529" width="12.85546875" style="15" customWidth="1"/>
    <col min="530" max="530" width="23.42578125" style="15" customWidth="1"/>
    <col min="531" max="532" width="9.140625" style="15"/>
    <col min="533" max="533" width="10.5703125" style="15" bestFit="1" customWidth="1"/>
    <col min="534" max="534" width="11.28515625" style="15" customWidth="1"/>
    <col min="535" max="768" width="9.140625" style="15"/>
    <col min="769" max="769" width="93" style="15" customWidth="1"/>
    <col min="770" max="770" width="16.28515625" style="15" customWidth="1"/>
    <col min="771" max="771" width="12.140625" style="15" customWidth="1"/>
    <col min="772" max="772" width="11" style="15" customWidth="1"/>
    <col min="773" max="773" width="14.140625" style="15" customWidth="1"/>
    <col min="774" max="774" width="12.5703125" style="15" customWidth="1"/>
    <col min="775" max="775" width="9.5703125" style="15" customWidth="1"/>
    <col min="776" max="776" width="16.7109375" style="15" customWidth="1"/>
    <col min="777" max="777" width="12.5703125" style="15" customWidth="1"/>
    <col min="778" max="778" width="10.85546875" style="15" customWidth="1"/>
    <col min="779" max="779" width="14.28515625" style="15" customWidth="1"/>
    <col min="780" max="780" width="13.140625" style="15" customWidth="1"/>
    <col min="781" max="783" width="10.7109375" style="15" customWidth="1"/>
    <col min="784" max="784" width="9.140625" style="15"/>
    <col min="785" max="785" width="12.85546875" style="15" customWidth="1"/>
    <col min="786" max="786" width="23.42578125" style="15" customWidth="1"/>
    <col min="787" max="788" width="9.140625" style="15"/>
    <col min="789" max="789" width="10.5703125" style="15" bestFit="1" customWidth="1"/>
    <col min="790" max="790" width="11.28515625" style="15" customWidth="1"/>
    <col min="791" max="1024" width="9.140625" style="15"/>
    <col min="1025" max="1025" width="93" style="15" customWidth="1"/>
    <col min="1026" max="1026" width="16.28515625" style="15" customWidth="1"/>
    <col min="1027" max="1027" width="12.140625" style="15" customWidth="1"/>
    <col min="1028" max="1028" width="11" style="15" customWidth="1"/>
    <col min="1029" max="1029" width="14.140625" style="15" customWidth="1"/>
    <col min="1030" max="1030" width="12.5703125" style="15" customWidth="1"/>
    <col min="1031" max="1031" width="9.5703125" style="15" customWidth="1"/>
    <col min="1032" max="1032" width="16.7109375" style="15" customWidth="1"/>
    <col min="1033" max="1033" width="12.5703125" style="15" customWidth="1"/>
    <col min="1034" max="1034" width="10.85546875" style="15" customWidth="1"/>
    <col min="1035" max="1035" width="14.28515625" style="15" customWidth="1"/>
    <col min="1036" max="1036" width="13.140625" style="15" customWidth="1"/>
    <col min="1037" max="1039" width="10.7109375" style="15" customWidth="1"/>
    <col min="1040" max="1040" width="9.140625" style="15"/>
    <col min="1041" max="1041" width="12.85546875" style="15" customWidth="1"/>
    <col min="1042" max="1042" width="23.42578125" style="15" customWidth="1"/>
    <col min="1043" max="1044" width="9.140625" style="15"/>
    <col min="1045" max="1045" width="10.5703125" style="15" bestFit="1" customWidth="1"/>
    <col min="1046" max="1046" width="11.28515625" style="15" customWidth="1"/>
    <col min="1047" max="1280" width="9.140625" style="15"/>
    <col min="1281" max="1281" width="93" style="15" customWidth="1"/>
    <col min="1282" max="1282" width="16.28515625" style="15" customWidth="1"/>
    <col min="1283" max="1283" width="12.140625" style="15" customWidth="1"/>
    <col min="1284" max="1284" width="11" style="15" customWidth="1"/>
    <col min="1285" max="1285" width="14.140625" style="15" customWidth="1"/>
    <col min="1286" max="1286" width="12.5703125" style="15" customWidth="1"/>
    <col min="1287" max="1287" width="9.5703125" style="15" customWidth="1"/>
    <col min="1288" max="1288" width="16.7109375" style="15" customWidth="1"/>
    <col min="1289" max="1289" width="12.5703125" style="15" customWidth="1"/>
    <col min="1290" max="1290" width="10.85546875" style="15" customWidth="1"/>
    <col min="1291" max="1291" width="14.28515625" style="15" customWidth="1"/>
    <col min="1292" max="1292" width="13.140625" style="15" customWidth="1"/>
    <col min="1293" max="1295" width="10.7109375" style="15" customWidth="1"/>
    <col min="1296" max="1296" width="9.140625" style="15"/>
    <col min="1297" max="1297" width="12.85546875" style="15" customWidth="1"/>
    <col min="1298" max="1298" width="23.42578125" style="15" customWidth="1"/>
    <col min="1299" max="1300" width="9.140625" style="15"/>
    <col min="1301" max="1301" width="10.5703125" style="15" bestFit="1" customWidth="1"/>
    <col min="1302" max="1302" width="11.28515625" style="15" customWidth="1"/>
    <col min="1303" max="1536" width="9.140625" style="15"/>
    <col min="1537" max="1537" width="93" style="15" customWidth="1"/>
    <col min="1538" max="1538" width="16.28515625" style="15" customWidth="1"/>
    <col min="1539" max="1539" width="12.140625" style="15" customWidth="1"/>
    <col min="1540" max="1540" width="11" style="15" customWidth="1"/>
    <col min="1541" max="1541" width="14.140625" style="15" customWidth="1"/>
    <col min="1542" max="1542" width="12.5703125" style="15" customWidth="1"/>
    <col min="1543" max="1543" width="9.5703125" style="15" customWidth="1"/>
    <col min="1544" max="1544" width="16.7109375" style="15" customWidth="1"/>
    <col min="1545" max="1545" width="12.5703125" style="15" customWidth="1"/>
    <col min="1546" max="1546" width="10.85546875" style="15" customWidth="1"/>
    <col min="1547" max="1547" width="14.28515625" style="15" customWidth="1"/>
    <col min="1548" max="1548" width="13.140625" style="15" customWidth="1"/>
    <col min="1549" max="1551" width="10.7109375" style="15" customWidth="1"/>
    <col min="1552" max="1552" width="9.140625" style="15"/>
    <col min="1553" max="1553" width="12.85546875" style="15" customWidth="1"/>
    <col min="1554" max="1554" width="23.42578125" style="15" customWidth="1"/>
    <col min="1555" max="1556" width="9.140625" style="15"/>
    <col min="1557" max="1557" width="10.5703125" style="15" bestFit="1" customWidth="1"/>
    <col min="1558" max="1558" width="11.28515625" style="15" customWidth="1"/>
    <col min="1559" max="1792" width="9.140625" style="15"/>
    <col min="1793" max="1793" width="93" style="15" customWidth="1"/>
    <col min="1794" max="1794" width="16.28515625" style="15" customWidth="1"/>
    <col min="1795" max="1795" width="12.140625" style="15" customWidth="1"/>
    <col min="1796" max="1796" width="11" style="15" customWidth="1"/>
    <col min="1797" max="1797" width="14.140625" style="15" customWidth="1"/>
    <col min="1798" max="1798" width="12.5703125" style="15" customWidth="1"/>
    <col min="1799" max="1799" width="9.5703125" style="15" customWidth="1"/>
    <col min="1800" max="1800" width="16.7109375" style="15" customWidth="1"/>
    <col min="1801" max="1801" width="12.5703125" style="15" customWidth="1"/>
    <col min="1802" max="1802" width="10.85546875" style="15" customWidth="1"/>
    <col min="1803" max="1803" width="14.28515625" style="15" customWidth="1"/>
    <col min="1804" max="1804" width="13.140625" style="15" customWidth="1"/>
    <col min="1805" max="1807" width="10.7109375" style="15" customWidth="1"/>
    <col min="1808" max="1808" width="9.140625" style="15"/>
    <col min="1809" max="1809" width="12.85546875" style="15" customWidth="1"/>
    <col min="1810" max="1810" width="23.42578125" style="15" customWidth="1"/>
    <col min="1811" max="1812" width="9.140625" style="15"/>
    <col min="1813" max="1813" width="10.5703125" style="15" bestFit="1" customWidth="1"/>
    <col min="1814" max="1814" width="11.28515625" style="15" customWidth="1"/>
    <col min="1815" max="2048" width="9.140625" style="15"/>
    <col min="2049" max="2049" width="93" style="15" customWidth="1"/>
    <col min="2050" max="2050" width="16.28515625" style="15" customWidth="1"/>
    <col min="2051" max="2051" width="12.140625" style="15" customWidth="1"/>
    <col min="2052" max="2052" width="11" style="15" customWidth="1"/>
    <col min="2053" max="2053" width="14.140625" style="15" customWidth="1"/>
    <col min="2054" max="2054" width="12.5703125" style="15" customWidth="1"/>
    <col min="2055" max="2055" width="9.5703125" style="15" customWidth="1"/>
    <col min="2056" max="2056" width="16.7109375" style="15" customWidth="1"/>
    <col min="2057" max="2057" width="12.5703125" style="15" customWidth="1"/>
    <col min="2058" max="2058" width="10.85546875" style="15" customWidth="1"/>
    <col min="2059" max="2059" width="14.28515625" style="15" customWidth="1"/>
    <col min="2060" max="2060" width="13.140625" style="15" customWidth="1"/>
    <col min="2061" max="2063" width="10.7109375" style="15" customWidth="1"/>
    <col min="2064" max="2064" width="9.140625" style="15"/>
    <col min="2065" max="2065" width="12.85546875" style="15" customWidth="1"/>
    <col min="2066" max="2066" width="23.42578125" style="15" customWidth="1"/>
    <col min="2067" max="2068" width="9.140625" style="15"/>
    <col min="2069" max="2069" width="10.5703125" style="15" bestFit="1" customWidth="1"/>
    <col min="2070" max="2070" width="11.28515625" style="15" customWidth="1"/>
    <col min="2071" max="2304" width="9.140625" style="15"/>
    <col min="2305" max="2305" width="93" style="15" customWidth="1"/>
    <col min="2306" max="2306" width="16.28515625" style="15" customWidth="1"/>
    <col min="2307" max="2307" width="12.140625" style="15" customWidth="1"/>
    <col min="2308" max="2308" width="11" style="15" customWidth="1"/>
    <col min="2309" max="2309" width="14.140625" style="15" customWidth="1"/>
    <col min="2310" max="2310" width="12.5703125" style="15" customWidth="1"/>
    <col min="2311" max="2311" width="9.5703125" style="15" customWidth="1"/>
    <col min="2312" max="2312" width="16.7109375" style="15" customWidth="1"/>
    <col min="2313" max="2313" width="12.5703125" style="15" customWidth="1"/>
    <col min="2314" max="2314" width="10.85546875" style="15" customWidth="1"/>
    <col min="2315" max="2315" width="14.28515625" style="15" customWidth="1"/>
    <col min="2316" max="2316" width="13.140625" style="15" customWidth="1"/>
    <col min="2317" max="2319" width="10.7109375" style="15" customWidth="1"/>
    <col min="2320" max="2320" width="9.140625" style="15"/>
    <col min="2321" max="2321" width="12.85546875" style="15" customWidth="1"/>
    <col min="2322" max="2322" width="23.42578125" style="15" customWidth="1"/>
    <col min="2323" max="2324" width="9.140625" style="15"/>
    <col min="2325" max="2325" width="10.5703125" style="15" bestFit="1" customWidth="1"/>
    <col min="2326" max="2326" width="11.28515625" style="15" customWidth="1"/>
    <col min="2327" max="2560" width="9.140625" style="15"/>
    <col min="2561" max="2561" width="93" style="15" customWidth="1"/>
    <col min="2562" max="2562" width="16.28515625" style="15" customWidth="1"/>
    <col min="2563" max="2563" width="12.140625" style="15" customWidth="1"/>
    <col min="2564" max="2564" width="11" style="15" customWidth="1"/>
    <col min="2565" max="2565" width="14.140625" style="15" customWidth="1"/>
    <col min="2566" max="2566" width="12.5703125" style="15" customWidth="1"/>
    <col min="2567" max="2567" width="9.5703125" style="15" customWidth="1"/>
    <col min="2568" max="2568" width="16.7109375" style="15" customWidth="1"/>
    <col min="2569" max="2569" width="12.5703125" style="15" customWidth="1"/>
    <col min="2570" max="2570" width="10.85546875" style="15" customWidth="1"/>
    <col min="2571" max="2571" width="14.28515625" style="15" customWidth="1"/>
    <col min="2572" max="2572" width="13.140625" style="15" customWidth="1"/>
    <col min="2573" max="2575" width="10.7109375" style="15" customWidth="1"/>
    <col min="2576" max="2576" width="9.140625" style="15"/>
    <col min="2577" max="2577" width="12.85546875" style="15" customWidth="1"/>
    <col min="2578" max="2578" width="23.42578125" style="15" customWidth="1"/>
    <col min="2579" max="2580" width="9.140625" style="15"/>
    <col min="2581" max="2581" width="10.5703125" style="15" bestFit="1" customWidth="1"/>
    <col min="2582" max="2582" width="11.28515625" style="15" customWidth="1"/>
    <col min="2583" max="2816" width="9.140625" style="15"/>
    <col min="2817" max="2817" width="93" style="15" customWidth="1"/>
    <col min="2818" max="2818" width="16.28515625" style="15" customWidth="1"/>
    <col min="2819" max="2819" width="12.140625" style="15" customWidth="1"/>
    <col min="2820" max="2820" width="11" style="15" customWidth="1"/>
    <col min="2821" max="2821" width="14.140625" style="15" customWidth="1"/>
    <col min="2822" max="2822" width="12.5703125" style="15" customWidth="1"/>
    <col min="2823" max="2823" width="9.5703125" style="15" customWidth="1"/>
    <col min="2824" max="2824" width="16.7109375" style="15" customWidth="1"/>
    <col min="2825" max="2825" width="12.5703125" style="15" customWidth="1"/>
    <col min="2826" max="2826" width="10.85546875" style="15" customWidth="1"/>
    <col min="2827" max="2827" width="14.28515625" style="15" customWidth="1"/>
    <col min="2828" max="2828" width="13.140625" style="15" customWidth="1"/>
    <col min="2829" max="2831" width="10.7109375" style="15" customWidth="1"/>
    <col min="2832" max="2832" width="9.140625" style="15"/>
    <col min="2833" max="2833" width="12.85546875" style="15" customWidth="1"/>
    <col min="2834" max="2834" width="23.42578125" style="15" customWidth="1"/>
    <col min="2835" max="2836" width="9.140625" style="15"/>
    <col min="2837" max="2837" width="10.5703125" style="15" bestFit="1" customWidth="1"/>
    <col min="2838" max="2838" width="11.28515625" style="15" customWidth="1"/>
    <col min="2839" max="3072" width="9.140625" style="15"/>
    <col min="3073" max="3073" width="93" style="15" customWidth="1"/>
    <col min="3074" max="3074" width="16.28515625" style="15" customWidth="1"/>
    <col min="3075" max="3075" width="12.140625" style="15" customWidth="1"/>
    <col min="3076" max="3076" width="11" style="15" customWidth="1"/>
    <col min="3077" max="3077" width="14.140625" style="15" customWidth="1"/>
    <col min="3078" max="3078" width="12.5703125" style="15" customWidth="1"/>
    <col min="3079" max="3079" width="9.5703125" style="15" customWidth="1"/>
    <col min="3080" max="3080" width="16.7109375" style="15" customWidth="1"/>
    <col min="3081" max="3081" width="12.5703125" style="15" customWidth="1"/>
    <col min="3082" max="3082" width="10.85546875" style="15" customWidth="1"/>
    <col min="3083" max="3083" width="14.28515625" style="15" customWidth="1"/>
    <col min="3084" max="3084" width="13.140625" style="15" customWidth="1"/>
    <col min="3085" max="3087" width="10.7109375" style="15" customWidth="1"/>
    <col min="3088" max="3088" width="9.140625" style="15"/>
    <col min="3089" max="3089" width="12.85546875" style="15" customWidth="1"/>
    <col min="3090" max="3090" width="23.42578125" style="15" customWidth="1"/>
    <col min="3091" max="3092" width="9.140625" style="15"/>
    <col min="3093" max="3093" width="10.5703125" style="15" bestFit="1" customWidth="1"/>
    <col min="3094" max="3094" width="11.28515625" style="15" customWidth="1"/>
    <col min="3095" max="3328" width="9.140625" style="15"/>
    <col min="3329" max="3329" width="93" style="15" customWidth="1"/>
    <col min="3330" max="3330" width="16.28515625" style="15" customWidth="1"/>
    <col min="3331" max="3331" width="12.140625" style="15" customWidth="1"/>
    <col min="3332" max="3332" width="11" style="15" customWidth="1"/>
    <col min="3333" max="3333" width="14.140625" style="15" customWidth="1"/>
    <col min="3334" max="3334" width="12.5703125" style="15" customWidth="1"/>
    <col min="3335" max="3335" width="9.5703125" style="15" customWidth="1"/>
    <col min="3336" max="3336" width="16.7109375" style="15" customWidth="1"/>
    <col min="3337" max="3337" width="12.5703125" style="15" customWidth="1"/>
    <col min="3338" max="3338" width="10.85546875" style="15" customWidth="1"/>
    <col min="3339" max="3339" width="14.28515625" style="15" customWidth="1"/>
    <col min="3340" max="3340" width="13.140625" style="15" customWidth="1"/>
    <col min="3341" max="3343" width="10.7109375" style="15" customWidth="1"/>
    <col min="3344" max="3344" width="9.140625" style="15"/>
    <col min="3345" max="3345" width="12.85546875" style="15" customWidth="1"/>
    <col min="3346" max="3346" width="23.42578125" style="15" customWidth="1"/>
    <col min="3347" max="3348" width="9.140625" style="15"/>
    <col min="3349" max="3349" width="10.5703125" style="15" bestFit="1" customWidth="1"/>
    <col min="3350" max="3350" width="11.28515625" style="15" customWidth="1"/>
    <col min="3351" max="3584" width="9.140625" style="15"/>
    <col min="3585" max="3585" width="93" style="15" customWidth="1"/>
    <col min="3586" max="3586" width="16.28515625" style="15" customWidth="1"/>
    <col min="3587" max="3587" width="12.140625" style="15" customWidth="1"/>
    <col min="3588" max="3588" width="11" style="15" customWidth="1"/>
    <col min="3589" max="3589" width="14.140625" style="15" customWidth="1"/>
    <col min="3590" max="3590" width="12.5703125" style="15" customWidth="1"/>
    <col min="3591" max="3591" width="9.5703125" style="15" customWidth="1"/>
    <col min="3592" max="3592" width="16.7109375" style="15" customWidth="1"/>
    <col min="3593" max="3593" width="12.5703125" style="15" customWidth="1"/>
    <col min="3594" max="3594" width="10.85546875" style="15" customWidth="1"/>
    <col min="3595" max="3595" width="14.28515625" style="15" customWidth="1"/>
    <col min="3596" max="3596" width="13.140625" style="15" customWidth="1"/>
    <col min="3597" max="3599" width="10.7109375" style="15" customWidth="1"/>
    <col min="3600" max="3600" width="9.140625" style="15"/>
    <col min="3601" max="3601" width="12.85546875" style="15" customWidth="1"/>
    <col min="3602" max="3602" width="23.42578125" style="15" customWidth="1"/>
    <col min="3603" max="3604" width="9.140625" style="15"/>
    <col min="3605" max="3605" width="10.5703125" style="15" bestFit="1" customWidth="1"/>
    <col min="3606" max="3606" width="11.28515625" style="15" customWidth="1"/>
    <col min="3607" max="3840" width="9.140625" style="15"/>
    <col min="3841" max="3841" width="93" style="15" customWidth="1"/>
    <col min="3842" max="3842" width="16.28515625" style="15" customWidth="1"/>
    <col min="3843" max="3843" width="12.140625" style="15" customWidth="1"/>
    <col min="3844" max="3844" width="11" style="15" customWidth="1"/>
    <col min="3845" max="3845" width="14.140625" style="15" customWidth="1"/>
    <col min="3846" max="3846" width="12.5703125" style="15" customWidth="1"/>
    <col min="3847" max="3847" width="9.5703125" style="15" customWidth="1"/>
    <col min="3848" max="3848" width="16.7109375" style="15" customWidth="1"/>
    <col min="3849" max="3849" width="12.5703125" style="15" customWidth="1"/>
    <col min="3850" max="3850" width="10.85546875" style="15" customWidth="1"/>
    <col min="3851" max="3851" width="14.28515625" style="15" customWidth="1"/>
    <col min="3852" max="3852" width="13.140625" style="15" customWidth="1"/>
    <col min="3853" max="3855" width="10.7109375" style="15" customWidth="1"/>
    <col min="3856" max="3856" width="9.140625" style="15"/>
    <col min="3857" max="3857" width="12.85546875" style="15" customWidth="1"/>
    <col min="3858" max="3858" width="23.42578125" style="15" customWidth="1"/>
    <col min="3859" max="3860" width="9.140625" style="15"/>
    <col min="3861" max="3861" width="10.5703125" style="15" bestFit="1" customWidth="1"/>
    <col min="3862" max="3862" width="11.28515625" style="15" customWidth="1"/>
    <col min="3863" max="4096" width="9.140625" style="15"/>
    <col min="4097" max="4097" width="93" style="15" customWidth="1"/>
    <col min="4098" max="4098" width="16.28515625" style="15" customWidth="1"/>
    <col min="4099" max="4099" width="12.140625" style="15" customWidth="1"/>
    <col min="4100" max="4100" width="11" style="15" customWidth="1"/>
    <col min="4101" max="4101" width="14.140625" style="15" customWidth="1"/>
    <col min="4102" max="4102" width="12.5703125" style="15" customWidth="1"/>
    <col min="4103" max="4103" width="9.5703125" style="15" customWidth="1"/>
    <col min="4104" max="4104" width="16.7109375" style="15" customWidth="1"/>
    <col min="4105" max="4105" width="12.5703125" style="15" customWidth="1"/>
    <col min="4106" max="4106" width="10.85546875" style="15" customWidth="1"/>
    <col min="4107" max="4107" width="14.28515625" style="15" customWidth="1"/>
    <col min="4108" max="4108" width="13.140625" style="15" customWidth="1"/>
    <col min="4109" max="4111" width="10.7109375" style="15" customWidth="1"/>
    <col min="4112" max="4112" width="9.140625" style="15"/>
    <col min="4113" max="4113" width="12.85546875" style="15" customWidth="1"/>
    <col min="4114" max="4114" width="23.42578125" style="15" customWidth="1"/>
    <col min="4115" max="4116" width="9.140625" style="15"/>
    <col min="4117" max="4117" width="10.5703125" style="15" bestFit="1" customWidth="1"/>
    <col min="4118" max="4118" width="11.28515625" style="15" customWidth="1"/>
    <col min="4119" max="4352" width="9.140625" style="15"/>
    <col min="4353" max="4353" width="93" style="15" customWidth="1"/>
    <col min="4354" max="4354" width="16.28515625" style="15" customWidth="1"/>
    <col min="4355" max="4355" width="12.140625" style="15" customWidth="1"/>
    <col min="4356" max="4356" width="11" style="15" customWidth="1"/>
    <col min="4357" max="4357" width="14.140625" style="15" customWidth="1"/>
    <col min="4358" max="4358" width="12.5703125" style="15" customWidth="1"/>
    <col min="4359" max="4359" width="9.5703125" style="15" customWidth="1"/>
    <col min="4360" max="4360" width="16.7109375" style="15" customWidth="1"/>
    <col min="4361" max="4361" width="12.5703125" style="15" customWidth="1"/>
    <col min="4362" max="4362" width="10.85546875" style="15" customWidth="1"/>
    <col min="4363" max="4363" width="14.28515625" style="15" customWidth="1"/>
    <col min="4364" max="4364" width="13.140625" style="15" customWidth="1"/>
    <col min="4365" max="4367" width="10.7109375" style="15" customWidth="1"/>
    <col min="4368" max="4368" width="9.140625" style="15"/>
    <col min="4369" max="4369" width="12.85546875" style="15" customWidth="1"/>
    <col min="4370" max="4370" width="23.42578125" style="15" customWidth="1"/>
    <col min="4371" max="4372" width="9.140625" style="15"/>
    <col min="4373" max="4373" width="10.5703125" style="15" bestFit="1" customWidth="1"/>
    <col min="4374" max="4374" width="11.28515625" style="15" customWidth="1"/>
    <col min="4375" max="4608" width="9.140625" style="15"/>
    <col min="4609" max="4609" width="93" style="15" customWidth="1"/>
    <col min="4610" max="4610" width="16.28515625" style="15" customWidth="1"/>
    <col min="4611" max="4611" width="12.140625" style="15" customWidth="1"/>
    <col min="4612" max="4612" width="11" style="15" customWidth="1"/>
    <col min="4613" max="4613" width="14.140625" style="15" customWidth="1"/>
    <col min="4614" max="4614" width="12.5703125" style="15" customWidth="1"/>
    <col min="4615" max="4615" width="9.5703125" style="15" customWidth="1"/>
    <col min="4616" max="4616" width="16.7109375" style="15" customWidth="1"/>
    <col min="4617" max="4617" width="12.5703125" style="15" customWidth="1"/>
    <col min="4618" max="4618" width="10.85546875" style="15" customWidth="1"/>
    <col min="4619" max="4619" width="14.28515625" style="15" customWidth="1"/>
    <col min="4620" max="4620" width="13.140625" style="15" customWidth="1"/>
    <col min="4621" max="4623" width="10.7109375" style="15" customWidth="1"/>
    <col min="4624" max="4624" width="9.140625" style="15"/>
    <col min="4625" max="4625" width="12.85546875" style="15" customWidth="1"/>
    <col min="4626" max="4626" width="23.42578125" style="15" customWidth="1"/>
    <col min="4627" max="4628" width="9.140625" style="15"/>
    <col min="4629" max="4629" width="10.5703125" style="15" bestFit="1" customWidth="1"/>
    <col min="4630" max="4630" width="11.28515625" style="15" customWidth="1"/>
    <col min="4631" max="4864" width="9.140625" style="15"/>
    <col min="4865" max="4865" width="93" style="15" customWidth="1"/>
    <col min="4866" max="4866" width="16.28515625" style="15" customWidth="1"/>
    <col min="4867" max="4867" width="12.140625" style="15" customWidth="1"/>
    <col min="4868" max="4868" width="11" style="15" customWidth="1"/>
    <col min="4869" max="4869" width="14.140625" style="15" customWidth="1"/>
    <col min="4870" max="4870" width="12.5703125" style="15" customWidth="1"/>
    <col min="4871" max="4871" width="9.5703125" style="15" customWidth="1"/>
    <col min="4872" max="4872" width="16.7109375" style="15" customWidth="1"/>
    <col min="4873" max="4873" width="12.5703125" style="15" customWidth="1"/>
    <col min="4874" max="4874" width="10.85546875" style="15" customWidth="1"/>
    <col min="4875" max="4875" width="14.28515625" style="15" customWidth="1"/>
    <col min="4876" max="4876" width="13.140625" style="15" customWidth="1"/>
    <col min="4877" max="4879" width="10.7109375" style="15" customWidth="1"/>
    <col min="4880" max="4880" width="9.140625" style="15"/>
    <col min="4881" max="4881" width="12.85546875" style="15" customWidth="1"/>
    <col min="4882" max="4882" width="23.42578125" style="15" customWidth="1"/>
    <col min="4883" max="4884" width="9.140625" style="15"/>
    <col min="4885" max="4885" width="10.5703125" style="15" bestFit="1" customWidth="1"/>
    <col min="4886" max="4886" width="11.28515625" style="15" customWidth="1"/>
    <col min="4887" max="5120" width="9.140625" style="15"/>
    <col min="5121" max="5121" width="93" style="15" customWidth="1"/>
    <col min="5122" max="5122" width="16.28515625" style="15" customWidth="1"/>
    <col min="5123" max="5123" width="12.140625" style="15" customWidth="1"/>
    <col min="5124" max="5124" width="11" style="15" customWidth="1"/>
    <col min="5125" max="5125" width="14.140625" style="15" customWidth="1"/>
    <col min="5126" max="5126" width="12.5703125" style="15" customWidth="1"/>
    <col min="5127" max="5127" width="9.5703125" style="15" customWidth="1"/>
    <col min="5128" max="5128" width="16.7109375" style="15" customWidth="1"/>
    <col min="5129" max="5129" width="12.5703125" style="15" customWidth="1"/>
    <col min="5130" max="5130" width="10.85546875" style="15" customWidth="1"/>
    <col min="5131" max="5131" width="14.28515625" style="15" customWidth="1"/>
    <col min="5132" max="5132" width="13.140625" style="15" customWidth="1"/>
    <col min="5133" max="5135" width="10.7109375" style="15" customWidth="1"/>
    <col min="5136" max="5136" width="9.140625" style="15"/>
    <col min="5137" max="5137" width="12.85546875" style="15" customWidth="1"/>
    <col min="5138" max="5138" width="23.42578125" style="15" customWidth="1"/>
    <col min="5139" max="5140" width="9.140625" style="15"/>
    <col min="5141" max="5141" width="10.5703125" style="15" bestFit="1" customWidth="1"/>
    <col min="5142" max="5142" width="11.28515625" style="15" customWidth="1"/>
    <col min="5143" max="5376" width="9.140625" style="15"/>
    <col min="5377" max="5377" width="93" style="15" customWidth="1"/>
    <col min="5378" max="5378" width="16.28515625" style="15" customWidth="1"/>
    <col min="5379" max="5379" width="12.140625" style="15" customWidth="1"/>
    <col min="5380" max="5380" width="11" style="15" customWidth="1"/>
    <col min="5381" max="5381" width="14.140625" style="15" customWidth="1"/>
    <col min="5382" max="5382" width="12.5703125" style="15" customWidth="1"/>
    <col min="5383" max="5383" width="9.5703125" style="15" customWidth="1"/>
    <col min="5384" max="5384" width="16.7109375" style="15" customWidth="1"/>
    <col min="5385" max="5385" width="12.5703125" style="15" customWidth="1"/>
    <col min="5386" max="5386" width="10.85546875" style="15" customWidth="1"/>
    <col min="5387" max="5387" width="14.28515625" style="15" customWidth="1"/>
    <col min="5388" max="5388" width="13.140625" style="15" customWidth="1"/>
    <col min="5389" max="5391" width="10.7109375" style="15" customWidth="1"/>
    <col min="5392" max="5392" width="9.140625" style="15"/>
    <col min="5393" max="5393" width="12.85546875" style="15" customWidth="1"/>
    <col min="5394" max="5394" width="23.42578125" style="15" customWidth="1"/>
    <col min="5395" max="5396" width="9.140625" style="15"/>
    <col min="5397" max="5397" width="10.5703125" style="15" bestFit="1" customWidth="1"/>
    <col min="5398" max="5398" width="11.28515625" style="15" customWidth="1"/>
    <col min="5399" max="5632" width="9.140625" style="15"/>
    <col min="5633" max="5633" width="93" style="15" customWidth="1"/>
    <col min="5634" max="5634" width="16.28515625" style="15" customWidth="1"/>
    <col min="5635" max="5635" width="12.140625" style="15" customWidth="1"/>
    <col min="5636" max="5636" width="11" style="15" customWidth="1"/>
    <col min="5637" max="5637" width="14.140625" style="15" customWidth="1"/>
    <col min="5638" max="5638" width="12.5703125" style="15" customWidth="1"/>
    <col min="5639" max="5639" width="9.5703125" style="15" customWidth="1"/>
    <col min="5640" max="5640" width="16.7109375" style="15" customWidth="1"/>
    <col min="5641" max="5641" width="12.5703125" style="15" customWidth="1"/>
    <col min="5642" max="5642" width="10.85546875" style="15" customWidth="1"/>
    <col min="5643" max="5643" width="14.28515625" style="15" customWidth="1"/>
    <col min="5644" max="5644" width="13.140625" style="15" customWidth="1"/>
    <col min="5645" max="5647" width="10.7109375" style="15" customWidth="1"/>
    <col min="5648" max="5648" width="9.140625" style="15"/>
    <col min="5649" max="5649" width="12.85546875" style="15" customWidth="1"/>
    <col min="5650" max="5650" width="23.42578125" style="15" customWidth="1"/>
    <col min="5651" max="5652" width="9.140625" style="15"/>
    <col min="5653" max="5653" width="10.5703125" style="15" bestFit="1" customWidth="1"/>
    <col min="5654" max="5654" width="11.28515625" style="15" customWidth="1"/>
    <col min="5655" max="5888" width="9.140625" style="15"/>
    <col min="5889" max="5889" width="93" style="15" customWidth="1"/>
    <col min="5890" max="5890" width="16.28515625" style="15" customWidth="1"/>
    <col min="5891" max="5891" width="12.140625" style="15" customWidth="1"/>
    <col min="5892" max="5892" width="11" style="15" customWidth="1"/>
    <col min="5893" max="5893" width="14.140625" style="15" customWidth="1"/>
    <col min="5894" max="5894" width="12.5703125" style="15" customWidth="1"/>
    <col min="5895" max="5895" width="9.5703125" style="15" customWidth="1"/>
    <col min="5896" max="5896" width="16.7109375" style="15" customWidth="1"/>
    <col min="5897" max="5897" width="12.5703125" style="15" customWidth="1"/>
    <col min="5898" max="5898" width="10.85546875" style="15" customWidth="1"/>
    <col min="5899" max="5899" width="14.28515625" style="15" customWidth="1"/>
    <col min="5900" max="5900" width="13.140625" style="15" customWidth="1"/>
    <col min="5901" max="5903" width="10.7109375" style="15" customWidth="1"/>
    <col min="5904" max="5904" width="9.140625" style="15"/>
    <col min="5905" max="5905" width="12.85546875" style="15" customWidth="1"/>
    <col min="5906" max="5906" width="23.42578125" style="15" customWidth="1"/>
    <col min="5907" max="5908" width="9.140625" style="15"/>
    <col min="5909" max="5909" width="10.5703125" style="15" bestFit="1" customWidth="1"/>
    <col min="5910" max="5910" width="11.28515625" style="15" customWidth="1"/>
    <col min="5911" max="6144" width="9.140625" style="15"/>
    <col min="6145" max="6145" width="93" style="15" customWidth="1"/>
    <col min="6146" max="6146" width="16.28515625" style="15" customWidth="1"/>
    <col min="6147" max="6147" width="12.140625" style="15" customWidth="1"/>
    <col min="6148" max="6148" width="11" style="15" customWidth="1"/>
    <col min="6149" max="6149" width="14.140625" style="15" customWidth="1"/>
    <col min="6150" max="6150" width="12.5703125" style="15" customWidth="1"/>
    <col min="6151" max="6151" width="9.5703125" style="15" customWidth="1"/>
    <col min="6152" max="6152" width="16.7109375" style="15" customWidth="1"/>
    <col min="6153" max="6153" width="12.5703125" style="15" customWidth="1"/>
    <col min="6154" max="6154" width="10.85546875" style="15" customWidth="1"/>
    <col min="6155" max="6155" width="14.28515625" style="15" customWidth="1"/>
    <col min="6156" max="6156" width="13.140625" style="15" customWidth="1"/>
    <col min="6157" max="6159" width="10.7109375" style="15" customWidth="1"/>
    <col min="6160" max="6160" width="9.140625" style="15"/>
    <col min="6161" max="6161" width="12.85546875" style="15" customWidth="1"/>
    <col min="6162" max="6162" width="23.42578125" style="15" customWidth="1"/>
    <col min="6163" max="6164" width="9.140625" style="15"/>
    <col min="6165" max="6165" width="10.5703125" style="15" bestFit="1" customWidth="1"/>
    <col min="6166" max="6166" width="11.28515625" style="15" customWidth="1"/>
    <col min="6167" max="6400" width="9.140625" style="15"/>
    <col min="6401" max="6401" width="93" style="15" customWidth="1"/>
    <col min="6402" max="6402" width="16.28515625" style="15" customWidth="1"/>
    <col min="6403" max="6403" width="12.140625" style="15" customWidth="1"/>
    <col min="6404" max="6404" width="11" style="15" customWidth="1"/>
    <col min="6405" max="6405" width="14.140625" style="15" customWidth="1"/>
    <col min="6406" max="6406" width="12.5703125" style="15" customWidth="1"/>
    <col min="6407" max="6407" width="9.5703125" style="15" customWidth="1"/>
    <col min="6408" max="6408" width="16.7109375" style="15" customWidth="1"/>
    <col min="6409" max="6409" width="12.5703125" style="15" customWidth="1"/>
    <col min="6410" max="6410" width="10.85546875" style="15" customWidth="1"/>
    <col min="6411" max="6411" width="14.28515625" style="15" customWidth="1"/>
    <col min="6412" max="6412" width="13.140625" style="15" customWidth="1"/>
    <col min="6413" max="6415" width="10.7109375" style="15" customWidth="1"/>
    <col min="6416" max="6416" width="9.140625" style="15"/>
    <col min="6417" max="6417" width="12.85546875" style="15" customWidth="1"/>
    <col min="6418" max="6418" width="23.42578125" style="15" customWidth="1"/>
    <col min="6419" max="6420" width="9.140625" style="15"/>
    <col min="6421" max="6421" width="10.5703125" style="15" bestFit="1" customWidth="1"/>
    <col min="6422" max="6422" width="11.28515625" style="15" customWidth="1"/>
    <col min="6423" max="6656" width="9.140625" style="15"/>
    <col min="6657" max="6657" width="93" style="15" customWidth="1"/>
    <col min="6658" max="6658" width="16.28515625" style="15" customWidth="1"/>
    <col min="6659" max="6659" width="12.140625" style="15" customWidth="1"/>
    <col min="6660" max="6660" width="11" style="15" customWidth="1"/>
    <col min="6661" max="6661" width="14.140625" style="15" customWidth="1"/>
    <col min="6662" max="6662" width="12.5703125" style="15" customWidth="1"/>
    <col min="6663" max="6663" width="9.5703125" style="15" customWidth="1"/>
    <col min="6664" max="6664" width="16.7109375" style="15" customWidth="1"/>
    <col min="6665" max="6665" width="12.5703125" style="15" customWidth="1"/>
    <col min="6666" max="6666" width="10.85546875" style="15" customWidth="1"/>
    <col min="6667" max="6667" width="14.28515625" style="15" customWidth="1"/>
    <col min="6668" max="6668" width="13.140625" style="15" customWidth="1"/>
    <col min="6669" max="6671" width="10.7109375" style="15" customWidth="1"/>
    <col min="6672" max="6672" width="9.140625" style="15"/>
    <col min="6673" max="6673" width="12.85546875" style="15" customWidth="1"/>
    <col min="6674" max="6674" width="23.42578125" style="15" customWidth="1"/>
    <col min="6675" max="6676" width="9.140625" style="15"/>
    <col min="6677" max="6677" width="10.5703125" style="15" bestFit="1" customWidth="1"/>
    <col min="6678" max="6678" width="11.28515625" style="15" customWidth="1"/>
    <col min="6679" max="6912" width="9.140625" style="15"/>
    <col min="6913" max="6913" width="93" style="15" customWidth="1"/>
    <col min="6914" max="6914" width="16.28515625" style="15" customWidth="1"/>
    <col min="6915" max="6915" width="12.140625" style="15" customWidth="1"/>
    <col min="6916" max="6916" width="11" style="15" customWidth="1"/>
    <col min="6917" max="6917" width="14.140625" style="15" customWidth="1"/>
    <col min="6918" max="6918" width="12.5703125" style="15" customWidth="1"/>
    <col min="6919" max="6919" width="9.5703125" style="15" customWidth="1"/>
    <col min="6920" max="6920" width="16.7109375" style="15" customWidth="1"/>
    <col min="6921" max="6921" width="12.5703125" style="15" customWidth="1"/>
    <col min="6922" max="6922" width="10.85546875" style="15" customWidth="1"/>
    <col min="6923" max="6923" width="14.28515625" style="15" customWidth="1"/>
    <col min="6924" max="6924" width="13.140625" style="15" customWidth="1"/>
    <col min="6925" max="6927" width="10.7109375" style="15" customWidth="1"/>
    <col min="6928" max="6928" width="9.140625" style="15"/>
    <col min="6929" max="6929" width="12.85546875" style="15" customWidth="1"/>
    <col min="6930" max="6930" width="23.42578125" style="15" customWidth="1"/>
    <col min="6931" max="6932" width="9.140625" style="15"/>
    <col min="6933" max="6933" width="10.5703125" style="15" bestFit="1" customWidth="1"/>
    <col min="6934" max="6934" width="11.28515625" style="15" customWidth="1"/>
    <col min="6935" max="7168" width="9.140625" style="15"/>
    <col min="7169" max="7169" width="93" style="15" customWidth="1"/>
    <col min="7170" max="7170" width="16.28515625" style="15" customWidth="1"/>
    <col min="7171" max="7171" width="12.140625" style="15" customWidth="1"/>
    <col min="7172" max="7172" width="11" style="15" customWidth="1"/>
    <col min="7173" max="7173" width="14.140625" style="15" customWidth="1"/>
    <col min="7174" max="7174" width="12.5703125" style="15" customWidth="1"/>
    <col min="7175" max="7175" width="9.5703125" style="15" customWidth="1"/>
    <col min="7176" max="7176" width="16.7109375" style="15" customWidth="1"/>
    <col min="7177" max="7177" width="12.5703125" style="15" customWidth="1"/>
    <col min="7178" max="7178" width="10.85546875" style="15" customWidth="1"/>
    <col min="7179" max="7179" width="14.28515625" style="15" customWidth="1"/>
    <col min="7180" max="7180" width="13.140625" style="15" customWidth="1"/>
    <col min="7181" max="7183" width="10.7109375" style="15" customWidth="1"/>
    <col min="7184" max="7184" width="9.140625" style="15"/>
    <col min="7185" max="7185" width="12.85546875" style="15" customWidth="1"/>
    <col min="7186" max="7186" width="23.42578125" style="15" customWidth="1"/>
    <col min="7187" max="7188" width="9.140625" style="15"/>
    <col min="7189" max="7189" width="10.5703125" style="15" bestFit="1" customWidth="1"/>
    <col min="7190" max="7190" width="11.28515625" style="15" customWidth="1"/>
    <col min="7191" max="7424" width="9.140625" style="15"/>
    <col min="7425" max="7425" width="93" style="15" customWidth="1"/>
    <col min="7426" max="7426" width="16.28515625" style="15" customWidth="1"/>
    <col min="7427" max="7427" width="12.140625" style="15" customWidth="1"/>
    <col min="7428" max="7428" width="11" style="15" customWidth="1"/>
    <col min="7429" max="7429" width="14.140625" style="15" customWidth="1"/>
    <col min="7430" max="7430" width="12.5703125" style="15" customWidth="1"/>
    <col min="7431" max="7431" width="9.5703125" style="15" customWidth="1"/>
    <col min="7432" max="7432" width="16.7109375" style="15" customWidth="1"/>
    <col min="7433" max="7433" width="12.5703125" style="15" customWidth="1"/>
    <col min="7434" max="7434" width="10.85546875" style="15" customWidth="1"/>
    <col min="7435" max="7435" width="14.28515625" style="15" customWidth="1"/>
    <col min="7436" max="7436" width="13.140625" style="15" customWidth="1"/>
    <col min="7437" max="7439" width="10.7109375" style="15" customWidth="1"/>
    <col min="7440" max="7440" width="9.140625" style="15"/>
    <col min="7441" max="7441" width="12.85546875" style="15" customWidth="1"/>
    <col min="7442" max="7442" width="23.42578125" style="15" customWidth="1"/>
    <col min="7443" max="7444" width="9.140625" style="15"/>
    <col min="7445" max="7445" width="10.5703125" style="15" bestFit="1" customWidth="1"/>
    <col min="7446" max="7446" width="11.28515625" style="15" customWidth="1"/>
    <col min="7447" max="7680" width="9.140625" style="15"/>
    <col min="7681" max="7681" width="93" style="15" customWidth="1"/>
    <col min="7682" max="7682" width="16.28515625" style="15" customWidth="1"/>
    <col min="7683" max="7683" width="12.140625" style="15" customWidth="1"/>
    <col min="7684" max="7684" width="11" style="15" customWidth="1"/>
    <col min="7685" max="7685" width="14.140625" style="15" customWidth="1"/>
    <col min="7686" max="7686" width="12.5703125" style="15" customWidth="1"/>
    <col min="7687" max="7687" width="9.5703125" style="15" customWidth="1"/>
    <col min="7688" max="7688" width="16.7109375" style="15" customWidth="1"/>
    <col min="7689" max="7689" width="12.5703125" style="15" customWidth="1"/>
    <col min="7690" max="7690" width="10.85546875" style="15" customWidth="1"/>
    <col min="7691" max="7691" width="14.28515625" style="15" customWidth="1"/>
    <col min="7692" max="7692" width="13.140625" style="15" customWidth="1"/>
    <col min="7693" max="7695" width="10.7109375" style="15" customWidth="1"/>
    <col min="7696" max="7696" width="9.140625" style="15"/>
    <col min="7697" max="7697" width="12.85546875" style="15" customWidth="1"/>
    <col min="7698" max="7698" width="23.42578125" style="15" customWidth="1"/>
    <col min="7699" max="7700" width="9.140625" style="15"/>
    <col min="7701" max="7701" width="10.5703125" style="15" bestFit="1" customWidth="1"/>
    <col min="7702" max="7702" width="11.28515625" style="15" customWidth="1"/>
    <col min="7703" max="7936" width="9.140625" style="15"/>
    <col min="7937" max="7937" width="93" style="15" customWidth="1"/>
    <col min="7938" max="7938" width="16.28515625" style="15" customWidth="1"/>
    <col min="7939" max="7939" width="12.140625" style="15" customWidth="1"/>
    <col min="7940" max="7940" width="11" style="15" customWidth="1"/>
    <col min="7941" max="7941" width="14.140625" style="15" customWidth="1"/>
    <col min="7942" max="7942" width="12.5703125" style="15" customWidth="1"/>
    <col min="7943" max="7943" width="9.5703125" style="15" customWidth="1"/>
    <col min="7944" max="7944" width="16.7109375" style="15" customWidth="1"/>
    <col min="7945" max="7945" width="12.5703125" style="15" customWidth="1"/>
    <col min="7946" max="7946" width="10.85546875" style="15" customWidth="1"/>
    <col min="7947" max="7947" width="14.28515625" style="15" customWidth="1"/>
    <col min="7948" max="7948" width="13.140625" style="15" customWidth="1"/>
    <col min="7949" max="7951" width="10.7109375" style="15" customWidth="1"/>
    <col min="7952" max="7952" width="9.140625" style="15"/>
    <col min="7953" max="7953" width="12.85546875" style="15" customWidth="1"/>
    <col min="7954" max="7954" width="23.42578125" style="15" customWidth="1"/>
    <col min="7955" max="7956" width="9.140625" style="15"/>
    <col min="7957" max="7957" width="10.5703125" style="15" bestFit="1" customWidth="1"/>
    <col min="7958" max="7958" width="11.28515625" style="15" customWidth="1"/>
    <col min="7959" max="8192" width="9.140625" style="15"/>
    <col min="8193" max="8193" width="93" style="15" customWidth="1"/>
    <col min="8194" max="8194" width="16.28515625" style="15" customWidth="1"/>
    <col min="8195" max="8195" width="12.140625" style="15" customWidth="1"/>
    <col min="8196" max="8196" width="11" style="15" customWidth="1"/>
    <col min="8197" max="8197" width="14.140625" style="15" customWidth="1"/>
    <col min="8198" max="8198" width="12.5703125" style="15" customWidth="1"/>
    <col min="8199" max="8199" width="9.5703125" style="15" customWidth="1"/>
    <col min="8200" max="8200" width="16.7109375" style="15" customWidth="1"/>
    <col min="8201" max="8201" width="12.5703125" style="15" customWidth="1"/>
    <col min="8202" max="8202" width="10.85546875" style="15" customWidth="1"/>
    <col min="8203" max="8203" width="14.28515625" style="15" customWidth="1"/>
    <col min="8204" max="8204" width="13.140625" style="15" customWidth="1"/>
    <col min="8205" max="8207" width="10.7109375" style="15" customWidth="1"/>
    <col min="8208" max="8208" width="9.140625" style="15"/>
    <col min="8209" max="8209" width="12.85546875" style="15" customWidth="1"/>
    <col min="8210" max="8210" width="23.42578125" style="15" customWidth="1"/>
    <col min="8211" max="8212" width="9.140625" style="15"/>
    <col min="8213" max="8213" width="10.5703125" style="15" bestFit="1" customWidth="1"/>
    <col min="8214" max="8214" width="11.28515625" style="15" customWidth="1"/>
    <col min="8215" max="8448" width="9.140625" style="15"/>
    <col min="8449" max="8449" width="93" style="15" customWidth="1"/>
    <col min="8450" max="8450" width="16.28515625" style="15" customWidth="1"/>
    <col min="8451" max="8451" width="12.140625" style="15" customWidth="1"/>
    <col min="8452" max="8452" width="11" style="15" customWidth="1"/>
    <col min="8453" max="8453" width="14.140625" style="15" customWidth="1"/>
    <col min="8454" max="8454" width="12.5703125" style="15" customWidth="1"/>
    <col min="8455" max="8455" width="9.5703125" style="15" customWidth="1"/>
    <col min="8456" max="8456" width="16.7109375" style="15" customWidth="1"/>
    <col min="8457" max="8457" width="12.5703125" style="15" customWidth="1"/>
    <col min="8458" max="8458" width="10.85546875" style="15" customWidth="1"/>
    <col min="8459" max="8459" width="14.28515625" style="15" customWidth="1"/>
    <col min="8460" max="8460" width="13.140625" style="15" customWidth="1"/>
    <col min="8461" max="8463" width="10.7109375" style="15" customWidth="1"/>
    <col min="8464" max="8464" width="9.140625" style="15"/>
    <col min="8465" max="8465" width="12.85546875" style="15" customWidth="1"/>
    <col min="8466" max="8466" width="23.42578125" style="15" customWidth="1"/>
    <col min="8467" max="8468" width="9.140625" style="15"/>
    <col min="8469" max="8469" width="10.5703125" style="15" bestFit="1" customWidth="1"/>
    <col min="8470" max="8470" width="11.28515625" style="15" customWidth="1"/>
    <col min="8471" max="8704" width="9.140625" style="15"/>
    <col min="8705" max="8705" width="93" style="15" customWidth="1"/>
    <col min="8706" max="8706" width="16.28515625" style="15" customWidth="1"/>
    <col min="8707" max="8707" width="12.140625" style="15" customWidth="1"/>
    <col min="8708" max="8708" width="11" style="15" customWidth="1"/>
    <col min="8709" max="8709" width="14.140625" style="15" customWidth="1"/>
    <col min="8710" max="8710" width="12.5703125" style="15" customWidth="1"/>
    <col min="8711" max="8711" width="9.5703125" style="15" customWidth="1"/>
    <col min="8712" max="8712" width="16.7109375" style="15" customWidth="1"/>
    <col min="8713" max="8713" width="12.5703125" style="15" customWidth="1"/>
    <col min="8714" max="8714" width="10.85546875" style="15" customWidth="1"/>
    <col min="8715" max="8715" width="14.28515625" style="15" customWidth="1"/>
    <col min="8716" max="8716" width="13.140625" style="15" customWidth="1"/>
    <col min="8717" max="8719" width="10.7109375" style="15" customWidth="1"/>
    <col min="8720" max="8720" width="9.140625" style="15"/>
    <col min="8721" max="8721" width="12.85546875" style="15" customWidth="1"/>
    <col min="8722" max="8722" width="23.42578125" style="15" customWidth="1"/>
    <col min="8723" max="8724" width="9.140625" style="15"/>
    <col min="8725" max="8725" width="10.5703125" style="15" bestFit="1" customWidth="1"/>
    <col min="8726" max="8726" width="11.28515625" style="15" customWidth="1"/>
    <col min="8727" max="8960" width="9.140625" style="15"/>
    <col min="8961" max="8961" width="93" style="15" customWidth="1"/>
    <col min="8962" max="8962" width="16.28515625" style="15" customWidth="1"/>
    <col min="8963" max="8963" width="12.140625" style="15" customWidth="1"/>
    <col min="8964" max="8964" width="11" style="15" customWidth="1"/>
    <col min="8965" max="8965" width="14.140625" style="15" customWidth="1"/>
    <col min="8966" max="8966" width="12.5703125" style="15" customWidth="1"/>
    <col min="8967" max="8967" width="9.5703125" style="15" customWidth="1"/>
    <col min="8968" max="8968" width="16.7109375" style="15" customWidth="1"/>
    <col min="8969" max="8969" width="12.5703125" style="15" customWidth="1"/>
    <col min="8970" max="8970" width="10.85546875" style="15" customWidth="1"/>
    <col min="8971" max="8971" width="14.28515625" style="15" customWidth="1"/>
    <col min="8972" max="8972" width="13.140625" style="15" customWidth="1"/>
    <col min="8973" max="8975" width="10.7109375" style="15" customWidth="1"/>
    <col min="8976" max="8976" width="9.140625" style="15"/>
    <col min="8977" max="8977" width="12.85546875" style="15" customWidth="1"/>
    <col min="8978" max="8978" width="23.42578125" style="15" customWidth="1"/>
    <col min="8979" max="8980" width="9.140625" style="15"/>
    <col min="8981" max="8981" width="10.5703125" style="15" bestFit="1" customWidth="1"/>
    <col min="8982" max="8982" width="11.28515625" style="15" customWidth="1"/>
    <col min="8983" max="9216" width="9.140625" style="15"/>
    <col min="9217" max="9217" width="93" style="15" customWidth="1"/>
    <col min="9218" max="9218" width="16.28515625" style="15" customWidth="1"/>
    <col min="9219" max="9219" width="12.140625" style="15" customWidth="1"/>
    <col min="9220" max="9220" width="11" style="15" customWidth="1"/>
    <col min="9221" max="9221" width="14.140625" style="15" customWidth="1"/>
    <col min="9222" max="9222" width="12.5703125" style="15" customWidth="1"/>
    <col min="9223" max="9223" width="9.5703125" style="15" customWidth="1"/>
    <col min="9224" max="9224" width="16.7109375" style="15" customWidth="1"/>
    <col min="9225" max="9225" width="12.5703125" style="15" customWidth="1"/>
    <col min="9226" max="9226" width="10.85546875" style="15" customWidth="1"/>
    <col min="9227" max="9227" width="14.28515625" style="15" customWidth="1"/>
    <col min="9228" max="9228" width="13.140625" style="15" customWidth="1"/>
    <col min="9229" max="9231" width="10.7109375" style="15" customWidth="1"/>
    <col min="9232" max="9232" width="9.140625" style="15"/>
    <col min="9233" max="9233" width="12.85546875" style="15" customWidth="1"/>
    <col min="9234" max="9234" width="23.42578125" style="15" customWidth="1"/>
    <col min="9235" max="9236" width="9.140625" style="15"/>
    <col min="9237" max="9237" width="10.5703125" style="15" bestFit="1" customWidth="1"/>
    <col min="9238" max="9238" width="11.28515625" style="15" customWidth="1"/>
    <col min="9239" max="9472" width="9.140625" style="15"/>
    <col min="9473" max="9473" width="93" style="15" customWidth="1"/>
    <col min="9474" max="9474" width="16.28515625" style="15" customWidth="1"/>
    <col min="9475" max="9475" width="12.140625" style="15" customWidth="1"/>
    <col min="9476" max="9476" width="11" style="15" customWidth="1"/>
    <col min="9477" max="9477" width="14.140625" style="15" customWidth="1"/>
    <col min="9478" max="9478" width="12.5703125" style="15" customWidth="1"/>
    <col min="9479" max="9479" width="9.5703125" style="15" customWidth="1"/>
    <col min="9480" max="9480" width="16.7109375" style="15" customWidth="1"/>
    <col min="9481" max="9481" width="12.5703125" style="15" customWidth="1"/>
    <col min="9482" max="9482" width="10.85546875" style="15" customWidth="1"/>
    <col min="9483" max="9483" width="14.28515625" style="15" customWidth="1"/>
    <col min="9484" max="9484" width="13.140625" style="15" customWidth="1"/>
    <col min="9485" max="9487" width="10.7109375" style="15" customWidth="1"/>
    <col min="9488" max="9488" width="9.140625" style="15"/>
    <col min="9489" max="9489" width="12.85546875" style="15" customWidth="1"/>
    <col min="9490" max="9490" width="23.42578125" style="15" customWidth="1"/>
    <col min="9491" max="9492" width="9.140625" style="15"/>
    <col min="9493" max="9493" width="10.5703125" style="15" bestFit="1" customWidth="1"/>
    <col min="9494" max="9494" width="11.28515625" style="15" customWidth="1"/>
    <col min="9495" max="9728" width="9.140625" style="15"/>
    <col min="9729" max="9729" width="93" style="15" customWidth="1"/>
    <col min="9730" max="9730" width="16.28515625" style="15" customWidth="1"/>
    <col min="9731" max="9731" width="12.140625" style="15" customWidth="1"/>
    <col min="9732" max="9732" width="11" style="15" customWidth="1"/>
    <col min="9733" max="9733" width="14.140625" style="15" customWidth="1"/>
    <col min="9734" max="9734" width="12.5703125" style="15" customWidth="1"/>
    <col min="9735" max="9735" width="9.5703125" style="15" customWidth="1"/>
    <col min="9736" max="9736" width="16.7109375" style="15" customWidth="1"/>
    <col min="9737" max="9737" width="12.5703125" style="15" customWidth="1"/>
    <col min="9738" max="9738" width="10.85546875" style="15" customWidth="1"/>
    <col min="9739" max="9739" width="14.28515625" style="15" customWidth="1"/>
    <col min="9740" max="9740" width="13.140625" style="15" customWidth="1"/>
    <col min="9741" max="9743" width="10.7109375" style="15" customWidth="1"/>
    <col min="9744" max="9744" width="9.140625" style="15"/>
    <col min="9745" max="9745" width="12.85546875" style="15" customWidth="1"/>
    <col min="9746" max="9746" width="23.42578125" style="15" customWidth="1"/>
    <col min="9747" max="9748" width="9.140625" style="15"/>
    <col min="9749" max="9749" width="10.5703125" style="15" bestFit="1" customWidth="1"/>
    <col min="9750" max="9750" width="11.28515625" style="15" customWidth="1"/>
    <col min="9751" max="9984" width="9.140625" style="15"/>
    <col min="9985" max="9985" width="93" style="15" customWidth="1"/>
    <col min="9986" max="9986" width="16.28515625" style="15" customWidth="1"/>
    <col min="9987" max="9987" width="12.140625" style="15" customWidth="1"/>
    <col min="9988" max="9988" width="11" style="15" customWidth="1"/>
    <col min="9989" max="9989" width="14.140625" style="15" customWidth="1"/>
    <col min="9990" max="9990" width="12.5703125" style="15" customWidth="1"/>
    <col min="9991" max="9991" width="9.5703125" style="15" customWidth="1"/>
    <col min="9992" max="9992" width="16.7109375" style="15" customWidth="1"/>
    <col min="9993" max="9993" width="12.5703125" style="15" customWidth="1"/>
    <col min="9994" max="9994" width="10.85546875" style="15" customWidth="1"/>
    <col min="9995" max="9995" width="14.28515625" style="15" customWidth="1"/>
    <col min="9996" max="9996" width="13.140625" style="15" customWidth="1"/>
    <col min="9997" max="9999" width="10.7109375" style="15" customWidth="1"/>
    <col min="10000" max="10000" width="9.140625" style="15"/>
    <col min="10001" max="10001" width="12.85546875" style="15" customWidth="1"/>
    <col min="10002" max="10002" width="23.42578125" style="15" customWidth="1"/>
    <col min="10003" max="10004" width="9.140625" style="15"/>
    <col min="10005" max="10005" width="10.5703125" style="15" bestFit="1" customWidth="1"/>
    <col min="10006" max="10006" width="11.28515625" style="15" customWidth="1"/>
    <col min="10007" max="10240" width="9.140625" style="15"/>
    <col min="10241" max="10241" width="93" style="15" customWidth="1"/>
    <col min="10242" max="10242" width="16.28515625" style="15" customWidth="1"/>
    <col min="10243" max="10243" width="12.140625" style="15" customWidth="1"/>
    <col min="10244" max="10244" width="11" style="15" customWidth="1"/>
    <col min="10245" max="10245" width="14.140625" style="15" customWidth="1"/>
    <col min="10246" max="10246" width="12.5703125" style="15" customWidth="1"/>
    <col min="10247" max="10247" width="9.5703125" style="15" customWidth="1"/>
    <col min="10248" max="10248" width="16.7109375" style="15" customWidth="1"/>
    <col min="10249" max="10249" width="12.5703125" style="15" customWidth="1"/>
    <col min="10250" max="10250" width="10.85546875" style="15" customWidth="1"/>
    <col min="10251" max="10251" width="14.28515625" style="15" customWidth="1"/>
    <col min="10252" max="10252" width="13.140625" style="15" customWidth="1"/>
    <col min="10253" max="10255" width="10.7109375" style="15" customWidth="1"/>
    <col min="10256" max="10256" width="9.140625" style="15"/>
    <col min="10257" max="10257" width="12.85546875" style="15" customWidth="1"/>
    <col min="10258" max="10258" width="23.42578125" style="15" customWidth="1"/>
    <col min="10259" max="10260" width="9.140625" style="15"/>
    <col min="10261" max="10261" width="10.5703125" style="15" bestFit="1" customWidth="1"/>
    <col min="10262" max="10262" width="11.28515625" style="15" customWidth="1"/>
    <col min="10263" max="10496" width="9.140625" style="15"/>
    <col min="10497" max="10497" width="93" style="15" customWidth="1"/>
    <col min="10498" max="10498" width="16.28515625" style="15" customWidth="1"/>
    <col min="10499" max="10499" width="12.140625" style="15" customWidth="1"/>
    <col min="10500" max="10500" width="11" style="15" customWidth="1"/>
    <col min="10501" max="10501" width="14.140625" style="15" customWidth="1"/>
    <col min="10502" max="10502" width="12.5703125" style="15" customWidth="1"/>
    <col min="10503" max="10503" width="9.5703125" style="15" customWidth="1"/>
    <col min="10504" max="10504" width="16.7109375" style="15" customWidth="1"/>
    <col min="10505" max="10505" width="12.5703125" style="15" customWidth="1"/>
    <col min="10506" max="10506" width="10.85546875" style="15" customWidth="1"/>
    <col min="10507" max="10507" width="14.28515625" style="15" customWidth="1"/>
    <col min="10508" max="10508" width="13.140625" style="15" customWidth="1"/>
    <col min="10509" max="10511" width="10.7109375" style="15" customWidth="1"/>
    <col min="10512" max="10512" width="9.140625" style="15"/>
    <col min="10513" max="10513" width="12.85546875" style="15" customWidth="1"/>
    <col min="10514" max="10514" width="23.42578125" style="15" customWidth="1"/>
    <col min="10515" max="10516" width="9.140625" style="15"/>
    <col min="10517" max="10517" width="10.5703125" style="15" bestFit="1" customWidth="1"/>
    <col min="10518" max="10518" width="11.28515625" style="15" customWidth="1"/>
    <col min="10519" max="10752" width="9.140625" style="15"/>
    <col min="10753" max="10753" width="93" style="15" customWidth="1"/>
    <col min="10754" max="10754" width="16.28515625" style="15" customWidth="1"/>
    <col min="10755" max="10755" width="12.140625" style="15" customWidth="1"/>
    <col min="10756" max="10756" width="11" style="15" customWidth="1"/>
    <col min="10757" max="10757" width="14.140625" style="15" customWidth="1"/>
    <col min="10758" max="10758" width="12.5703125" style="15" customWidth="1"/>
    <col min="10759" max="10759" width="9.5703125" style="15" customWidth="1"/>
    <col min="10760" max="10760" width="16.7109375" style="15" customWidth="1"/>
    <col min="10761" max="10761" width="12.5703125" style="15" customWidth="1"/>
    <col min="10762" max="10762" width="10.85546875" style="15" customWidth="1"/>
    <col min="10763" max="10763" width="14.28515625" style="15" customWidth="1"/>
    <col min="10764" max="10764" width="13.140625" style="15" customWidth="1"/>
    <col min="10765" max="10767" width="10.7109375" style="15" customWidth="1"/>
    <col min="10768" max="10768" width="9.140625" style="15"/>
    <col min="10769" max="10769" width="12.85546875" style="15" customWidth="1"/>
    <col min="10770" max="10770" width="23.42578125" style="15" customWidth="1"/>
    <col min="10771" max="10772" width="9.140625" style="15"/>
    <col min="10773" max="10773" width="10.5703125" style="15" bestFit="1" customWidth="1"/>
    <col min="10774" max="10774" width="11.28515625" style="15" customWidth="1"/>
    <col min="10775" max="11008" width="9.140625" style="15"/>
    <col min="11009" max="11009" width="93" style="15" customWidth="1"/>
    <col min="11010" max="11010" width="16.28515625" style="15" customWidth="1"/>
    <col min="11011" max="11011" width="12.140625" style="15" customWidth="1"/>
    <col min="11012" max="11012" width="11" style="15" customWidth="1"/>
    <col min="11013" max="11013" width="14.140625" style="15" customWidth="1"/>
    <col min="11014" max="11014" width="12.5703125" style="15" customWidth="1"/>
    <col min="11015" max="11015" width="9.5703125" style="15" customWidth="1"/>
    <col min="11016" max="11016" width="16.7109375" style="15" customWidth="1"/>
    <col min="11017" max="11017" width="12.5703125" style="15" customWidth="1"/>
    <col min="11018" max="11018" width="10.85546875" style="15" customWidth="1"/>
    <col min="11019" max="11019" width="14.28515625" style="15" customWidth="1"/>
    <col min="11020" max="11020" width="13.140625" style="15" customWidth="1"/>
    <col min="11021" max="11023" width="10.7109375" style="15" customWidth="1"/>
    <col min="11024" max="11024" width="9.140625" style="15"/>
    <col min="11025" max="11025" width="12.85546875" style="15" customWidth="1"/>
    <col min="11026" max="11026" width="23.42578125" style="15" customWidth="1"/>
    <col min="11027" max="11028" width="9.140625" style="15"/>
    <col min="11029" max="11029" width="10.5703125" style="15" bestFit="1" customWidth="1"/>
    <col min="11030" max="11030" width="11.28515625" style="15" customWidth="1"/>
    <col min="11031" max="11264" width="9.140625" style="15"/>
    <col min="11265" max="11265" width="93" style="15" customWidth="1"/>
    <col min="11266" max="11266" width="16.28515625" style="15" customWidth="1"/>
    <col min="11267" max="11267" width="12.140625" style="15" customWidth="1"/>
    <col min="11268" max="11268" width="11" style="15" customWidth="1"/>
    <col min="11269" max="11269" width="14.140625" style="15" customWidth="1"/>
    <col min="11270" max="11270" width="12.5703125" style="15" customWidth="1"/>
    <col min="11271" max="11271" width="9.5703125" style="15" customWidth="1"/>
    <col min="11272" max="11272" width="16.7109375" style="15" customWidth="1"/>
    <col min="11273" max="11273" width="12.5703125" style="15" customWidth="1"/>
    <col min="11274" max="11274" width="10.85546875" style="15" customWidth="1"/>
    <col min="11275" max="11275" width="14.28515625" style="15" customWidth="1"/>
    <col min="11276" max="11276" width="13.140625" style="15" customWidth="1"/>
    <col min="11277" max="11279" width="10.7109375" style="15" customWidth="1"/>
    <col min="11280" max="11280" width="9.140625" style="15"/>
    <col min="11281" max="11281" width="12.85546875" style="15" customWidth="1"/>
    <col min="11282" max="11282" width="23.42578125" style="15" customWidth="1"/>
    <col min="11283" max="11284" width="9.140625" style="15"/>
    <col min="11285" max="11285" width="10.5703125" style="15" bestFit="1" customWidth="1"/>
    <col min="11286" max="11286" width="11.28515625" style="15" customWidth="1"/>
    <col min="11287" max="11520" width="9.140625" style="15"/>
    <col min="11521" max="11521" width="93" style="15" customWidth="1"/>
    <col min="11522" max="11522" width="16.28515625" style="15" customWidth="1"/>
    <col min="11523" max="11523" width="12.140625" style="15" customWidth="1"/>
    <col min="11524" max="11524" width="11" style="15" customWidth="1"/>
    <col min="11525" max="11525" width="14.140625" style="15" customWidth="1"/>
    <col min="11526" max="11526" width="12.5703125" style="15" customWidth="1"/>
    <col min="11527" max="11527" width="9.5703125" style="15" customWidth="1"/>
    <col min="11528" max="11528" width="16.7109375" style="15" customWidth="1"/>
    <col min="11529" max="11529" width="12.5703125" style="15" customWidth="1"/>
    <col min="11530" max="11530" width="10.85546875" style="15" customWidth="1"/>
    <col min="11531" max="11531" width="14.28515625" style="15" customWidth="1"/>
    <col min="11532" max="11532" width="13.140625" style="15" customWidth="1"/>
    <col min="11533" max="11535" width="10.7109375" style="15" customWidth="1"/>
    <col min="11536" max="11536" width="9.140625" style="15"/>
    <col min="11537" max="11537" width="12.85546875" style="15" customWidth="1"/>
    <col min="11538" max="11538" width="23.42578125" style="15" customWidth="1"/>
    <col min="11539" max="11540" width="9.140625" style="15"/>
    <col min="11541" max="11541" width="10.5703125" style="15" bestFit="1" customWidth="1"/>
    <col min="11542" max="11542" width="11.28515625" style="15" customWidth="1"/>
    <col min="11543" max="11776" width="9.140625" style="15"/>
    <col min="11777" max="11777" width="93" style="15" customWidth="1"/>
    <col min="11778" max="11778" width="16.28515625" style="15" customWidth="1"/>
    <col min="11779" max="11779" width="12.140625" style="15" customWidth="1"/>
    <col min="11780" max="11780" width="11" style="15" customWidth="1"/>
    <col min="11781" max="11781" width="14.140625" style="15" customWidth="1"/>
    <col min="11782" max="11782" width="12.5703125" style="15" customWidth="1"/>
    <col min="11783" max="11783" width="9.5703125" style="15" customWidth="1"/>
    <col min="11784" max="11784" width="16.7109375" style="15" customWidth="1"/>
    <col min="11785" max="11785" width="12.5703125" style="15" customWidth="1"/>
    <col min="11786" max="11786" width="10.85546875" style="15" customWidth="1"/>
    <col min="11787" max="11787" width="14.28515625" style="15" customWidth="1"/>
    <col min="11788" max="11788" width="13.140625" style="15" customWidth="1"/>
    <col min="11789" max="11791" width="10.7109375" style="15" customWidth="1"/>
    <col min="11792" max="11792" width="9.140625" style="15"/>
    <col min="11793" max="11793" width="12.85546875" style="15" customWidth="1"/>
    <col min="11794" max="11794" width="23.42578125" style="15" customWidth="1"/>
    <col min="11795" max="11796" width="9.140625" style="15"/>
    <col min="11797" max="11797" width="10.5703125" style="15" bestFit="1" customWidth="1"/>
    <col min="11798" max="11798" width="11.28515625" style="15" customWidth="1"/>
    <col min="11799" max="12032" width="9.140625" style="15"/>
    <col min="12033" max="12033" width="93" style="15" customWidth="1"/>
    <col min="12034" max="12034" width="16.28515625" style="15" customWidth="1"/>
    <col min="12035" max="12035" width="12.140625" style="15" customWidth="1"/>
    <col min="12036" max="12036" width="11" style="15" customWidth="1"/>
    <col min="12037" max="12037" width="14.140625" style="15" customWidth="1"/>
    <col min="12038" max="12038" width="12.5703125" style="15" customWidth="1"/>
    <col min="12039" max="12039" width="9.5703125" style="15" customWidth="1"/>
    <col min="12040" max="12040" width="16.7109375" style="15" customWidth="1"/>
    <col min="12041" max="12041" width="12.5703125" style="15" customWidth="1"/>
    <col min="12042" max="12042" width="10.85546875" style="15" customWidth="1"/>
    <col min="12043" max="12043" width="14.28515625" style="15" customWidth="1"/>
    <col min="12044" max="12044" width="13.140625" style="15" customWidth="1"/>
    <col min="12045" max="12047" width="10.7109375" style="15" customWidth="1"/>
    <col min="12048" max="12048" width="9.140625" style="15"/>
    <col min="12049" max="12049" width="12.85546875" style="15" customWidth="1"/>
    <col min="12050" max="12050" width="23.42578125" style="15" customWidth="1"/>
    <col min="12051" max="12052" width="9.140625" style="15"/>
    <col min="12053" max="12053" width="10.5703125" style="15" bestFit="1" customWidth="1"/>
    <col min="12054" max="12054" width="11.28515625" style="15" customWidth="1"/>
    <col min="12055" max="12288" width="9.140625" style="15"/>
    <col min="12289" max="12289" width="93" style="15" customWidth="1"/>
    <col min="12290" max="12290" width="16.28515625" style="15" customWidth="1"/>
    <col min="12291" max="12291" width="12.140625" style="15" customWidth="1"/>
    <col min="12292" max="12292" width="11" style="15" customWidth="1"/>
    <col min="12293" max="12293" width="14.140625" style="15" customWidth="1"/>
    <col min="12294" max="12294" width="12.5703125" style="15" customWidth="1"/>
    <col min="12295" max="12295" width="9.5703125" style="15" customWidth="1"/>
    <col min="12296" max="12296" width="16.7109375" style="15" customWidth="1"/>
    <col min="12297" max="12297" width="12.5703125" style="15" customWidth="1"/>
    <col min="12298" max="12298" width="10.85546875" style="15" customWidth="1"/>
    <col min="12299" max="12299" width="14.28515625" style="15" customWidth="1"/>
    <col min="12300" max="12300" width="13.140625" style="15" customWidth="1"/>
    <col min="12301" max="12303" width="10.7109375" style="15" customWidth="1"/>
    <col min="12304" max="12304" width="9.140625" style="15"/>
    <col min="12305" max="12305" width="12.85546875" style="15" customWidth="1"/>
    <col min="12306" max="12306" width="23.42578125" style="15" customWidth="1"/>
    <col min="12307" max="12308" width="9.140625" style="15"/>
    <col min="12309" max="12309" width="10.5703125" style="15" bestFit="1" customWidth="1"/>
    <col min="12310" max="12310" width="11.28515625" style="15" customWidth="1"/>
    <col min="12311" max="12544" width="9.140625" style="15"/>
    <col min="12545" max="12545" width="93" style="15" customWidth="1"/>
    <col min="12546" max="12546" width="16.28515625" style="15" customWidth="1"/>
    <col min="12547" max="12547" width="12.140625" style="15" customWidth="1"/>
    <col min="12548" max="12548" width="11" style="15" customWidth="1"/>
    <col min="12549" max="12549" width="14.140625" style="15" customWidth="1"/>
    <col min="12550" max="12550" width="12.5703125" style="15" customWidth="1"/>
    <col min="12551" max="12551" width="9.5703125" style="15" customWidth="1"/>
    <col min="12552" max="12552" width="16.7109375" style="15" customWidth="1"/>
    <col min="12553" max="12553" width="12.5703125" style="15" customWidth="1"/>
    <col min="12554" max="12554" width="10.85546875" style="15" customWidth="1"/>
    <col min="12555" max="12555" width="14.28515625" style="15" customWidth="1"/>
    <col min="12556" max="12556" width="13.140625" style="15" customWidth="1"/>
    <col min="12557" max="12559" width="10.7109375" style="15" customWidth="1"/>
    <col min="12560" max="12560" width="9.140625" style="15"/>
    <col min="12561" max="12561" width="12.85546875" style="15" customWidth="1"/>
    <col min="12562" max="12562" width="23.42578125" style="15" customWidth="1"/>
    <col min="12563" max="12564" width="9.140625" style="15"/>
    <col min="12565" max="12565" width="10.5703125" style="15" bestFit="1" customWidth="1"/>
    <col min="12566" max="12566" width="11.28515625" style="15" customWidth="1"/>
    <col min="12567" max="12800" width="9.140625" style="15"/>
    <col min="12801" max="12801" width="93" style="15" customWidth="1"/>
    <col min="12802" max="12802" width="16.28515625" style="15" customWidth="1"/>
    <col min="12803" max="12803" width="12.140625" style="15" customWidth="1"/>
    <col min="12804" max="12804" width="11" style="15" customWidth="1"/>
    <col min="12805" max="12805" width="14.140625" style="15" customWidth="1"/>
    <col min="12806" max="12806" width="12.5703125" style="15" customWidth="1"/>
    <col min="12807" max="12807" width="9.5703125" style="15" customWidth="1"/>
    <col min="12808" max="12808" width="16.7109375" style="15" customWidth="1"/>
    <col min="12809" max="12809" width="12.5703125" style="15" customWidth="1"/>
    <col min="12810" max="12810" width="10.85546875" style="15" customWidth="1"/>
    <col min="12811" max="12811" width="14.28515625" style="15" customWidth="1"/>
    <col min="12812" max="12812" width="13.140625" style="15" customWidth="1"/>
    <col min="12813" max="12815" width="10.7109375" style="15" customWidth="1"/>
    <col min="12816" max="12816" width="9.140625" style="15"/>
    <col min="12817" max="12817" width="12.85546875" style="15" customWidth="1"/>
    <col min="12818" max="12818" width="23.42578125" style="15" customWidth="1"/>
    <col min="12819" max="12820" width="9.140625" style="15"/>
    <col min="12821" max="12821" width="10.5703125" style="15" bestFit="1" customWidth="1"/>
    <col min="12822" max="12822" width="11.28515625" style="15" customWidth="1"/>
    <col min="12823" max="13056" width="9.140625" style="15"/>
    <col min="13057" max="13057" width="93" style="15" customWidth="1"/>
    <col min="13058" max="13058" width="16.28515625" style="15" customWidth="1"/>
    <col min="13059" max="13059" width="12.140625" style="15" customWidth="1"/>
    <col min="13060" max="13060" width="11" style="15" customWidth="1"/>
    <col min="13061" max="13061" width="14.140625" style="15" customWidth="1"/>
    <col min="13062" max="13062" width="12.5703125" style="15" customWidth="1"/>
    <col min="13063" max="13063" width="9.5703125" style="15" customWidth="1"/>
    <col min="13064" max="13064" width="16.7109375" style="15" customWidth="1"/>
    <col min="13065" max="13065" width="12.5703125" style="15" customWidth="1"/>
    <col min="13066" max="13066" width="10.85546875" style="15" customWidth="1"/>
    <col min="13067" max="13067" width="14.28515625" style="15" customWidth="1"/>
    <col min="13068" max="13068" width="13.140625" style="15" customWidth="1"/>
    <col min="13069" max="13071" width="10.7109375" style="15" customWidth="1"/>
    <col min="13072" max="13072" width="9.140625" style="15"/>
    <col min="13073" max="13073" width="12.85546875" style="15" customWidth="1"/>
    <col min="13074" max="13074" width="23.42578125" style="15" customWidth="1"/>
    <col min="13075" max="13076" width="9.140625" style="15"/>
    <col min="13077" max="13077" width="10.5703125" style="15" bestFit="1" customWidth="1"/>
    <col min="13078" max="13078" width="11.28515625" style="15" customWidth="1"/>
    <col min="13079" max="13312" width="9.140625" style="15"/>
    <col min="13313" max="13313" width="93" style="15" customWidth="1"/>
    <col min="13314" max="13314" width="16.28515625" style="15" customWidth="1"/>
    <col min="13315" max="13315" width="12.140625" style="15" customWidth="1"/>
    <col min="13316" max="13316" width="11" style="15" customWidth="1"/>
    <col min="13317" max="13317" width="14.140625" style="15" customWidth="1"/>
    <col min="13318" max="13318" width="12.5703125" style="15" customWidth="1"/>
    <col min="13319" max="13319" width="9.5703125" style="15" customWidth="1"/>
    <col min="13320" max="13320" width="16.7109375" style="15" customWidth="1"/>
    <col min="13321" max="13321" width="12.5703125" style="15" customWidth="1"/>
    <col min="13322" max="13322" width="10.85546875" style="15" customWidth="1"/>
    <col min="13323" max="13323" width="14.28515625" style="15" customWidth="1"/>
    <col min="13324" max="13324" width="13.140625" style="15" customWidth="1"/>
    <col min="13325" max="13327" width="10.7109375" style="15" customWidth="1"/>
    <col min="13328" max="13328" width="9.140625" style="15"/>
    <col min="13329" max="13329" width="12.85546875" style="15" customWidth="1"/>
    <col min="13330" max="13330" width="23.42578125" style="15" customWidth="1"/>
    <col min="13331" max="13332" width="9.140625" style="15"/>
    <col min="13333" max="13333" width="10.5703125" style="15" bestFit="1" customWidth="1"/>
    <col min="13334" max="13334" width="11.28515625" style="15" customWidth="1"/>
    <col min="13335" max="13568" width="9.140625" style="15"/>
    <col min="13569" max="13569" width="93" style="15" customWidth="1"/>
    <col min="13570" max="13570" width="16.28515625" style="15" customWidth="1"/>
    <col min="13571" max="13571" width="12.140625" style="15" customWidth="1"/>
    <col min="13572" max="13572" width="11" style="15" customWidth="1"/>
    <col min="13573" max="13573" width="14.140625" style="15" customWidth="1"/>
    <col min="13574" max="13574" width="12.5703125" style="15" customWidth="1"/>
    <col min="13575" max="13575" width="9.5703125" style="15" customWidth="1"/>
    <col min="13576" max="13576" width="16.7109375" style="15" customWidth="1"/>
    <col min="13577" max="13577" width="12.5703125" style="15" customWidth="1"/>
    <col min="13578" max="13578" width="10.85546875" style="15" customWidth="1"/>
    <col min="13579" max="13579" width="14.28515625" style="15" customWidth="1"/>
    <col min="13580" max="13580" width="13.140625" style="15" customWidth="1"/>
    <col min="13581" max="13583" width="10.7109375" style="15" customWidth="1"/>
    <col min="13584" max="13584" width="9.140625" style="15"/>
    <col min="13585" max="13585" width="12.85546875" style="15" customWidth="1"/>
    <col min="13586" max="13586" width="23.42578125" style="15" customWidth="1"/>
    <col min="13587" max="13588" width="9.140625" style="15"/>
    <col min="13589" max="13589" width="10.5703125" style="15" bestFit="1" customWidth="1"/>
    <col min="13590" max="13590" width="11.28515625" style="15" customWidth="1"/>
    <col min="13591" max="13824" width="9.140625" style="15"/>
    <col min="13825" max="13825" width="93" style="15" customWidth="1"/>
    <col min="13826" max="13826" width="16.28515625" style="15" customWidth="1"/>
    <col min="13827" max="13827" width="12.140625" style="15" customWidth="1"/>
    <col min="13828" max="13828" width="11" style="15" customWidth="1"/>
    <col min="13829" max="13829" width="14.140625" style="15" customWidth="1"/>
    <col min="13830" max="13830" width="12.5703125" style="15" customWidth="1"/>
    <col min="13831" max="13831" width="9.5703125" style="15" customWidth="1"/>
    <col min="13832" max="13832" width="16.7109375" style="15" customWidth="1"/>
    <col min="13833" max="13833" width="12.5703125" style="15" customWidth="1"/>
    <col min="13834" max="13834" width="10.85546875" style="15" customWidth="1"/>
    <col min="13835" max="13835" width="14.28515625" style="15" customWidth="1"/>
    <col min="13836" max="13836" width="13.140625" style="15" customWidth="1"/>
    <col min="13837" max="13839" width="10.7109375" style="15" customWidth="1"/>
    <col min="13840" max="13840" width="9.140625" style="15"/>
    <col min="13841" max="13841" width="12.85546875" style="15" customWidth="1"/>
    <col min="13842" max="13842" width="23.42578125" style="15" customWidth="1"/>
    <col min="13843" max="13844" width="9.140625" style="15"/>
    <col min="13845" max="13845" width="10.5703125" style="15" bestFit="1" customWidth="1"/>
    <col min="13846" max="13846" width="11.28515625" style="15" customWidth="1"/>
    <col min="13847" max="14080" width="9.140625" style="15"/>
    <col min="14081" max="14081" width="93" style="15" customWidth="1"/>
    <col min="14082" max="14082" width="16.28515625" style="15" customWidth="1"/>
    <col min="14083" max="14083" width="12.140625" style="15" customWidth="1"/>
    <col min="14084" max="14084" width="11" style="15" customWidth="1"/>
    <col min="14085" max="14085" width="14.140625" style="15" customWidth="1"/>
    <col min="14086" max="14086" width="12.5703125" style="15" customWidth="1"/>
    <col min="14087" max="14087" width="9.5703125" style="15" customWidth="1"/>
    <col min="14088" max="14088" width="16.7109375" style="15" customWidth="1"/>
    <col min="14089" max="14089" width="12.5703125" style="15" customWidth="1"/>
    <col min="14090" max="14090" width="10.85546875" style="15" customWidth="1"/>
    <col min="14091" max="14091" width="14.28515625" style="15" customWidth="1"/>
    <col min="14092" max="14092" width="13.140625" style="15" customWidth="1"/>
    <col min="14093" max="14095" width="10.7109375" style="15" customWidth="1"/>
    <col min="14096" max="14096" width="9.140625" style="15"/>
    <col min="14097" max="14097" width="12.85546875" style="15" customWidth="1"/>
    <col min="14098" max="14098" width="23.42578125" style="15" customWidth="1"/>
    <col min="14099" max="14100" width="9.140625" style="15"/>
    <col min="14101" max="14101" width="10.5703125" style="15" bestFit="1" customWidth="1"/>
    <col min="14102" max="14102" width="11.28515625" style="15" customWidth="1"/>
    <col min="14103" max="14336" width="9.140625" style="15"/>
    <col min="14337" max="14337" width="93" style="15" customWidth="1"/>
    <col min="14338" max="14338" width="16.28515625" style="15" customWidth="1"/>
    <col min="14339" max="14339" width="12.140625" style="15" customWidth="1"/>
    <col min="14340" max="14340" width="11" style="15" customWidth="1"/>
    <col min="14341" max="14341" width="14.140625" style="15" customWidth="1"/>
    <col min="14342" max="14342" width="12.5703125" style="15" customWidth="1"/>
    <col min="14343" max="14343" width="9.5703125" style="15" customWidth="1"/>
    <col min="14344" max="14344" width="16.7109375" style="15" customWidth="1"/>
    <col min="14345" max="14345" width="12.5703125" style="15" customWidth="1"/>
    <col min="14346" max="14346" width="10.85546875" style="15" customWidth="1"/>
    <col min="14347" max="14347" width="14.28515625" style="15" customWidth="1"/>
    <col min="14348" max="14348" width="13.140625" style="15" customWidth="1"/>
    <col min="14349" max="14351" width="10.7109375" style="15" customWidth="1"/>
    <col min="14352" max="14352" width="9.140625" style="15"/>
    <col min="14353" max="14353" width="12.85546875" style="15" customWidth="1"/>
    <col min="14354" max="14354" width="23.42578125" style="15" customWidth="1"/>
    <col min="14355" max="14356" width="9.140625" style="15"/>
    <col min="14357" max="14357" width="10.5703125" style="15" bestFit="1" customWidth="1"/>
    <col min="14358" max="14358" width="11.28515625" style="15" customWidth="1"/>
    <col min="14359" max="14592" width="9.140625" style="15"/>
    <col min="14593" max="14593" width="93" style="15" customWidth="1"/>
    <col min="14594" max="14594" width="16.28515625" style="15" customWidth="1"/>
    <col min="14595" max="14595" width="12.140625" style="15" customWidth="1"/>
    <col min="14596" max="14596" width="11" style="15" customWidth="1"/>
    <col min="14597" max="14597" width="14.140625" style="15" customWidth="1"/>
    <col min="14598" max="14598" width="12.5703125" style="15" customWidth="1"/>
    <col min="14599" max="14599" width="9.5703125" style="15" customWidth="1"/>
    <col min="14600" max="14600" width="16.7109375" style="15" customWidth="1"/>
    <col min="14601" max="14601" width="12.5703125" style="15" customWidth="1"/>
    <col min="14602" max="14602" width="10.85546875" style="15" customWidth="1"/>
    <col min="14603" max="14603" width="14.28515625" style="15" customWidth="1"/>
    <col min="14604" max="14604" width="13.140625" style="15" customWidth="1"/>
    <col min="14605" max="14607" width="10.7109375" style="15" customWidth="1"/>
    <col min="14608" max="14608" width="9.140625" style="15"/>
    <col min="14609" max="14609" width="12.85546875" style="15" customWidth="1"/>
    <col min="14610" max="14610" width="23.42578125" style="15" customWidth="1"/>
    <col min="14611" max="14612" width="9.140625" style="15"/>
    <col min="14613" max="14613" width="10.5703125" style="15" bestFit="1" customWidth="1"/>
    <col min="14614" max="14614" width="11.28515625" style="15" customWidth="1"/>
    <col min="14615" max="14848" width="9.140625" style="15"/>
    <col min="14849" max="14849" width="93" style="15" customWidth="1"/>
    <col min="14850" max="14850" width="16.28515625" style="15" customWidth="1"/>
    <col min="14851" max="14851" width="12.140625" style="15" customWidth="1"/>
    <col min="14852" max="14852" width="11" style="15" customWidth="1"/>
    <col min="14853" max="14853" width="14.140625" style="15" customWidth="1"/>
    <col min="14854" max="14854" width="12.5703125" style="15" customWidth="1"/>
    <col min="14855" max="14855" width="9.5703125" style="15" customWidth="1"/>
    <col min="14856" max="14856" width="16.7109375" style="15" customWidth="1"/>
    <col min="14857" max="14857" width="12.5703125" style="15" customWidth="1"/>
    <col min="14858" max="14858" width="10.85546875" style="15" customWidth="1"/>
    <col min="14859" max="14859" width="14.28515625" style="15" customWidth="1"/>
    <col min="14860" max="14860" width="13.140625" style="15" customWidth="1"/>
    <col min="14861" max="14863" width="10.7109375" style="15" customWidth="1"/>
    <col min="14864" max="14864" width="9.140625" style="15"/>
    <col min="14865" max="14865" width="12.85546875" style="15" customWidth="1"/>
    <col min="14866" max="14866" width="23.42578125" style="15" customWidth="1"/>
    <col min="14867" max="14868" width="9.140625" style="15"/>
    <col min="14869" max="14869" width="10.5703125" style="15" bestFit="1" customWidth="1"/>
    <col min="14870" max="14870" width="11.28515625" style="15" customWidth="1"/>
    <col min="14871" max="15104" width="9.140625" style="15"/>
    <col min="15105" max="15105" width="93" style="15" customWidth="1"/>
    <col min="15106" max="15106" width="16.28515625" style="15" customWidth="1"/>
    <col min="15107" max="15107" width="12.140625" style="15" customWidth="1"/>
    <col min="15108" max="15108" width="11" style="15" customWidth="1"/>
    <col min="15109" max="15109" width="14.140625" style="15" customWidth="1"/>
    <col min="15110" max="15110" width="12.5703125" style="15" customWidth="1"/>
    <col min="15111" max="15111" width="9.5703125" style="15" customWidth="1"/>
    <col min="15112" max="15112" width="16.7109375" style="15" customWidth="1"/>
    <col min="15113" max="15113" width="12.5703125" style="15" customWidth="1"/>
    <col min="15114" max="15114" width="10.85546875" style="15" customWidth="1"/>
    <col min="15115" max="15115" width="14.28515625" style="15" customWidth="1"/>
    <col min="15116" max="15116" width="13.140625" style="15" customWidth="1"/>
    <col min="15117" max="15119" width="10.7109375" style="15" customWidth="1"/>
    <col min="15120" max="15120" width="9.140625" style="15"/>
    <col min="15121" max="15121" width="12.85546875" style="15" customWidth="1"/>
    <col min="15122" max="15122" width="23.42578125" style="15" customWidth="1"/>
    <col min="15123" max="15124" width="9.140625" style="15"/>
    <col min="15125" max="15125" width="10.5703125" style="15" bestFit="1" customWidth="1"/>
    <col min="15126" max="15126" width="11.28515625" style="15" customWidth="1"/>
    <col min="15127" max="15360" width="9.140625" style="15"/>
    <col min="15361" max="15361" width="93" style="15" customWidth="1"/>
    <col min="15362" max="15362" width="16.28515625" style="15" customWidth="1"/>
    <col min="15363" max="15363" width="12.140625" style="15" customWidth="1"/>
    <col min="15364" max="15364" width="11" style="15" customWidth="1"/>
    <col min="15365" max="15365" width="14.140625" style="15" customWidth="1"/>
    <col min="15366" max="15366" width="12.5703125" style="15" customWidth="1"/>
    <col min="15367" max="15367" width="9.5703125" style="15" customWidth="1"/>
    <col min="15368" max="15368" width="16.7109375" style="15" customWidth="1"/>
    <col min="15369" max="15369" width="12.5703125" style="15" customWidth="1"/>
    <col min="15370" max="15370" width="10.85546875" style="15" customWidth="1"/>
    <col min="15371" max="15371" width="14.28515625" style="15" customWidth="1"/>
    <col min="15372" max="15372" width="13.140625" style="15" customWidth="1"/>
    <col min="15373" max="15375" width="10.7109375" style="15" customWidth="1"/>
    <col min="15376" max="15376" width="9.140625" style="15"/>
    <col min="15377" max="15377" width="12.85546875" style="15" customWidth="1"/>
    <col min="15378" max="15378" width="23.42578125" style="15" customWidth="1"/>
    <col min="15379" max="15380" width="9.140625" style="15"/>
    <col min="15381" max="15381" width="10.5703125" style="15" bestFit="1" customWidth="1"/>
    <col min="15382" max="15382" width="11.28515625" style="15" customWidth="1"/>
    <col min="15383" max="15616" width="9.140625" style="15"/>
    <col min="15617" max="15617" width="93" style="15" customWidth="1"/>
    <col min="15618" max="15618" width="16.28515625" style="15" customWidth="1"/>
    <col min="15619" max="15619" width="12.140625" style="15" customWidth="1"/>
    <col min="15620" max="15620" width="11" style="15" customWidth="1"/>
    <col min="15621" max="15621" width="14.140625" style="15" customWidth="1"/>
    <col min="15622" max="15622" width="12.5703125" style="15" customWidth="1"/>
    <col min="15623" max="15623" width="9.5703125" style="15" customWidth="1"/>
    <col min="15624" max="15624" width="16.7109375" style="15" customWidth="1"/>
    <col min="15625" max="15625" width="12.5703125" style="15" customWidth="1"/>
    <col min="15626" max="15626" width="10.85546875" style="15" customWidth="1"/>
    <col min="15627" max="15627" width="14.28515625" style="15" customWidth="1"/>
    <col min="15628" max="15628" width="13.140625" style="15" customWidth="1"/>
    <col min="15629" max="15631" width="10.7109375" style="15" customWidth="1"/>
    <col min="15632" max="15632" width="9.140625" style="15"/>
    <col min="15633" max="15633" width="12.85546875" style="15" customWidth="1"/>
    <col min="15634" max="15634" width="23.42578125" style="15" customWidth="1"/>
    <col min="15635" max="15636" width="9.140625" style="15"/>
    <col min="15637" max="15637" width="10.5703125" style="15" bestFit="1" customWidth="1"/>
    <col min="15638" max="15638" width="11.28515625" style="15" customWidth="1"/>
    <col min="15639" max="15872" width="9.140625" style="15"/>
    <col min="15873" max="15873" width="93" style="15" customWidth="1"/>
    <col min="15874" max="15874" width="16.28515625" style="15" customWidth="1"/>
    <col min="15875" max="15875" width="12.140625" style="15" customWidth="1"/>
    <col min="15876" max="15876" width="11" style="15" customWidth="1"/>
    <col min="15877" max="15877" width="14.140625" style="15" customWidth="1"/>
    <col min="15878" max="15878" width="12.5703125" style="15" customWidth="1"/>
    <col min="15879" max="15879" width="9.5703125" style="15" customWidth="1"/>
    <col min="15880" max="15880" width="16.7109375" style="15" customWidth="1"/>
    <col min="15881" max="15881" width="12.5703125" style="15" customWidth="1"/>
    <col min="15882" max="15882" width="10.85546875" style="15" customWidth="1"/>
    <col min="15883" max="15883" width="14.28515625" style="15" customWidth="1"/>
    <col min="15884" max="15884" width="13.140625" style="15" customWidth="1"/>
    <col min="15885" max="15887" width="10.7109375" style="15" customWidth="1"/>
    <col min="15888" max="15888" width="9.140625" style="15"/>
    <col min="15889" max="15889" width="12.85546875" style="15" customWidth="1"/>
    <col min="15890" max="15890" width="23.42578125" style="15" customWidth="1"/>
    <col min="15891" max="15892" width="9.140625" style="15"/>
    <col min="15893" max="15893" width="10.5703125" style="15" bestFit="1" customWidth="1"/>
    <col min="15894" max="15894" width="11.28515625" style="15" customWidth="1"/>
    <col min="15895" max="16128" width="9.140625" style="15"/>
    <col min="16129" max="16129" width="93" style="15" customWidth="1"/>
    <col min="16130" max="16130" width="16.28515625" style="15" customWidth="1"/>
    <col min="16131" max="16131" width="12.140625" style="15" customWidth="1"/>
    <col min="16132" max="16132" width="11" style="15" customWidth="1"/>
    <col min="16133" max="16133" width="14.140625" style="15" customWidth="1"/>
    <col min="16134" max="16134" width="12.5703125" style="15" customWidth="1"/>
    <col min="16135" max="16135" width="9.5703125" style="15" customWidth="1"/>
    <col min="16136" max="16136" width="16.7109375" style="15" customWidth="1"/>
    <col min="16137" max="16137" width="12.5703125" style="15" customWidth="1"/>
    <col min="16138" max="16138" width="10.85546875" style="15" customWidth="1"/>
    <col min="16139" max="16139" width="14.28515625" style="15" customWidth="1"/>
    <col min="16140" max="16140" width="13.140625" style="15" customWidth="1"/>
    <col min="16141" max="16143" width="10.7109375" style="15" customWidth="1"/>
    <col min="16144" max="16144" width="9.140625" style="15"/>
    <col min="16145" max="16145" width="12.85546875" style="15" customWidth="1"/>
    <col min="16146" max="16146" width="23.42578125" style="15" customWidth="1"/>
    <col min="16147" max="16148" width="9.140625" style="15"/>
    <col min="16149" max="16149" width="10.5703125" style="15" bestFit="1" customWidth="1"/>
    <col min="16150" max="16150" width="11.28515625" style="15" customWidth="1"/>
    <col min="16151" max="16384" width="9.140625" style="15"/>
  </cols>
  <sheetData>
    <row r="1" spans="1:20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24.75" customHeight="1" x14ac:dyDescent="0.35">
      <c r="A2" s="3190" t="s">
        <v>90</v>
      </c>
      <c r="B2" s="3190"/>
      <c r="C2" s="3190"/>
      <c r="D2" s="3190"/>
      <c r="E2" s="3190"/>
      <c r="F2" s="3190"/>
      <c r="G2" s="3190"/>
      <c r="H2" s="3190"/>
      <c r="I2" s="3190"/>
      <c r="J2" s="3190"/>
      <c r="K2" s="3190"/>
      <c r="L2" s="3190"/>
      <c r="M2" s="3190"/>
      <c r="N2" s="1950"/>
      <c r="O2" s="1950"/>
    </row>
    <row r="3" spans="1:20" ht="24.75" customHeight="1" x14ac:dyDescent="0.35">
      <c r="A3" s="3190" t="s">
        <v>91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1950"/>
      <c r="O3" s="1950"/>
    </row>
    <row r="4" spans="1:20" ht="24.75" customHeight="1" x14ac:dyDescent="0.35">
      <c r="A4" s="3373" t="s">
        <v>92</v>
      </c>
      <c r="B4" s="3373"/>
      <c r="C4" s="3373"/>
      <c r="D4" s="3373"/>
      <c r="E4" s="3373"/>
      <c r="F4" s="3373"/>
      <c r="G4" s="3373"/>
      <c r="H4" s="3373"/>
      <c r="I4" s="3373"/>
      <c r="J4" s="3373"/>
      <c r="K4" s="3373"/>
      <c r="L4" s="3373"/>
      <c r="M4" s="3373"/>
      <c r="N4" s="1950"/>
      <c r="O4" s="1950"/>
    </row>
    <row r="5" spans="1:20" ht="24.75" customHeight="1" x14ac:dyDescent="0.35">
      <c r="A5" s="3190" t="s">
        <v>374</v>
      </c>
      <c r="B5" s="3190"/>
      <c r="C5" s="3190"/>
      <c r="D5" s="3190"/>
      <c r="E5" s="3190"/>
      <c r="F5" s="3190"/>
      <c r="G5" s="3190"/>
      <c r="H5" s="3190"/>
      <c r="I5" s="3190"/>
      <c r="J5" s="3190"/>
      <c r="K5" s="3190"/>
      <c r="L5" s="3190"/>
      <c r="M5" s="3190"/>
      <c r="N5" s="1950"/>
      <c r="O5" s="1950"/>
    </row>
    <row r="6" spans="1:20" ht="33" customHeight="1" thickBot="1" x14ac:dyDescent="0.4">
      <c r="A6" s="16"/>
    </row>
    <row r="7" spans="1:20" ht="33" customHeight="1" thickBot="1" x14ac:dyDescent="0.4">
      <c r="A7" s="3191" t="s">
        <v>9</v>
      </c>
      <c r="B7" s="3198" t="s">
        <v>19</v>
      </c>
      <c r="C7" s="3199"/>
      <c r="D7" s="3200"/>
      <c r="E7" s="3198" t="s">
        <v>20</v>
      </c>
      <c r="F7" s="3199"/>
      <c r="G7" s="3200"/>
      <c r="H7" s="3198" t="s">
        <v>31</v>
      </c>
      <c r="I7" s="3199"/>
      <c r="J7" s="3200"/>
      <c r="K7" s="3181" t="s">
        <v>21</v>
      </c>
      <c r="L7" s="3182"/>
      <c r="M7" s="3183"/>
      <c r="N7" s="30"/>
      <c r="O7" s="30"/>
    </row>
    <row r="8" spans="1:20" ht="33" customHeight="1" thickBot="1" x14ac:dyDescent="0.4">
      <c r="A8" s="3192"/>
      <c r="B8" s="3374" t="s">
        <v>5</v>
      </c>
      <c r="C8" s="3375"/>
      <c r="D8" s="3376"/>
      <c r="E8" s="3374" t="s">
        <v>5</v>
      </c>
      <c r="F8" s="3375"/>
      <c r="G8" s="3376"/>
      <c r="H8" s="3374" t="s">
        <v>5</v>
      </c>
      <c r="I8" s="3375"/>
      <c r="J8" s="3376"/>
      <c r="K8" s="3184"/>
      <c r="L8" s="3185"/>
      <c r="M8" s="3186"/>
      <c r="N8" s="30"/>
      <c r="O8" s="30"/>
    </row>
    <row r="9" spans="1:20" ht="99.75" customHeight="1" thickBot="1" x14ac:dyDescent="0.4">
      <c r="A9" s="3193"/>
      <c r="B9" s="210" t="s">
        <v>26</v>
      </c>
      <c r="C9" s="212" t="s">
        <v>27</v>
      </c>
      <c r="D9" s="214" t="s">
        <v>4</v>
      </c>
      <c r="E9" s="210" t="s">
        <v>26</v>
      </c>
      <c r="F9" s="212" t="s">
        <v>27</v>
      </c>
      <c r="G9" s="214" t="s">
        <v>4</v>
      </c>
      <c r="H9" s="210" t="s">
        <v>26</v>
      </c>
      <c r="I9" s="212" t="s">
        <v>27</v>
      </c>
      <c r="J9" s="214" t="s">
        <v>4</v>
      </c>
      <c r="K9" s="210" t="s">
        <v>26</v>
      </c>
      <c r="L9" s="212" t="s">
        <v>27</v>
      </c>
      <c r="M9" s="214" t="s">
        <v>4</v>
      </c>
      <c r="N9" s="30"/>
      <c r="O9" s="30"/>
    </row>
    <row r="10" spans="1:20" ht="36.75" customHeight="1" thickBot="1" x14ac:dyDescent="0.4">
      <c r="A10" s="2" t="s">
        <v>22</v>
      </c>
      <c r="B10" s="51"/>
      <c r="C10" s="415"/>
      <c r="D10" s="416"/>
      <c r="E10" s="51"/>
      <c r="F10" s="415"/>
      <c r="G10" s="417"/>
      <c r="H10" s="51"/>
      <c r="I10" s="415"/>
      <c r="J10" s="416"/>
      <c r="K10" s="418"/>
      <c r="L10" s="419"/>
      <c r="M10" s="420"/>
      <c r="N10" s="30"/>
      <c r="O10" s="30"/>
    </row>
    <row r="11" spans="1:20" ht="29.25" customHeight="1" x14ac:dyDescent="0.35">
      <c r="A11" s="414" t="s">
        <v>61</v>
      </c>
      <c r="B11" s="1774">
        <v>35</v>
      </c>
      <c r="C11" s="1775">
        <v>13</v>
      </c>
      <c r="D11" s="1776">
        <f t="shared" ref="D11:D17" si="0">SUM(B11:C11)</f>
        <v>48</v>
      </c>
      <c r="E11" s="1774">
        <v>41</v>
      </c>
      <c r="F11" s="1777">
        <v>13</v>
      </c>
      <c r="G11" s="1776">
        <f t="shared" ref="G11:G17" si="1">SUM(E11:F11)</f>
        <v>54</v>
      </c>
      <c r="H11" s="1774">
        <v>1</v>
      </c>
      <c r="I11" s="1777">
        <v>0</v>
      </c>
      <c r="J11" s="1776">
        <f>SUM(H11:I11)</f>
        <v>1</v>
      </c>
      <c r="K11" s="1778">
        <f>SUM(B11+E11+H11)</f>
        <v>77</v>
      </c>
      <c r="L11" s="1779">
        <f>SUM(C11+F11+I11)</f>
        <v>26</v>
      </c>
      <c r="M11" s="1780">
        <f>SUM(K11:L11)</f>
        <v>103</v>
      </c>
      <c r="N11" s="30"/>
      <c r="O11" s="30"/>
    </row>
    <row r="12" spans="1:20" ht="27.75" customHeight="1" x14ac:dyDescent="0.35">
      <c r="A12" s="300" t="s">
        <v>60</v>
      </c>
      <c r="B12" s="1781">
        <v>25</v>
      </c>
      <c r="C12" s="1782">
        <v>5</v>
      </c>
      <c r="D12" s="1783">
        <f t="shared" si="0"/>
        <v>30</v>
      </c>
      <c r="E12" s="1781">
        <v>20</v>
      </c>
      <c r="F12" s="1782">
        <v>7</v>
      </c>
      <c r="G12" s="1783">
        <f t="shared" si="1"/>
        <v>27</v>
      </c>
      <c r="H12" s="1781">
        <v>0</v>
      </c>
      <c r="I12" s="1782">
        <v>0</v>
      </c>
      <c r="J12" s="1776">
        <f t="shared" ref="J12:J17" si="2">SUM(H12:I12)</f>
        <v>0</v>
      </c>
      <c r="K12" s="1784">
        <f t="shared" ref="K12:L17" si="3">SUM(B12+E12+H12)</f>
        <v>45</v>
      </c>
      <c r="L12" s="1785">
        <f t="shared" si="3"/>
        <v>12</v>
      </c>
      <c r="M12" s="1786">
        <f t="shared" ref="M12:M17" si="4">SUM(K12:L12)</f>
        <v>57</v>
      </c>
      <c r="N12" s="30"/>
      <c r="O12" s="30"/>
    </row>
    <row r="13" spans="1:20" ht="27.75" customHeight="1" x14ac:dyDescent="0.35">
      <c r="A13" s="553" t="s">
        <v>96</v>
      </c>
      <c r="B13" s="1781">
        <v>5</v>
      </c>
      <c r="C13" s="1782">
        <v>0</v>
      </c>
      <c r="D13" s="1783">
        <f t="shared" si="0"/>
        <v>5</v>
      </c>
      <c r="E13" s="1781">
        <v>5</v>
      </c>
      <c r="F13" s="1782">
        <v>0</v>
      </c>
      <c r="G13" s="1783">
        <f t="shared" si="1"/>
        <v>5</v>
      </c>
      <c r="H13" s="1781">
        <v>0</v>
      </c>
      <c r="I13" s="1782">
        <f>I35+I23</f>
        <v>0</v>
      </c>
      <c r="J13" s="1776">
        <f t="shared" si="2"/>
        <v>0</v>
      </c>
      <c r="K13" s="1784">
        <f t="shared" si="3"/>
        <v>10</v>
      </c>
      <c r="L13" s="1785">
        <f t="shared" si="3"/>
        <v>0</v>
      </c>
      <c r="M13" s="1786">
        <f t="shared" si="4"/>
        <v>10</v>
      </c>
      <c r="N13" s="30"/>
      <c r="O13" s="30"/>
    </row>
    <row r="14" spans="1:20" ht="27.75" customHeight="1" x14ac:dyDescent="0.35">
      <c r="A14" s="554" t="s">
        <v>95</v>
      </c>
      <c r="B14" s="1781">
        <v>5</v>
      </c>
      <c r="C14" s="1782">
        <v>6</v>
      </c>
      <c r="D14" s="1783">
        <f t="shared" si="0"/>
        <v>11</v>
      </c>
      <c r="E14" s="1781">
        <v>0</v>
      </c>
      <c r="F14" s="1782">
        <v>7</v>
      </c>
      <c r="G14" s="1783">
        <f t="shared" si="1"/>
        <v>7</v>
      </c>
      <c r="H14" s="1781">
        <v>0</v>
      </c>
      <c r="I14" s="1782">
        <v>0</v>
      </c>
      <c r="J14" s="1776">
        <f t="shared" si="2"/>
        <v>0</v>
      </c>
      <c r="K14" s="1784">
        <f t="shared" si="3"/>
        <v>5</v>
      </c>
      <c r="L14" s="1785">
        <f t="shared" si="3"/>
        <v>13</v>
      </c>
      <c r="M14" s="1786">
        <f t="shared" si="4"/>
        <v>18</v>
      </c>
      <c r="N14" s="30"/>
      <c r="O14" s="30"/>
    </row>
    <row r="15" spans="1:20" ht="27.75" customHeight="1" x14ac:dyDescent="0.35">
      <c r="A15" s="554" t="s">
        <v>157</v>
      </c>
      <c r="B15" s="1781">
        <v>0</v>
      </c>
      <c r="C15" s="1782">
        <v>0</v>
      </c>
      <c r="D15" s="1783">
        <f t="shared" si="0"/>
        <v>0</v>
      </c>
      <c r="E15" s="1781">
        <v>0</v>
      </c>
      <c r="F15" s="1782">
        <v>0</v>
      </c>
      <c r="G15" s="1783">
        <f t="shared" si="1"/>
        <v>0</v>
      </c>
      <c r="H15" s="1781">
        <v>0</v>
      </c>
      <c r="I15" s="1782">
        <v>0</v>
      </c>
      <c r="J15" s="1776">
        <f t="shared" si="2"/>
        <v>0</v>
      </c>
      <c r="K15" s="1784">
        <f t="shared" si="3"/>
        <v>0</v>
      </c>
      <c r="L15" s="1785">
        <f t="shared" si="3"/>
        <v>0</v>
      </c>
      <c r="M15" s="1786">
        <f t="shared" si="4"/>
        <v>0</v>
      </c>
      <c r="N15" s="30"/>
      <c r="O15" s="30"/>
    </row>
    <row r="16" spans="1:20" ht="30.75" customHeight="1" x14ac:dyDescent="0.35">
      <c r="A16" s="555" t="s">
        <v>29</v>
      </c>
      <c r="B16" s="1781">
        <v>6</v>
      </c>
      <c r="C16" s="1787">
        <v>38</v>
      </c>
      <c r="D16" s="1783">
        <f t="shared" si="0"/>
        <v>44</v>
      </c>
      <c r="E16" s="1781">
        <v>13</v>
      </c>
      <c r="F16" s="1782">
        <v>79</v>
      </c>
      <c r="G16" s="1783">
        <f t="shared" si="1"/>
        <v>92</v>
      </c>
      <c r="H16" s="1781">
        <v>0</v>
      </c>
      <c r="I16" s="1782">
        <v>0</v>
      </c>
      <c r="J16" s="1776">
        <f t="shared" si="2"/>
        <v>0</v>
      </c>
      <c r="K16" s="1784">
        <f t="shared" si="3"/>
        <v>19</v>
      </c>
      <c r="L16" s="1785">
        <f t="shared" si="3"/>
        <v>117</v>
      </c>
      <c r="M16" s="1786">
        <f t="shared" si="4"/>
        <v>136</v>
      </c>
      <c r="N16" s="30"/>
      <c r="O16" s="30"/>
    </row>
    <row r="17" spans="1:15" ht="30.75" customHeight="1" thickBot="1" x14ac:dyDescent="0.4">
      <c r="A17" s="654" t="s">
        <v>62</v>
      </c>
      <c r="B17" s="1781">
        <v>0</v>
      </c>
      <c r="C17" s="1782">
        <v>2</v>
      </c>
      <c r="D17" s="1783">
        <f t="shared" si="0"/>
        <v>2</v>
      </c>
      <c r="E17" s="1781">
        <v>0</v>
      </c>
      <c r="F17" s="1782">
        <v>0</v>
      </c>
      <c r="G17" s="1783">
        <f t="shared" si="1"/>
        <v>0</v>
      </c>
      <c r="H17" s="1781">
        <v>0</v>
      </c>
      <c r="I17" s="1782">
        <v>0</v>
      </c>
      <c r="J17" s="1776">
        <f t="shared" si="2"/>
        <v>0</v>
      </c>
      <c r="K17" s="1784">
        <f t="shared" si="3"/>
        <v>0</v>
      </c>
      <c r="L17" s="1785">
        <f t="shared" si="3"/>
        <v>2</v>
      </c>
      <c r="M17" s="1786">
        <f t="shared" si="4"/>
        <v>2</v>
      </c>
      <c r="N17" s="30"/>
      <c r="O17" s="30"/>
    </row>
    <row r="18" spans="1:15" ht="36.75" customHeight="1" thickBot="1" x14ac:dyDescent="0.4">
      <c r="A18" s="557" t="s">
        <v>12</v>
      </c>
      <c r="B18" s="558">
        <f t="shared" ref="B18:L18" si="5">SUM(B10:B17)</f>
        <v>76</v>
      </c>
      <c r="C18" s="558">
        <f t="shared" si="5"/>
        <v>64</v>
      </c>
      <c r="D18" s="558">
        <f t="shared" si="5"/>
        <v>140</v>
      </c>
      <c r="E18" s="558">
        <f t="shared" si="5"/>
        <v>79</v>
      </c>
      <c r="F18" s="558">
        <f t="shared" si="5"/>
        <v>106</v>
      </c>
      <c r="G18" s="558">
        <f t="shared" si="5"/>
        <v>185</v>
      </c>
      <c r="H18" s="558">
        <f t="shared" si="5"/>
        <v>1</v>
      </c>
      <c r="I18" s="558">
        <f>SUM(I10:I17)</f>
        <v>0</v>
      </c>
      <c r="J18" s="558">
        <f>SUM(J10:J17)</f>
        <v>1</v>
      </c>
      <c r="K18" s="558">
        <f t="shared" si="5"/>
        <v>156</v>
      </c>
      <c r="L18" s="558">
        <f t="shared" si="5"/>
        <v>170</v>
      </c>
      <c r="M18" s="572">
        <f>SUM(M11:M17)</f>
        <v>326</v>
      </c>
      <c r="N18" s="30"/>
      <c r="O18" s="30"/>
    </row>
    <row r="19" spans="1:15" ht="27" customHeight="1" thickBot="1" x14ac:dyDescent="0.4">
      <c r="A19" s="557" t="s">
        <v>23</v>
      </c>
      <c r="B19" s="559"/>
      <c r="C19" s="560"/>
      <c r="D19" s="561"/>
      <c r="E19" s="559"/>
      <c r="F19" s="560"/>
      <c r="G19" s="561"/>
      <c r="H19" s="559"/>
      <c r="I19" s="560"/>
      <c r="J19" s="561"/>
      <c r="K19" s="562"/>
      <c r="L19" s="560"/>
      <c r="M19" s="389"/>
      <c r="N19" s="30"/>
      <c r="O19" s="30"/>
    </row>
    <row r="20" spans="1:15" ht="31.5" customHeight="1" thickBot="1" x14ac:dyDescent="0.4">
      <c r="A20" s="563" t="s">
        <v>11</v>
      </c>
      <c r="B20" s="559"/>
      <c r="C20" s="564"/>
      <c r="D20" s="565"/>
      <c r="E20" s="559"/>
      <c r="F20" s="564"/>
      <c r="G20" s="565"/>
      <c r="H20" s="559"/>
      <c r="I20" s="564"/>
      <c r="J20" s="565"/>
      <c r="K20" s="562"/>
      <c r="L20" s="625"/>
      <c r="M20" s="655"/>
      <c r="N20" s="27"/>
      <c r="O20" s="27"/>
    </row>
    <row r="21" spans="1:15" ht="24.95" customHeight="1" x14ac:dyDescent="0.35">
      <c r="A21" s="551" t="s">
        <v>61</v>
      </c>
      <c r="B21" s="1958">
        <v>35</v>
      </c>
      <c r="C21" s="1961">
        <v>12</v>
      </c>
      <c r="D21" s="656">
        <f>SUM(B21:C21)</f>
        <v>47</v>
      </c>
      <c r="E21" s="1788">
        <v>41</v>
      </c>
      <c r="F21" s="1789">
        <v>13</v>
      </c>
      <c r="G21" s="656">
        <f t="shared" ref="G21:G27" si="6">SUM(E21:F21)</f>
        <v>54</v>
      </c>
      <c r="H21" s="1960">
        <v>1</v>
      </c>
      <c r="I21" s="1788">
        <v>0</v>
      </c>
      <c r="J21" s="656">
        <f t="shared" ref="J21:J27" si="7">SUM(H21:I21)</f>
        <v>1</v>
      </c>
      <c r="K21" s="1790">
        <f t="shared" ref="K21:M26" si="8">B21+E21+H21</f>
        <v>77</v>
      </c>
      <c r="L21" s="1791">
        <f t="shared" si="8"/>
        <v>25</v>
      </c>
      <c r="M21" s="1792">
        <f t="shared" si="8"/>
        <v>102</v>
      </c>
      <c r="N21" s="24"/>
      <c r="O21" s="24"/>
    </row>
    <row r="22" spans="1:15" ht="24.95" customHeight="1" x14ac:dyDescent="0.35">
      <c r="A22" s="300" t="s">
        <v>60</v>
      </c>
      <c r="B22" s="1781">
        <v>25</v>
      </c>
      <c r="C22" s="1782">
        <v>5</v>
      </c>
      <c r="D22" s="1794">
        <f t="shared" ref="D22:D27" si="9">SUM(B22:C22)</f>
        <v>30</v>
      </c>
      <c r="E22" s="1793">
        <v>20</v>
      </c>
      <c r="F22" s="1783">
        <v>7</v>
      </c>
      <c r="G22" s="1796">
        <f t="shared" si="6"/>
        <v>27</v>
      </c>
      <c r="H22" s="1807">
        <v>0</v>
      </c>
      <c r="I22" s="1793">
        <v>0</v>
      </c>
      <c r="J22" s="1796">
        <f t="shared" si="7"/>
        <v>0</v>
      </c>
      <c r="K22" s="1784">
        <f t="shared" si="8"/>
        <v>45</v>
      </c>
      <c r="L22" s="1785">
        <f t="shared" si="8"/>
        <v>12</v>
      </c>
      <c r="M22" s="1786">
        <f t="shared" si="8"/>
        <v>57</v>
      </c>
      <c r="N22" s="24"/>
      <c r="O22" s="24"/>
    </row>
    <row r="23" spans="1:15" ht="24.95" customHeight="1" x14ac:dyDescent="0.35">
      <c r="A23" s="553" t="s">
        <v>96</v>
      </c>
      <c r="B23" s="1781">
        <v>5</v>
      </c>
      <c r="C23" s="1782">
        <v>0</v>
      </c>
      <c r="D23" s="1794">
        <f t="shared" si="9"/>
        <v>5</v>
      </c>
      <c r="E23" s="1793">
        <v>5</v>
      </c>
      <c r="F23" s="1783">
        <v>0</v>
      </c>
      <c r="G23" s="1796">
        <f t="shared" si="6"/>
        <v>5</v>
      </c>
      <c r="H23" s="1807">
        <v>0</v>
      </c>
      <c r="I23" s="1793">
        <v>0</v>
      </c>
      <c r="J23" s="1796">
        <f t="shared" si="7"/>
        <v>0</v>
      </c>
      <c r="K23" s="1784">
        <f t="shared" si="8"/>
        <v>10</v>
      </c>
      <c r="L23" s="1785">
        <f t="shared" si="8"/>
        <v>0</v>
      </c>
      <c r="M23" s="1786">
        <f t="shared" si="8"/>
        <v>10</v>
      </c>
      <c r="N23" s="24"/>
      <c r="O23" s="24"/>
    </row>
    <row r="24" spans="1:15" ht="24.95" customHeight="1" x14ac:dyDescent="0.35">
      <c r="A24" s="553" t="s">
        <v>95</v>
      </c>
      <c r="B24" s="1807">
        <v>5</v>
      </c>
      <c r="C24" s="1782">
        <v>6</v>
      </c>
      <c r="D24" s="1794">
        <f t="shared" si="9"/>
        <v>11</v>
      </c>
      <c r="E24" s="1782">
        <v>0</v>
      </c>
      <c r="F24" s="1782">
        <v>7</v>
      </c>
      <c r="G24" s="1796">
        <f t="shared" si="6"/>
        <v>7</v>
      </c>
      <c r="H24" s="1807">
        <v>0</v>
      </c>
      <c r="I24" s="1793">
        <v>0</v>
      </c>
      <c r="J24" s="1796">
        <f t="shared" si="7"/>
        <v>0</v>
      </c>
      <c r="K24" s="1784">
        <f t="shared" si="8"/>
        <v>5</v>
      </c>
      <c r="L24" s="1785">
        <f t="shared" si="8"/>
        <v>13</v>
      </c>
      <c r="M24" s="1786">
        <f t="shared" si="8"/>
        <v>18</v>
      </c>
      <c r="N24" s="24"/>
      <c r="O24" s="24"/>
    </row>
    <row r="25" spans="1:15" ht="24.95" customHeight="1" x14ac:dyDescent="0.35">
      <c r="A25" s="809" t="s">
        <v>157</v>
      </c>
      <c r="B25" s="1807">
        <v>0</v>
      </c>
      <c r="C25" s="1782">
        <v>0</v>
      </c>
      <c r="D25" s="1794">
        <f t="shared" si="9"/>
        <v>0</v>
      </c>
      <c r="E25" s="1782">
        <v>0</v>
      </c>
      <c r="F25" s="1782">
        <v>0</v>
      </c>
      <c r="G25" s="1796">
        <f t="shared" si="6"/>
        <v>0</v>
      </c>
      <c r="H25" s="1807">
        <v>0</v>
      </c>
      <c r="I25" s="1793">
        <v>0</v>
      </c>
      <c r="J25" s="1796">
        <f t="shared" si="7"/>
        <v>0</v>
      </c>
      <c r="K25" s="1784">
        <f t="shared" si="8"/>
        <v>0</v>
      </c>
      <c r="L25" s="1785">
        <f t="shared" si="8"/>
        <v>0</v>
      </c>
      <c r="M25" s="1786">
        <f t="shared" si="8"/>
        <v>0</v>
      </c>
      <c r="N25" s="24"/>
      <c r="O25" s="24"/>
    </row>
    <row r="26" spans="1:15" ht="29.25" customHeight="1" x14ac:dyDescent="0.35">
      <c r="A26" s="300" t="s">
        <v>29</v>
      </c>
      <c r="B26" s="1781">
        <v>6</v>
      </c>
      <c r="C26" s="1782">
        <v>38</v>
      </c>
      <c r="D26" s="1794">
        <f t="shared" si="9"/>
        <v>44</v>
      </c>
      <c r="E26" s="1781">
        <v>13</v>
      </c>
      <c r="F26" s="1782">
        <v>79</v>
      </c>
      <c r="G26" s="1962">
        <f t="shared" si="6"/>
        <v>92</v>
      </c>
      <c r="H26" s="1807">
        <v>0</v>
      </c>
      <c r="I26" s="1793">
        <v>0</v>
      </c>
      <c r="J26" s="1796">
        <f t="shared" si="7"/>
        <v>0</v>
      </c>
      <c r="K26" s="1784">
        <f t="shared" si="8"/>
        <v>19</v>
      </c>
      <c r="L26" s="1785">
        <f t="shared" si="8"/>
        <v>117</v>
      </c>
      <c r="M26" s="1786">
        <f t="shared" si="8"/>
        <v>136</v>
      </c>
      <c r="N26" s="24"/>
      <c r="O26" s="24"/>
    </row>
    <row r="27" spans="1:15" ht="29.25" customHeight="1" thickBot="1" x14ac:dyDescent="0.4">
      <c r="A27" s="654" t="s">
        <v>62</v>
      </c>
      <c r="B27" s="1959">
        <v>0</v>
      </c>
      <c r="C27" s="1963">
        <v>2</v>
      </c>
      <c r="D27" s="1964">
        <f t="shared" si="9"/>
        <v>2</v>
      </c>
      <c r="E27" s="1963">
        <v>0</v>
      </c>
      <c r="F27" s="1965">
        <v>0</v>
      </c>
      <c r="G27" s="1966">
        <f t="shared" si="6"/>
        <v>0</v>
      </c>
      <c r="H27" s="1807">
        <v>0</v>
      </c>
      <c r="I27" s="1798">
        <v>0</v>
      </c>
      <c r="J27" s="1797">
        <f t="shared" si="7"/>
        <v>0</v>
      </c>
      <c r="K27" s="1784">
        <f>SUM(B27+E27+H27)</f>
        <v>0</v>
      </c>
      <c r="L27" s="1785">
        <f>SUM(C27+F27+I27)</f>
        <v>2</v>
      </c>
      <c r="M27" s="1786">
        <f>SUM(K27:L27)</f>
        <v>2</v>
      </c>
      <c r="N27" s="24"/>
      <c r="O27" s="24"/>
    </row>
    <row r="28" spans="1:15" ht="24.95" customHeight="1" thickBot="1" x14ac:dyDescent="0.4">
      <c r="A28" s="567" t="s">
        <v>8</v>
      </c>
      <c r="B28" s="1799">
        <f t="shared" ref="B28:M28" si="10">SUM(B21:B27)</f>
        <v>76</v>
      </c>
      <c r="C28" s="1799">
        <f t="shared" si="10"/>
        <v>63</v>
      </c>
      <c r="D28" s="1799">
        <f t="shared" si="10"/>
        <v>139</v>
      </c>
      <c r="E28" s="1799">
        <f t="shared" si="10"/>
        <v>79</v>
      </c>
      <c r="F28" s="1799">
        <f t="shared" si="10"/>
        <v>106</v>
      </c>
      <c r="G28" s="569">
        <f t="shared" si="10"/>
        <v>185</v>
      </c>
      <c r="H28" s="1799">
        <f t="shared" si="10"/>
        <v>1</v>
      </c>
      <c r="I28" s="1799">
        <f t="shared" si="10"/>
        <v>0</v>
      </c>
      <c r="J28" s="1799">
        <f t="shared" si="10"/>
        <v>1</v>
      </c>
      <c r="K28" s="1799">
        <f t="shared" si="10"/>
        <v>156</v>
      </c>
      <c r="L28" s="1799">
        <f t="shared" si="10"/>
        <v>169</v>
      </c>
      <c r="M28" s="569">
        <f t="shared" si="10"/>
        <v>325</v>
      </c>
      <c r="N28" s="31"/>
      <c r="O28" s="31"/>
    </row>
    <row r="29" spans="1:15" ht="24.95" customHeight="1" thickBot="1" x14ac:dyDescent="0.4">
      <c r="A29" s="566" t="s">
        <v>25</v>
      </c>
      <c r="B29" s="1800"/>
      <c r="C29" s="1801"/>
      <c r="D29" s="657"/>
      <c r="E29" s="1675"/>
      <c r="F29" s="1677"/>
      <c r="G29" s="655"/>
      <c r="H29" s="1967"/>
      <c r="I29" s="1802"/>
      <c r="J29" s="1803"/>
      <c r="K29" s="1804"/>
      <c r="L29" s="1805"/>
      <c r="M29" s="1806"/>
      <c r="N29" s="24"/>
      <c r="O29" s="24"/>
    </row>
    <row r="30" spans="1:15" ht="24.95" customHeight="1" x14ac:dyDescent="0.35">
      <c r="A30" s="551" t="s">
        <v>61</v>
      </c>
      <c r="B30" s="1781">
        <v>0</v>
      </c>
      <c r="C30" s="1782">
        <v>1</v>
      </c>
      <c r="D30" s="1795">
        <f>SUM(B30:C30)</f>
        <v>1</v>
      </c>
      <c r="E30" s="1793">
        <v>0</v>
      </c>
      <c r="F30" s="1783">
        <v>0</v>
      </c>
      <c r="G30" s="1796">
        <f t="shared" ref="G30:G37" si="11">SUM(E30:F30)</f>
        <v>0</v>
      </c>
      <c r="H30" s="1783">
        <v>0</v>
      </c>
      <c r="I30" s="1783">
        <v>0</v>
      </c>
      <c r="J30" s="1795">
        <f>SUM(H30:I30)</f>
        <v>0</v>
      </c>
      <c r="K30" s="1784">
        <f t="shared" ref="K30:M37" si="12">B30+E30+H30</f>
        <v>0</v>
      </c>
      <c r="L30" s="1785">
        <f t="shared" si="12"/>
        <v>1</v>
      </c>
      <c r="M30" s="1786">
        <f t="shared" si="12"/>
        <v>1</v>
      </c>
      <c r="N30" s="24"/>
      <c r="O30" s="24"/>
    </row>
    <row r="31" spans="1:15" ht="33" customHeight="1" x14ac:dyDescent="0.35">
      <c r="A31" s="300" t="s">
        <v>60</v>
      </c>
      <c r="B31" s="1781">
        <v>0</v>
      </c>
      <c r="C31" s="1782">
        <v>0</v>
      </c>
      <c r="D31" s="1795">
        <f t="shared" ref="D31:D37" si="13">SUM(B31:C31)</f>
        <v>0</v>
      </c>
      <c r="E31" s="1793">
        <v>0</v>
      </c>
      <c r="F31" s="1783">
        <v>0</v>
      </c>
      <c r="G31" s="1796">
        <f t="shared" si="11"/>
        <v>0</v>
      </c>
      <c r="H31" s="1783">
        <v>0</v>
      </c>
      <c r="I31" s="1783">
        <v>0</v>
      </c>
      <c r="J31" s="1795">
        <f>SUM(H31:I31)</f>
        <v>0</v>
      </c>
      <c r="K31" s="1784">
        <f t="shared" si="12"/>
        <v>0</v>
      </c>
      <c r="L31" s="1785">
        <f t="shared" si="12"/>
        <v>0</v>
      </c>
      <c r="M31" s="1786">
        <f t="shared" si="12"/>
        <v>0</v>
      </c>
      <c r="N31" s="24"/>
      <c r="O31" s="24"/>
    </row>
    <row r="32" spans="1:15" ht="24.95" customHeight="1" x14ac:dyDescent="0.35">
      <c r="A32" s="553" t="s">
        <v>96</v>
      </c>
      <c r="B32" s="1781">
        <v>0</v>
      </c>
      <c r="C32" s="1782">
        <v>0</v>
      </c>
      <c r="D32" s="1795">
        <f t="shared" si="13"/>
        <v>0</v>
      </c>
      <c r="E32" s="1793">
        <v>0</v>
      </c>
      <c r="F32" s="1783">
        <v>0</v>
      </c>
      <c r="G32" s="1796">
        <f t="shared" si="11"/>
        <v>0</v>
      </c>
      <c r="H32" s="1783">
        <v>0</v>
      </c>
      <c r="I32" s="1783">
        <v>0</v>
      </c>
      <c r="J32" s="1795">
        <f>SUM(H32:I32)</f>
        <v>0</v>
      </c>
      <c r="K32" s="1784">
        <f t="shared" si="12"/>
        <v>0</v>
      </c>
      <c r="L32" s="1785">
        <f t="shared" si="12"/>
        <v>0</v>
      </c>
      <c r="M32" s="1786">
        <f t="shared" si="12"/>
        <v>0</v>
      </c>
      <c r="N32" s="31"/>
      <c r="O32" s="31"/>
    </row>
    <row r="33" spans="1:16" ht="24.95" customHeight="1" x14ac:dyDescent="0.35">
      <c r="A33" s="554" t="s">
        <v>95</v>
      </c>
      <c r="B33" s="1781">
        <v>0</v>
      </c>
      <c r="C33" s="1782">
        <v>0</v>
      </c>
      <c r="D33" s="1795">
        <f t="shared" si="13"/>
        <v>0</v>
      </c>
      <c r="E33" s="1781">
        <v>0</v>
      </c>
      <c r="F33" s="1782">
        <v>0</v>
      </c>
      <c r="G33" s="1796">
        <f t="shared" si="11"/>
        <v>0</v>
      </c>
      <c r="H33" s="1783">
        <v>0</v>
      </c>
      <c r="I33" s="1783">
        <v>0</v>
      </c>
      <c r="J33" s="1795">
        <f>SUM(H33:I33)</f>
        <v>0</v>
      </c>
      <c r="K33" s="1784">
        <f t="shared" si="12"/>
        <v>0</v>
      </c>
      <c r="L33" s="1785">
        <f t="shared" si="12"/>
        <v>0</v>
      </c>
      <c r="M33" s="1786">
        <f t="shared" si="12"/>
        <v>0</v>
      </c>
      <c r="N33" s="31"/>
      <c r="O33" s="31"/>
    </row>
    <row r="34" spans="1:16" ht="24.95" customHeight="1" x14ac:dyDescent="0.35">
      <c r="A34" s="554" t="s">
        <v>157</v>
      </c>
      <c r="B34" s="1781">
        <v>0</v>
      </c>
      <c r="C34" s="1782">
        <v>0</v>
      </c>
      <c r="D34" s="1795">
        <f t="shared" si="13"/>
        <v>0</v>
      </c>
      <c r="E34" s="1781">
        <v>0</v>
      </c>
      <c r="F34" s="1782">
        <v>0</v>
      </c>
      <c r="G34" s="1796">
        <f t="shared" si="11"/>
        <v>0</v>
      </c>
      <c r="H34" s="1783">
        <v>0</v>
      </c>
      <c r="I34" s="1783">
        <v>0</v>
      </c>
      <c r="J34" s="1795">
        <f>SUM(H34:I34)</f>
        <v>0</v>
      </c>
      <c r="K34" s="1784">
        <f t="shared" si="12"/>
        <v>0</v>
      </c>
      <c r="L34" s="1785">
        <f t="shared" si="12"/>
        <v>0</v>
      </c>
      <c r="M34" s="1786">
        <f t="shared" si="12"/>
        <v>0</v>
      </c>
      <c r="N34" s="31"/>
      <c r="O34" s="31"/>
    </row>
    <row r="35" spans="1:16" ht="32.25" customHeight="1" x14ac:dyDescent="0.35">
      <c r="A35" s="555" t="s">
        <v>29</v>
      </c>
      <c r="B35" s="1781">
        <v>0</v>
      </c>
      <c r="C35" s="1782">
        <v>0</v>
      </c>
      <c r="D35" s="1795">
        <f t="shared" si="13"/>
        <v>0</v>
      </c>
      <c r="E35" s="1781">
        <v>0</v>
      </c>
      <c r="F35" s="1782">
        <v>0</v>
      </c>
      <c r="G35" s="1962">
        <f t="shared" si="11"/>
        <v>0</v>
      </c>
      <c r="H35" s="1783">
        <f>H52+H44</f>
        <v>0</v>
      </c>
      <c r="I35" s="1783">
        <f>I52+I44</f>
        <v>0</v>
      </c>
      <c r="J35" s="1783">
        <f>J52+J44</f>
        <v>0</v>
      </c>
      <c r="K35" s="1784">
        <f t="shared" si="12"/>
        <v>0</v>
      </c>
      <c r="L35" s="1785">
        <f t="shared" si="12"/>
        <v>0</v>
      </c>
      <c r="M35" s="1786">
        <f t="shared" si="12"/>
        <v>0</v>
      </c>
      <c r="N35" s="32"/>
      <c r="O35" s="32"/>
    </row>
    <row r="36" spans="1:16" ht="32.25" customHeight="1" x14ac:dyDescent="0.35">
      <c r="A36" s="654" t="s">
        <v>62</v>
      </c>
      <c r="B36" s="1781">
        <v>0</v>
      </c>
      <c r="C36" s="1782">
        <v>0</v>
      </c>
      <c r="D36" s="1795">
        <f t="shared" si="13"/>
        <v>0</v>
      </c>
      <c r="E36" s="1793">
        <v>0</v>
      </c>
      <c r="F36" s="1783">
        <v>0</v>
      </c>
      <c r="G36" s="1962">
        <f t="shared" si="11"/>
        <v>0</v>
      </c>
      <c r="H36" s="1783">
        <v>0</v>
      </c>
      <c r="I36" s="1783">
        <v>0</v>
      </c>
      <c r="J36" s="1807">
        <f>SUM(H36:I36)</f>
        <v>0</v>
      </c>
      <c r="K36" s="1784">
        <v>0</v>
      </c>
      <c r="L36" s="1785">
        <v>0</v>
      </c>
      <c r="M36" s="1786">
        <f>SUM(K36:L36)</f>
        <v>0</v>
      </c>
      <c r="N36" s="32"/>
      <c r="O36" s="32"/>
    </row>
    <row r="37" spans="1:16" ht="29.25" customHeight="1" thickBot="1" x14ac:dyDescent="0.4">
      <c r="A37" s="556"/>
      <c r="B37" s="1781"/>
      <c r="C37" s="1782"/>
      <c r="D37" s="1795">
        <f t="shared" si="13"/>
        <v>0</v>
      </c>
      <c r="E37" s="1798">
        <v>0</v>
      </c>
      <c r="F37" s="1965">
        <v>0</v>
      </c>
      <c r="G37" s="1797">
        <f t="shared" si="11"/>
        <v>0</v>
      </c>
      <c r="H37" s="1965">
        <v>0</v>
      </c>
      <c r="I37" s="1783">
        <v>0</v>
      </c>
      <c r="J37" s="1795">
        <f>SUM(H37:I37)</f>
        <v>0</v>
      </c>
      <c r="K37" s="1784">
        <f t="shared" si="12"/>
        <v>0</v>
      </c>
      <c r="L37" s="1785">
        <f t="shared" si="12"/>
        <v>0</v>
      </c>
      <c r="M37" s="1786">
        <f t="shared" si="12"/>
        <v>0</v>
      </c>
      <c r="N37" s="31"/>
      <c r="O37" s="31"/>
    </row>
    <row r="38" spans="1:16" ht="28.5" customHeight="1" thickBot="1" x14ac:dyDescent="0.4">
      <c r="A38" s="567" t="s">
        <v>13</v>
      </c>
      <c r="B38" s="568">
        <f t="shared" ref="B38:M38" si="14">SUM(B30:B37)</f>
        <v>0</v>
      </c>
      <c r="C38" s="568">
        <f t="shared" si="14"/>
        <v>1</v>
      </c>
      <c r="D38" s="568">
        <f t="shared" si="14"/>
        <v>1</v>
      </c>
      <c r="E38" s="568">
        <f t="shared" si="14"/>
        <v>0</v>
      </c>
      <c r="F38" s="568">
        <f t="shared" si="14"/>
        <v>0</v>
      </c>
      <c r="G38" s="568">
        <f t="shared" si="14"/>
        <v>0</v>
      </c>
      <c r="H38" s="1808">
        <f t="shared" si="14"/>
        <v>0</v>
      </c>
      <c r="I38" s="1808">
        <f t="shared" si="14"/>
        <v>0</v>
      </c>
      <c r="J38" s="1808">
        <f t="shared" si="14"/>
        <v>0</v>
      </c>
      <c r="K38" s="568">
        <f t="shared" si="14"/>
        <v>0</v>
      </c>
      <c r="L38" s="568">
        <f t="shared" si="14"/>
        <v>1</v>
      </c>
      <c r="M38" s="569">
        <f t="shared" si="14"/>
        <v>1</v>
      </c>
      <c r="N38" s="24"/>
      <c r="O38" s="24"/>
    </row>
    <row r="39" spans="1:16" ht="30" customHeight="1" thickBot="1" x14ac:dyDescent="0.4">
      <c r="A39" s="570" t="s">
        <v>10</v>
      </c>
      <c r="B39" s="558">
        <f t="shared" ref="B39:M39" si="15">B28</f>
        <v>76</v>
      </c>
      <c r="C39" s="558">
        <f t="shared" si="15"/>
        <v>63</v>
      </c>
      <c r="D39" s="558">
        <f t="shared" si="15"/>
        <v>139</v>
      </c>
      <c r="E39" s="558">
        <f t="shared" si="15"/>
        <v>79</v>
      </c>
      <c r="F39" s="558">
        <f t="shared" si="15"/>
        <v>106</v>
      </c>
      <c r="G39" s="571">
        <f t="shared" si="15"/>
        <v>185</v>
      </c>
      <c r="H39" s="571">
        <f t="shared" si="15"/>
        <v>1</v>
      </c>
      <c r="I39" s="571">
        <f t="shared" si="15"/>
        <v>0</v>
      </c>
      <c r="J39" s="571">
        <f t="shared" si="15"/>
        <v>1</v>
      </c>
      <c r="K39" s="571">
        <f t="shared" si="15"/>
        <v>156</v>
      </c>
      <c r="L39" s="571">
        <f t="shared" si="15"/>
        <v>169</v>
      </c>
      <c r="M39" s="572">
        <f t="shared" si="15"/>
        <v>325</v>
      </c>
      <c r="N39" s="34"/>
      <c r="O39" s="34"/>
    </row>
    <row r="40" spans="1:16" ht="26.25" thickBot="1" x14ac:dyDescent="0.4">
      <c r="A40" s="570" t="s">
        <v>14</v>
      </c>
      <c r="B40" s="558">
        <f t="shared" ref="B40:M40" si="16">B38</f>
        <v>0</v>
      </c>
      <c r="C40" s="558">
        <f t="shared" si="16"/>
        <v>1</v>
      </c>
      <c r="D40" s="558">
        <f t="shared" si="16"/>
        <v>1</v>
      </c>
      <c r="E40" s="558">
        <f t="shared" si="16"/>
        <v>0</v>
      </c>
      <c r="F40" s="558">
        <f t="shared" si="16"/>
        <v>0</v>
      </c>
      <c r="G40" s="571">
        <f t="shared" si="16"/>
        <v>0</v>
      </c>
      <c r="H40" s="571">
        <f t="shared" si="16"/>
        <v>0</v>
      </c>
      <c r="I40" s="571">
        <f t="shared" si="16"/>
        <v>0</v>
      </c>
      <c r="J40" s="571">
        <f t="shared" si="16"/>
        <v>0</v>
      </c>
      <c r="K40" s="571">
        <f t="shared" si="16"/>
        <v>0</v>
      </c>
      <c r="L40" s="571">
        <f t="shared" si="16"/>
        <v>1</v>
      </c>
      <c r="M40" s="572">
        <f t="shared" si="16"/>
        <v>1</v>
      </c>
      <c r="N40" s="25"/>
      <c r="O40" s="25"/>
    </row>
    <row r="41" spans="1:16" ht="26.25" thickBot="1" x14ac:dyDescent="0.4">
      <c r="A41" s="573" t="s">
        <v>15</v>
      </c>
      <c r="B41" s="1809">
        <f t="shared" ref="B41:M41" si="17">SUM(B39:B40)</f>
        <v>76</v>
      </c>
      <c r="C41" s="1809">
        <f t="shared" si="17"/>
        <v>64</v>
      </c>
      <c r="D41" s="1809">
        <f t="shared" si="17"/>
        <v>140</v>
      </c>
      <c r="E41" s="1809">
        <f t="shared" si="17"/>
        <v>79</v>
      </c>
      <c r="F41" s="1809">
        <f t="shared" si="17"/>
        <v>106</v>
      </c>
      <c r="G41" s="1810">
        <f t="shared" si="17"/>
        <v>185</v>
      </c>
      <c r="H41" s="1810">
        <f t="shared" si="17"/>
        <v>1</v>
      </c>
      <c r="I41" s="1810">
        <f>SUM(I39:I40)</f>
        <v>0</v>
      </c>
      <c r="J41" s="1810">
        <f>SUM(J39:J40)</f>
        <v>1</v>
      </c>
      <c r="K41" s="1810">
        <f t="shared" si="17"/>
        <v>156</v>
      </c>
      <c r="L41" s="1810">
        <f t="shared" si="17"/>
        <v>170</v>
      </c>
      <c r="M41" s="1811">
        <f t="shared" si="17"/>
        <v>326</v>
      </c>
      <c r="N41" s="25"/>
      <c r="O41" s="25"/>
    </row>
    <row r="42" spans="1:16" ht="39" customHeight="1" x14ac:dyDescent="0.3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6" ht="25.5" hidden="1" customHeight="1" x14ac:dyDescent="0.3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8"/>
    </row>
    <row r="44" spans="1:16" ht="37.5" customHeight="1" x14ac:dyDescent="0.35">
      <c r="A44" s="3194"/>
      <c r="B44" s="3194"/>
      <c r="C44" s="3194"/>
      <c r="D44" s="3194"/>
      <c r="E44" s="3194"/>
      <c r="F44" s="3194"/>
      <c r="G44" s="3194"/>
      <c r="H44" s="3194"/>
      <c r="I44" s="3194"/>
      <c r="J44" s="3194"/>
      <c r="K44" s="3194"/>
      <c r="L44" s="3194"/>
      <c r="M44" s="3194"/>
      <c r="N44" s="3194"/>
      <c r="O44" s="3194"/>
      <c r="P44" s="3194"/>
    </row>
    <row r="45" spans="1:16" ht="26.25" customHeight="1" x14ac:dyDescent="0.3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</sheetData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0" zoomScale="60" zoomScaleNormal="50" workbookViewId="0">
      <selection activeCell="O21" sqref="O21"/>
    </sheetView>
  </sheetViews>
  <sheetFormatPr defaultRowHeight="42.75" customHeight="1" outlineLevelRow="1" x14ac:dyDescent="0.2"/>
  <cols>
    <col min="1" max="1" width="4.42578125" style="972" customWidth="1"/>
    <col min="2" max="2" width="13.7109375" style="972" customWidth="1"/>
    <col min="3" max="3" width="53" style="972" customWidth="1"/>
    <col min="4" max="4" width="17.85546875" style="972" customWidth="1"/>
    <col min="5" max="5" width="14.85546875" style="972" customWidth="1"/>
    <col min="6" max="6" width="12.5703125" style="974" customWidth="1"/>
    <col min="7" max="7" width="18.5703125" style="972" customWidth="1"/>
    <col min="8" max="8" width="15.7109375" style="972" customWidth="1"/>
    <col min="9" max="9" width="15.7109375" style="974" customWidth="1"/>
    <col min="10" max="10" width="18.7109375" style="972" customWidth="1"/>
    <col min="11" max="11" width="16.28515625" style="972" customWidth="1"/>
    <col min="12" max="12" width="16.28515625" style="974" customWidth="1"/>
    <col min="13" max="13" width="18.42578125" style="972" customWidth="1"/>
    <col min="14" max="14" width="14.140625" style="972" customWidth="1"/>
    <col min="15" max="15" width="14.28515625" style="974" customWidth="1"/>
    <col min="16" max="16" width="18.140625" style="906" customWidth="1"/>
    <col min="17" max="17" width="14.7109375" style="906" customWidth="1"/>
    <col min="18" max="18" width="15.5703125" style="906" customWidth="1"/>
    <col min="19" max="19" width="18.7109375" style="972" customWidth="1"/>
    <col min="20" max="20" width="16.7109375" style="972" customWidth="1"/>
    <col min="21" max="21" width="17.140625" style="974" customWidth="1"/>
    <col min="22" max="22" width="15.42578125" style="972" customWidth="1"/>
    <col min="23" max="256" width="9.140625" style="972"/>
    <col min="257" max="257" width="4.42578125" style="972" customWidth="1"/>
    <col min="258" max="258" width="13.7109375" style="972" customWidth="1"/>
    <col min="259" max="259" width="53" style="972" customWidth="1"/>
    <col min="260" max="260" width="17.85546875" style="972" customWidth="1"/>
    <col min="261" max="261" width="14.85546875" style="972" customWidth="1"/>
    <col min="262" max="262" width="12.5703125" style="972" customWidth="1"/>
    <col min="263" max="263" width="18.5703125" style="972" customWidth="1"/>
    <col min="264" max="265" width="15.7109375" style="972" customWidth="1"/>
    <col min="266" max="266" width="18.7109375" style="972" customWidth="1"/>
    <col min="267" max="268" width="16.28515625" style="972" customWidth="1"/>
    <col min="269" max="269" width="18.42578125" style="972" customWidth="1"/>
    <col min="270" max="270" width="14.140625" style="972" customWidth="1"/>
    <col min="271" max="271" width="14.28515625" style="972" customWidth="1"/>
    <col min="272" max="272" width="18.140625" style="972" customWidth="1"/>
    <col min="273" max="273" width="14.7109375" style="972" customWidth="1"/>
    <col min="274" max="274" width="15.5703125" style="972" customWidth="1"/>
    <col min="275" max="275" width="18.7109375" style="972" customWidth="1"/>
    <col min="276" max="276" width="16.7109375" style="972" customWidth="1"/>
    <col min="277" max="277" width="17.140625" style="972" customWidth="1"/>
    <col min="278" max="278" width="15.42578125" style="972" customWidth="1"/>
    <col min="279" max="512" width="9.140625" style="972"/>
    <col min="513" max="513" width="4.42578125" style="972" customWidth="1"/>
    <col min="514" max="514" width="13.7109375" style="972" customWidth="1"/>
    <col min="515" max="515" width="53" style="972" customWidth="1"/>
    <col min="516" max="516" width="17.85546875" style="972" customWidth="1"/>
    <col min="517" max="517" width="14.85546875" style="972" customWidth="1"/>
    <col min="518" max="518" width="12.5703125" style="972" customWidth="1"/>
    <col min="519" max="519" width="18.5703125" style="972" customWidth="1"/>
    <col min="520" max="521" width="15.7109375" style="972" customWidth="1"/>
    <col min="522" max="522" width="18.7109375" style="972" customWidth="1"/>
    <col min="523" max="524" width="16.28515625" style="972" customWidth="1"/>
    <col min="525" max="525" width="18.42578125" style="972" customWidth="1"/>
    <col min="526" max="526" width="14.140625" style="972" customWidth="1"/>
    <col min="527" max="527" width="14.28515625" style="972" customWidth="1"/>
    <col min="528" max="528" width="18.140625" style="972" customWidth="1"/>
    <col min="529" max="529" width="14.7109375" style="972" customWidth="1"/>
    <col min="530" max="530" width="15.5703125" style="972" customWidth="1"/>
    <col min="531" max="531" width="18.7109375" style="972" customWidth="1"/>
    <col min="532" max="532" width="16.7109375" style="972" customWidth="1"/>
    <col min="533" max="533" width="17.140625" style="972" customWidth="1"/>
    <col min="534" max="534" width="15.42578125" style="972" customWidth="1"/>
    <col min="535" max="768" width="9.140625" style="972"/>
    <col min="769" max="769" width="4.42578125" style="972" customWidth="1"/>
    <col min="770" max="770" width="13.7109375" style="972" customWidth="1"/>
    <col min="771" max="771" width="53" style="972" customWidth="1"/>
    <col min="772" max="772" width="17.85546875" style="972" customWidth="1"/>
    <col min="773" max="773" width="14.85546875" style="972" customWidth="1"/>
    <col min="774" max="774" width="12.5703125" style="972" customWidth="1"/>
    <col min="775" max="775" width="18.5703125" style="972" customWidth="1"/>
    <col min="776" max="777" width="15.7109375" style="972" customWidth="1"/>
    <col min="778" max="778" width="18.7109375" style="972" customWidth="1"/>
    <col min="779" max="780" width="16.28515625" style="972" customWidth="1"/>
    <col min="781" max="781" width="18.42578125" style="972" customWidth="1"/>
    <col min="782" max="782" width="14.140625" style="972" customWidth="1"/>
    <col min="783" max="783" width="14.28515625" style="972" customWidth="1"/>
    <col min="784" max="784" width="18.140625" style="972" customWidth="1"/>
    <col min="785" max="785" width="14.7109375" style="972" customWidth="1"/>
    <col min="786" max="786" width="15.5703125" style="972" customWidth="1"/>
    <col min="787" max="787" width="18.7109375" style="972" customWidth="1"/>
    <col min="788" max="788" width="16.7109375" style="972" customWidth="1"/>
    <col min="789" max="789" width="17.140625" style="972" customWidth="1"/>
    <col min="790" max="790" width="15.42578125" style="972" customWidth="1"/>
    <col min="791" max="1024" width="9.140625" style="972"/>
    <col min="1025" max="1025" width="4.42578125" style="972" customWidth="1"/>
    <col min="1026" max="1026" width="13.7109375" style="972" customWidth="1"/>
    <col min="1027" max="1027" width="53" style="972" customWidth="1"/>
    <col min="1028" max="1028" width="17.85546875" style="972" customWidth="1"/>
    <col min="1029" max="1029" width="14.85546875" style="972" customWidth="1"/>
    <col min="1030" max="1030" width="12.5703125" style="972" customWidth="1"/>
    <col min="1031" max="1031" width="18.5703125" style="972" customWidth="1"/>
    <col min="1032" max="1033" width="15.7109375" style="972" customWidth="1"/>
    <col min="1034" max="1034" width="18.7109375" style="972" customWidth="1"/>
    <col min="1035" max="1036" width="16.28515625" style="972" customWidth="1"/>
    <col min="1037" max="1037" width="18.42578125" style="972" customWidth="1"/>
    <col min="1038" max="1038" width="14.140625" style="972" customWidth="1"/>
    <col min="1039" max="1039" width="14.28515625" style="972" customWidth="1"/>
    <col min="1040" max="1040" width="18.140625" style="972" customWidth="1"/>
    <col min="1041" max="1041" width="14.7109375" style="972" customWidth="1"/>
    <col min="1042" max="1042" width="15.5703125" style="972" customWidth="1"/>
    <col min="1043" max="1043" width="18.7109375" style="972" customWidth="1"/>
    <col min="1044" max="1044" width="16.7109375" style="972" customWidth="1"/>
    <col min="1045" max="1045" width="17.140625" style="972" customWidth="1"/>
    <col min="1046" max="1046" width="15.42578125" style="972" customWidth="1"/>
    <col min="1047" max="1280" width="9.140625" style="972"/>
    <col min="1281" max="1281" width="4.42578125" style="972" customWidth="1"/>
    <col min="1282" max="1282" width="13.7109375" style="972" customWidth="1"/>
    <col min="1283" max="1283" width="53" style="972" customWidth="1"/>
    <col min="1284" max="1284" width="17.85546875" style="972" customWidth="1"/>
    <col min="1285" max="1285" width="14.85546875" style="972" customWidth="1"/>
    <col min="1286" max="1286" width="12.5703125" style="972" customWidth="1"/>
    <col min="1287" max="1287" width="18.5703125" style="972" customWidth="1"/>
    <col min="1288" max="1289" width="15.7109375" style="972" customWidth="1"/>
    <col min="1290" max="1290" width="18.7109375" style="972" customWidth="1"/>
    <col min="1291" max="1292" width="16.28515625" style="972" customWidth="1"/>
    <col min="1293" max="1293" width="18.42578125" style="972" customWidth="1"/>
    <col min="1294" max="1294" width="14.140625" style="972" customWidth="1"/>
    <col min="1295" max="1295" width="14.28515625" style="972" customWidth="1"/>
    <col min="1296" max="1296" width="18.140625" style="972" customWidth="1"/>
    <col min="1297" max="1297" width="14.7109375" style="972" customWidth="1"/>
    <col min="1298" max="1298" width="15.5703125" style="972" customWidth="1"/>
    <col min="1299" max="1299" width="18.7109375" style="972" customWidth="1"/>
    <col min="1300" max="1300" width="16.7109375" style="972" customWidth="1"/>
    <col min="1301" max="1301" width="17.140625" style="972" customWidth="1"/>
    <col min="1302" max="1302" width="15.42578125" style="972" customWidth="1"/>
    <col min="1303" max="1536" width="9.140625" style="972"/>
    <col min="1537" max="1537" width="4.42578125" style="972" customWidth="1"/>
    <col min="1538" max="1538" width="13.7109375" style="972" customWidth="1"/>
    <col min="1539" max="1539" width="53" style="972" customWidth="1"/>
    <col min="1540" max="1540" width="17.85546875" style="972" customWidth="1"/>
    <col min="1541" max="1541" width="14.85546875" style="972" customWidth="1"/>
    <col min="1542" max="1542" width="12.5703125" style="972" customWidth="1"/>
    <col min="1543" max="1543" width="18.5703125" style="972" customWidth="1"/>
    <col min="1544" max="1545" width="15.7109375" style="972" customWidth="1"/>
    <col min="1546" max="1546" width="18.7109375" style="972" customWidth="1"/>
    <col min="1547" max="1548" width="16.28515625" style="972" customWidth="1"/>
    <col min="1549" max="1549" width="18.42578125" style="972" customWidth="1"/>
    <col min="1550" max="1550" width="14.140625" style="972" customWidth="1"/>
    <col min="1551" max="1551" width="14.28515625" style="972" customWidth="1"/>
    <col min="1552" max="1552" width="18.140625" style="972" customWidth="1"/>
    <col min="1553" max="1553" width="14.7109375" style="972" customWidth="1"/>
    <col min="1554" max="1554" width="15.5703125" style="972" customWidth="1"/>
    <col min="1555" max="1555" width="18.7109375" style="972" customWidth="1"/>
    <col min="1556" max="1556" width="16.7109375" style="972" customWidth="1"/>
    <col min="1557" max="1557" width="17.140625" style="972" customWidth="1"/>
    <col min="1558" max="1558" width="15.42578125" style="972" customWidth="1"/>
    <col min="1559" max="1792" width="9.140625" style="972"/>
    <col min="1793" max="1793" width="4.42578125" style="972" customWidth="1"/>
    <col min="1794" max="1794" width="13.7109375" style="972" customWidth="1"/>
    <col min="1795" max="1795" width="53" style="972" customWidth="1"/>
    <col min="1796" max="1796" width="17.85546875" style="972" customWidth="1"/>
    <col min="1797" max="1797" width="14.85546875" style="972" customWidth="1"/>
    <col min="1798" max="1798" width="12.5703125" style="972" customWidth="1"/>
    <col min="1799" max="1799" width="18.5703125" style="972" customWidth="1"/>
    <col min="1800" max="1801" width="15.7109375" style="972" customWidth="1"/>
    <col min="1802" max="1802" width="18.7109375" style="972" customWidth="1"/>
    <col min="1803" max="1804" width="16.28515625" style="972" customWidth="1"/>
    <col min="1805" max="1805" width="18.42578125" style="972" customWidth="1"/>
    <col min="1806" max="1806" width="14.140625" style="972" customWidth="1"/>
    <col min="1807" max="1807" width="14.28515625" style="972" customWidth="1"/>
    <col min="1808" max="1808" width="18.140625" style="972" customWidth="1"/>
    <col min="1809" max="1809" width="14.7109375" style="972" customWidth="1"/>
    <col min="1810" max="1810" width="15.5703125" style="972" customWidth="1"/>
    <col min="1811" max="1811" width="18.7109375" style="972" customWidth="1"/>
    <col min="1812" max="1812" width="16.7109375" style="972" customWidth="1"/>
    <col min="1813" max="1813" width="17.140625" style="972" customWidth="1"/>
    <col min="1814" max="1814" width="15.42578125" style="972" customWidth="1"/>
    <col min="1815" max="2048" width="9.140625" style="972"/>
    <col min="2049" max="2049" width="4.42578125" style="972" customWidth="1"/>
    <col min="2050" max="2050" width="13.7109375" style="972" customWidth="1"/>
    <col min="2051" max="2051" width="53" style="972" customWidth="1"/>
    <col min="2052" max="2052" width="17.85546875" style="972" customWidth="1"/>
    <col min="2053" max="2053" width="14.85546875" style="972" customWidth="1"/>
    <col min="2054" max="2054" width="12.5703125" style="972" customWidth="1"/>
    <col min="2055" max="2055" width="18.5703125" style="972" customWidth="1"/>
    <col min="2056" max="2057" width="15.7109375" style="972" customWidth="1"/>
    <col min="2058" max="2058" width="18.7109375" style="972" customWidth="1"/>
    <col min="2059" max="2060" width="16.28515625" style="972" customWidth="1"/>
    <col min="2061" max="2061" width="18.42578125" style="972" customWidth="1"/>
    <col min="2062" max="2062" width="14.140625" style="972" customWidth="1"/>
    <col min="2063" max="2063" width="14.28515625" style="972" customWidth="1"/>
    <col min="2064" max="2064" width="18.140625" style="972" customWidth="1"/>
    <col min="2065" max="2065" width="14.7109375" style="972" customWidth="1"/>
    <col min="2066" max="2066" width="15.5703125" style="972" customWidth="1"/>
    <col min="2067" max="2067" width="18.7109375" style="972" customWidth="1"/>
    <col min="2068" max="2068" width="16.7109375" style="972" customWidth="1"/>
    <col min="2069" max="2069" width="17.140625" style="972" customWidth="1"/>
    <col min="2070" max="2070" width="15.42578125" style="972" customWidth="1"/>
    <col min="2071" max="2304" width="9.140625" style="972"/>
    <col min="2305" max="2305" width="4.42578125" style="972" customWidth="1"/>
    <col min="2306" max="2306" width="13.7109375" style="972" customWidth="1"/>
    <col min="2307" max="2307" width="53" style="972" customWidth="1"/>
    <col min="2308" max="2308" width="17.85546875" style="972" customWidth="1"/>
    <col min="2309" max="2309" width="14.85546875" style="972" customWidth="1"/>
    <col min="2310" max="2310" width="12.5703125" style="972" customWidth="1"/>
    <col min="2311" max="2311" width="18.5703125" style="972" customWidth="1"/>
    <col min="2312" max="2313" width="15.7109375" style="972" customWidth="1"/>
    <col min="2314" max="2314" width="18.7109375" style="972" customWidth="1"/>
    <col min="2315" max="2316" width="16.28515625" style="972" customWidth="1"/>
    <col min="2317" max="2317" width="18.42578125" style="972" customWidth="1"/>
    <col min="2318" max="2318" width="14.140625" style="972" customWidth="1"/>
    <col min="2319" max="2319" width="14.28515625" style="972" customWidth="1"/>
    <col min="2320" max="2320" width="18.140625" style="972" customWidth="1"/>
    <col min="2321" max="2321" width="14.7109375" style="972" customWidth="1"/>
    <col min="2322" max="2322" width="15.5703125" style="972" customWidth="1"/>
    <col min="2323" max="2323" width="18.7109375" style="972" customWidth="1"/>
    <col min="2324" max="2324" width="16.7109375" style="972" customWidth="1"/>
    <col min="2325" max="2325" width="17.140625" style="972" customWidth="1"/>
    <col min="2326" max="2326" width="15.42578125" style="972" customWidth="1"/>
    <col min="2327" max="2560" width="9.140625" style="972"/>
    <col min="2561" max="2561" width="4.42578125" style="972" customWidth="1"/>
    <col min="2562" max="2562" width="13.7109375" style="972" customWidth="1"/>
    <col min="2563" max="2563" width="53" style="972" customWidth="1"/>
    <col min="2564" max="2564" width="17.85546875" style="972" customWidth="1"/>
    <col min="2565" max="2565" width="14.85546875" style="972" customWidth="1"/>
    <col min="2566" max="2566" width="12.5703125" style="972" customWidth="1"/>
    <col min="2567" max="2567" width="18.5703125" style="972" customWidth="1"/>
    <col min="2568" max="2569" width="15.7109375" style="972" customWidth="1"/>
    <col min="2570" max="2570" width="18.7109375" style="972" customWidth="1"/>
    <col min="2571" max="2572" width="16.28515625" style="972" customWidth="1"/>
    <col min="2573" max="2573" width="18.42578125" style="972" customWidth="1"/>
    <col min="2574" max="2574" width="14.140625" style="972" customWidth="1"/>
    <col min="2575" max="2575" width="14.28515625" style="972" customWidth="1"/>
    <col min="2576" max="2576" width="18.140625" style="972" customWidth="1"/>
    <col min="2577" max="2577" width="14.7109375" style="972" customWidth="1"/>
    <col min="2578" max="2578" width="15.5703125" style="972" customWidth="1"/>
    <col min="2579" max="2579" width="18.7109375" style="972" customWidth="1"/>
    <col min="2580" max="2580" width="16.7109375" style="972" customWidth="1"/>
    <col min="2581" max="2581" width="17.140625" style="972" customWidth="1"/>
    <col min="2582" max="2582" width="15.42578125" style="972" customWidth="1"/>
    <col min="2583" max="2816" width="9.140625" style="972"/>
    <col min="2817" max="2817" width="4.42578125" style="972" customWidth="1"/>
    <col min="2818" max="2818" width="13.7109375" style="972" customWidth="1"/>
    <col min="2819" max="2819" width="53" style="972" customWidth="1"/>
    <col min="2820" max="2820" width="17.85546875" style="972" customWidth="1"/>
    <col min="2821" max="2821" width="14.85546875" style="972" customWidth="1"/>
    <col min="2822" max="2822" width="12.5703125" style="972" customWidth="1"/>
    <col min="2823" max="2823" width="18.5703125" style="972" customWidth="1"/>
    <col min="2824" max="2825" width="15.7109375" style="972" customWidth="1"/>
    <col min="2826" max="2826" width="18.7109375" style="972" customWidth="1"/>
    <col min="2827" max="2828" width="16.28515625" style="972" customWidth="1"/>
    <col min="2829" max="2829" width="18.42578125" style="972" customWidth="1"/>
    <col min="2830" max="2830" width="14.140625" style="972" customWidth="1"/>
    <col min="2831" max="2831" width="14.28515625" style="972" customWidth="1"/>
    <col min="2832" max="2832" width="18.140625" style="972" customWidth="1"/>
    <col min="2833" max="2833" width="14.7109375" style="972" customWidth="1"/>
    <col min="2834" max="2834" width="15.5703125" style="972" customWidth="1"/>
    <col min="2835" max="2835" width="18.7109375" style="972" customWidth="1"/>
    <col min="2836" max="2836" width="16.7109375" style="972" customWidth="1"/>
    <col min="2837" max="2837" width="17.140625" style="972" customWidth="1"/>
    <col min="2838" max="2838" width="15.42578125" style="972" customWidth="1"/>
    <col min="2839" max="3072" width="9.140625" style="972"/>
    <col min="3073" max="3073" width="4.42578125" style="972" customWidth="1"/>
    <col min="3074" max="3074" width="13.7109375" style="972" customWidth="1"/>
    <col min="3075" max="3075" width="53" style="972" customWidth="1"/>
    <col min="3076" max="3076" width="17.85546875" style="972" customWidth="1"/>
    <col min="3077" max="3077" width="14.85546875" style="972" customWidth="1"/>
    <col min="3078" max="3078" width="12.5703125" style="972" customWidth="1"/>
    <col min="3079" max="3079" width="18.5703125" style="972" customWidth="1"/>
    <col min="3080" max="3081" width="15.7109375" style="972" customWidth="1"/>
    <col min="3082" max="3082" width="18.7109375" style="972" customWidth="1"/>
    <col min="3083" max="3084" width="16.28515625" style="972" customWidth="1"/>
    <col min="3085" max="3085" width="18.42578125" style="972" customWidth="1"/>
    <col min="3086" max="3086" width="14.140625" style="972" customWidth="1"/>
    <col min="3087" max="3087" width="14.28515625" style="972" customWidth="1"/>
    <col min="3088" max="3088" width="18.140625" style="972" customWidth="1"/>
    <col min="3089" max="3089" width="14.7109375" style="972" customWidth="1"/>
    <col min="3090" max="3090" width="15.5703125" style="972" customWidth="1"/>
    <col min="3091" max="3091" width="18.7109375" style="972" customWidth="1"/>
    <col min="3092" max="3092" width="16.7109375" style="972" customWidth="1"/>
    <col min="3093" max="3093" width="17.140625" style="972" customWidth="1"/>
    <col min="3094" max="3094" width="15.42578125" style="972" customWidth="1"/>
    <col min="3095" max="3328" width="9.140625" style="972"/>
    <col min="3329" max="3329" width="4.42578125" style="972" customWidth="1"/>
    <col min="3330" max="3330" width="13.7109375" style="972" customWidth="1"/>
    <col min="3331" max="3331" width="53" style="972" customWidth="1"/>
    <col min="3332" max="3332" width="17.85546875" style="972" customWidth="1"/>
    <col min="3333" max="3333" width="14.85546875" style="972" customWidth="1"/>
    <col min="3334" max="3334" width="12.5703125" style="972" customWidth="1"/>
    <col min="3335" max="3335" width="18.5703125" style="972" customWidth="1"/>
    <col min="3336" max="3337" width="15.7109375" style="972" customWidth="1"/>
    <col min="3338" max="3338" width="18.7109375" style="972" customWidth="1"/>
    <col min="3339" max="3340" width="16.28515625" style="972" customWidth="1"/>
    <col min="3341" max="3341" width="18.42578125" style="972" customWidth="1"/>
    <col min="3342" max="3342" width="14.140625" style="972" customWidth="1"/>
    <col min="3343" max="3343" width="14.28515625" style="972" customWidth="1"/>
    <col min="3344" max="3344" width="18.140625" style="972" customWidth="1"/>
    <col min="3345" max="3345" width="14.7109375" style="972" customWidth="1"/>
    <col min="3346" max="3346" width="15.5703125" style="972" customWidth="1"/>
    <col min="3347" max="3347" width="18.7109375" style="972" customWidth="1"/>
    <col min="3348" max="3348" width="16.7109375" style="972" customWidth="1"/>
    <col min="3349" max="3349" width="17.140625" style="972" customWidth="1"/>
    <col min="3350" max="3350" width="15.42578125" style="972" customWidth="1"/>
    <col min="3351" max="3584" width="9.140625" style="972"/>
    <col min="3585" max="3585" width="4.42578125" style="972" customWidth="1"/>
    <col min="3586" max="3586" width="13.7109375" style="972" customWidth="1"/>
    <col min="3587" max="3587" width="53" style="972" customWidth="1"/>
    <col min="3588" max="3588" width="17.85546875" style="972" customWidth="1"/>
    <col min="3589" max="3589" width="14.85546875" style="972" customWidth="1"/>
    <col min="3590" max="3590" width="12.5703125" style="972" customWidth="1"/>
    <col min="3591" max="3591" width="18.5703125" style="972" customWidth="1"/>
    <col min="3592" max="3593" width="15.7109375" style="972" customWidth="1"/>
    <col min="3594" max="3594" width="18.7109375" style="972" customWidth="1"/>
    <col min="3595" max="3596" width="16.28515625" style="972" customWidth="1"/>
    <col min="3597" max="3597" width="18.42578125" style="972" customWidth="1"/>
    <col min="3598" max="3598" width="14.140625" style="972" customWidth="1"/>
    <col min="3599" max="3599" width="14.28515625" style="972" customWidth="1"/>
    <col min="3600" max="3600" width="18.140625" style="972" customWidth="1"/>
    <col min="3601" max="3601" width="14.7109375" style="972" customWidth="1"/>
    <col min="3602" max="3602" width="15.5703125" style="972" customWidth="1"/>
    <col min="3603" max="3603" width="18.7109375" style="972" customWidth="1"/>
    <col min="3604" max="3604" width="16.7109375" style="972" customWidth="1"/>
    <col min="3605" max="3605" width="17.140625" style="972" customWidth="1"/>
    <col min="3606" max="3606" width="15.42578125" style="972" customWidth="1"/>
    <col min="3607" max="3840" width="9.140625" style="972"/>
    <col min="3841" max="3841" width="4.42578125" style="972" customWidth="1"/>
    <col min="3842" max="3842" width="13.7109375" style="972" customWidth="1"/>
    <col min="3843" max="3843" width="53" style="972" customWidth="1"/>
    <col min="3844" max="3844" width="17.85546875" style="972" customWidth="1"/>
    <col min="3845" max="3845" width="14.85546875" style="972" customWidth="1"/>
    <col min="3846" max="3846" width="12.5703125" style="972" customWidth="1"/>
    <col min="3847" max="3847" width="18.5703125" style="972" customWidth="1"/>
    <col min="3848" max="3849" width="15.7109375" style="972" customWidth="1"/>
    <col min="3850" max="3850" width="18.7109375" style="972" customWidth="1"/>
    <col min="3851" max="3852" width="16.28515625" style="972" customWidth="1"/>
    <col min="3853" max="3853" width="18.42578125" style="972" customWidth="1"/>
    <col min="3854" max="3854" width="14.140625" style="972" customWidth="1"/>
    <col min="3855" max="3855" width="14.28515625" style="972" customWidth="1"/>
    <col min="3856" max="3856" width="18.140625" style="972" customWidth="1"/>
    <col min="3857" max="3857" width="14.7109375" style="972" customWidth="1"/>
    <col min="3858" max="3858" width="15.5703125" style="972" customWidth="1"/>
    <col min="3859" max="3859" width="18.7109375" style="972" customWidth="1"/>
    <col min="3860" max="3860" width="16.7109375" style="972" customWidth="1"/>
    <col min="3861" max="3861" width="17.140625" style="972" customWidth="1"/>
    <col min="3862" max="3862" width="15.42578125" style="972" customWidth="1"/>
    <col min="3863" max="4096" width="9.140625" style="972"/>
    <col min="4097" max="4097" width="4.42578125" style="972" customWidth="1"/>
    <col min="4098" max="4098" width="13.7109375" style="972" customWidth="1"/>
    <col min="4099" max="4099" width="53" style="972" customWidth="1"/>
    <col min="4100" max="4100" width="17.85546875" style="972" customWidth="1"/>
    <col min="4101" max="4101" width="14.85546875" style="972" customWidth="1"/>
    <col min="4102" max="4102" width="12.5703125" style="972" customWidth="1"/>
    <col min="4103" max="4103" width="18.5703125" style="972" customWidth="1"/>
    <col min="4104" max="4105" width="15.7109375" style="972" customWidth="1"/>
    <col min="4106" max="4106" width="18.7109375" style="972" customWidth="1"/>
    <col min="4107" max="4108" width="16.28515625" style="972" customWidth="1"/>
    <col min="4109" max="4109" width="18.42578125" style="972" customWidth="1"/>
    <col min="4110" max="4110" width="14.140625" style="972" customWidth="1"/>
    <col min="4111" max="4111" width="14.28515625" style="972" customWidth="1"/>
    <col min="4112" max="4112" width="18.140625" style="972" customWidth="1"/>
    <col min="4113" max="4113" width="14.7109375" style="972" customWidth="1"/>
    <col min="4114" max="4114" width="15.5703125" style="972" customWidth="1"/>
    <col min="4115" max="4115" width="18.7109375" style="972" customWidth="1"/>
    <col min="4116" max="4116" width="16.7109375" style="972" customWidth="1"/>
    <col min="4117" max="4117" width="17.140625" style="972" customWidth="1"/>
    <col min="4118" max="4118" width="15.42578125" style="972" customWidth="1"/>
    <col min="4119" max="4352" width="9.140625" style="972"/>
    <col min="4353" max="4353" width="4.42578125" style="972" customWidth="1"/>
    <col min="4354" max="4354" width="13.7109375" style="972" customWidth="1"/>
    <col min="4355" max="4355" width="53" style="972" customWidth="1"/>
    <col min="4356" max="4356" width="17.85546875" style="972" customWidth="1"/>
    <col min="4357" max="4357" width="14.85546875" style="972" customWidth="1"/>
    <col min="4358" max="4358" width="12.5703125" style="972" customWidth="1"/>
    <col min="4359" max="4359" width="18.5703125" style="972" customWidth="1"/>
    <col min="4360" max="4361" width="15.7109375" style="972" customWidth="1"/>
    <col min="4362" max="4362" width="18.7109375" style="972" customWidth="1"/>
    <col min="4363" max="4364" width="16.28515625" style="972" customWidth="1"/>
    <col min="4365" max="4365" width="18.42578125" style="972" customWidth="1"/>
    <col min="4366" max="4366" width="14.140625" style="972" customWidth="1"/>
    <col min="4367" max="4367" width="14.28515625" style="972" customWidth="1"/>
    <col min="4368" max="4368" width="18.140625" style="972" customWidth="1"/>
    <col min="4369" max="4369" width="14.7109375" style="972" customWidth="1"/>
    <col min="4370" max="4370" width="15.5703125" style="972" customWidth="1"/>
    <col min="4371" max="4371" width="18.7109375" style="972" customWidth="1"/>
    <col min="4372" max="4372" width="16.7109375" style="972" customWidth="1"/>
    <col min="4373" max="4373" width="17.140625" style="972" customWidth="1"/>
    <col min="4374" max="4374" width="15.42578125" style="972" customWidth="1"/>
    <col min="4375" max="4608" width="9.140625" style="972"/>
    <col min="4609" max="4609" width="4.42578125" style="972" customWidth="1"/>
    <col min="4610" max="4610" width="13.7109375" style="972" customWidth="1"/>
    <col min="4611" max="4611" width="53" style="972" customWidth="1"/>
    <col min="4612" max="4612" width="17.85546875" style="972" customWidth="1"/>
    <col min="4613" max="4613" width="14.85546875" style="972" customWidth="1"/>
    <col min="4614" max="4614" width="12.5703125" style="972" customWidth="1"/>
    <col min="4615" max="4615" width="18.5703125" style="972" customWidth="1"/>
    <col min="4616" max="4617" width="15.7109375" style="972" customWidth="1"/>
    <col min="4618" max="4618" width="18.7109375" style="972" customWidth="1"/>
    <col min="4619" max="4620" width="16.28515625" style="972" customWidth="1"/>
    <col min="4621" max="4621" width="18.42578125" style="972" customWidth="1"/>
    <col min="4622" max="4622" width="14.140625" style="972" customWidth="1"/>
    <col min="4623" max="4623" width="14.28515625" style="972" customWidth="1"/>
    <col min="4624" max="4624" width="18.140625" style="972" customWidth="1"/>
    <col min="4625" max="4625" width="14.7109375" style="972" customWidth="1"/>
    <col min="4626" max="4626" width="15.5703125" style="972" customWidth="1"/>
    <col min="4627" max="4627" width="18.7109375" style="972" customWidth="1"/>
    <col min="4628" max="4628" width="16.7109375" style="972" customWidth="1"/>
    <col min="4629" max="4629" width="17.140625" style="972" customWidth="1"/>
    <col min="4630" max="4630" width="15.42578125" style="972" customWidth="1"/>
    <col min="4631" max="4864" width="9.140625" style="972"/>
    <col min="4865" max="4865" width="4.42578125" style="972" customWidth="1"/>
    <col min="4866" max="4866" width="13.7109375" style="972" customWidth="1"/>
    <col min="4867" max="4867" width="53" style="972" customWidth="1"/>
    <col min="4868" max="4868" width="17.85546875" style="972" customWidth="1"/>
    <col min="4869" max="4869" width="14.85546875" style="972" customWidth="1"/>
    <col min="4870" max="4870" width="12.5703125" style="972" customWidth="1"/>
    <col min="4871" max="4871" width="18.5703125" style="972" customWidth="1"/>
    <col min="4872" max="4873" width="15.7109375" style="972" customWidth="1"/>
    <col min="4874" max="4874" width="18.7109375" style="972" customWidth="1"/>
    <col min="4875" max="4876" width="16.28515625" style="972" customWidth="1"/>
    <col min="4877" max="4877" width="18.42578125" style="972" customWidth="1"/>
    <col min="4878" max="4878" width="14.140625" style="972" customWidth="1"/>
    <col min="4879" max="4879" width="14.28515625" style="972" customWidth="1"/>
    <col min="4880" max="4880" width="18.140625" style="972" customWidth="1"/>
    <col min="4881" max="4881" width="14.7109375" style="972" customWidth="1"/>
    <col min="4882" max="4882" width="15.5703125" style="972" customWidth="1"/>
    <col min="4883" max="4883" width="18.7109375" style="972" customWidth="1"/>
    <col min="4884" max="4884" width="16.7109375" style="972" customWidth="1"/>
    <col min="4885" max="4885" width="17.140625" style="972" customWidth="1"/>
    <col min="4886" max="4886" width="15.42578125" style="972" customWidth="1"/>
    <col min="4887" max="5120" width="9.140625" style="972"/>
    <col min="5121" max="5121" width="4.42578125" style="972" customWidth="1"/>
    <col min="5122" max="5122" width="13.7109375" style="972" customWidth="1"/>
    <col min="5123" max="5123" width="53" style="972" customWidth="1"/>
    <col min="5124" max="5124" width="17.85546875" style="972" customWidth="1"/>
    <col min="5125" max="5125" width="14.85546875" style="972" customWidth="1"/>
    <col min="5126" max="5126" width="12.5703125" style="972" customWidth="1"/>
    <col min="5127" max="5127" width="18.5703125" style="972" customWidth="1"/>
    <col min="5128" max="5129" width="15.7109375" style="972" customWidth="1"/>
    <col min="5130" max="5130" width="18.7109375" style="972" customWidth="1"/>
    <col min="5131" max="5132" width="16.28515625" style="972" customWidth="1"/>
    <col min="5133" max="5133" width="18.42578125" style="972" customWidth="1"/>
    <col min="5134" max="5134" width="14.140625" style="972" customWidth="1"/>
    <col min="5135" max="5135" width="14.28515625" style="972" customWidth="1"/>
    <col min="5136" max="5136" width="18.140625" style="972" customWidth="1"/>
    <col min="5137" max="5137" width="14.7109375" style="972" customWidth="1"/>
    <col min="5138" max="5138" width="15.5703125" style="972" customWidth="1"/>
    <col min="5139" max="5139" width="18.7109375" style="972" customWidth="1"/>
    <col min="5140" max="5140" width="16.7109375" style="972" customWidth="1"/>
    <col min="5141" max="5141" width="17.140625" style="972" customWidth="1"/>
    <col min="5142" max="5142" width="15.42578125" style="972" customWidth="1"/>
    <col min="5143" max="5376" width="9.140625" style="972"/>
    <col min="5377" max="5377" width="4.42578125" style="972" customWidth="1"/>
    <col min="5378" max="5378" width="13.7109375" style="972" customWidth="1"/>
    <col min="5379" max="5379" width="53" style="972" customWidth="1"/>
    <col min="5380" max="5380" width="17.85546875" style="972" customWidth="1"/>
    <col min="5381" max="5381" width="14.85546875" style="972" customWidth="1"/>
    <col min="5382" max="5382" width="12.5703125" style="972" customWidth="1"/>
    <col min="5383" max="5383" width="18.5703125" style="972" customWidth="1"/>
    <col min="5384" max="5385" width="15.7109375" style="972" customWidth="1"/>
    <col min="5386" max="5386" width="18.7109375" style="972" customWidth="1"/>
    <col min="5387" max="5388" width="16.28515625" style="972" customWidth="1"/>
    <col min="5389" max="5389" width="18.42578125" style="972" customWidth="1"/>
    <col min="5390" max="5390" width="14.140625" style="972" customWidth="1"/>
    <col min="5391" max="5391" width="14.28515625" style="972" customWidth="1"/>
    <col min="5392" max="5392" width="18.140625" style="972" customWidth="1"/>
    <col min="5393" max="5393" width="14.7109375" style="972" customWidth="1"/>
    <col min="5394" max="5394" width="15.5703125" style="972" customWidth="1"/>
    <col min="5395" max="5395" width="18.7109375" style="972" customWidth="1"/>
    <col min="5396" max="5396" width="16.7109375" style="972" customWidth="1"/>
    <col min="5397" max="5397" width="17.140625" style="972" customWidth="1"/>
    <col min="5398" max="5398" width="15.42578125" style="972" customWidth="1"/>
    <col min="5399" max="5632" width="9.140625" style="972"/>
    <col min="5633" max="5633" width="4.42578125" style="972" customWidth="1"/>
    <col min="5634" max="5634" width="13.7109375" style="972" customWidth="1"/>
    <col min="5635" max="5635" width="53" style="972" customWidth="1"/>
    <col min="5636" max="5636" width="17.85546875" style="972" customWidth="1"/>
    <col min="5637" max="5637" width="14.85546875" style="972" customWidth="1"/>
    <col min="5638" max="5638" width="12.5703125" style="972" customWidth="1"/>
    <col min="5639" max="5639" width="18.5703125" style="972" customWidth="1"/>
    <col min="5640" max="5641" width="15.7109375" style="972" customWidth="1"/>
    <col min="5642" max="5642" width="18.7109375" style="972" customWidth="1"/>
    <col min="5643" max="5644" width="16.28515625" style="972" customWidth="1"/>
    <col min="5645" max="5645" width="18.42578125" style="972" customWidth="1"/>
    <col min="5646" max="5646" width="14.140625" style="972" customWidth="1"/>
    <col min="5647" max="5647" width="14.28515625" style="972" customWidth="1"/>
    <col min="5648" max="5648" width="18.140625" style="972" customWidth="1"/>
    <col min="5649" max="5649" width="14.7109375" style="972" customWidth="1"/>
    <col min="5650" max="5650" width="15.5703125" style="972" customWidth="1"/>
    <col min="5651" max="5651" width="18.7109375" style="972" customWidth="1"/>
    <col min="5652" max="5652" width="16.7109375" style="972" customWidth="1"/>
    <col min="5653" max="5653" width="17.140625" style="972" customWidth="1"/>
    <col min="5654" max="5654" width="15.42578125" style="972" customWidth="1"/>
    <col min="5655" max="5888" width="9.140625" style="972"/>
    <col min="5889" max="5889" width="4.42578125" style="972" customWidth="1"/>
    <col min="5890" max="5890" width="13.7109375" style="972" customWidth="1"/>
    <col min="5891" max="5891" width="53" style="972" customWidth="1"/>
    <col min="5892" max="5892" width="17.85546875" style="972" customWidth="1"/>
    <col min="5893" max="5893" width="14.85546875" style="972" customWidth="1"/>
    <col min="5894" max="5894" width="12.5703125" style="972" customWidth="1"/>
    <col min="5895" max="5895" width="18.5703125" style="972" customWidth="1"/>
    <col min="5896" max="5897" width="15.7109375" style="972" customWidth="1"/>
    <col min="5898" max="5898" width="18.7109375" style="972" customWidth="1"/>
    <col min="5899" max="5900" width="16.28515625" style="972" customWidth="1"/>
    <col min="5901" max="5901" width="18.42578125" style="972" customWidth="1"/>
    <col min="5902" max="5902" width="14.140625" style="972" customWidth="1"/>
    <col min="5903" max="5903" width="14.28515625" style="972" customWidth="1"/>
    <col min="5904" max="5904" width="18.140625" style="972" customWidth="1"/>
    <col min="5905" max="5905" width="14.7109375" style="972" customWidth="1"/>
    <col min="5906" max="5906" width="15.5703125" style="972" customWidth="1"/>
    <col min="5907" max="5907" width="18.7109375" style="972" customWidth="1"/>
    <col min="5908" max="5908" width="16.7109375" style="972" customWidth="1"/>
    <col min="5909" max="5909" width="17.140625" style="972" customWidth="1"/>
    <col min="5910" max="5910" width="15.42578125" style="972" customWidth="1"/>
    <col min="5911" max="6144" width="9.140625" style="972"/>
    <col min="6145" max="6145" width="4.42578125" style="972" customWidth="1"/>
    <col min="6146" max="6146" width="13.7109375" style="972" customWidth="1"/>
    <col min="6147" max="6147" width="53" style="972" customWidth="1"/>
    <col min="6148" max="6148" width="17.85546875" style="972" customWidth="1"/>
    <col min="6149" max="6149" width="14.85546875" style="972" customWidth="1"/>
    <col min="6150" max="6150" width="12.5703125" style="972" customWidth="1"/>
    <col min="6151" max="6151" width="18.5703125" style="972" customWidth="1"/>
    <col min="6152" max="6153" width="15.7109375" style="972" customWidth="1"/>
    <col min="6154" max="6154" width="18.7109375" style="972" customWidth="1"/>
    <col min="6155" max="6156" width="16.28515625" style="972" customWidth="1"/>
    <col min="6157" max="6157" width="18.42578125" style="972" customWidth="1"/>
    <col min="6158" max="6158" width="14.140625" style="972" customWidth="1"/>
    <col min="6159" max="6159" width="14.28515625" style="972" customWidth="1"/>
    <col min="6160" max="6160" width="18.140625" style="972" customWidth="1"/>
    <col min="6161" max="6161" width="14.7109375" style="972" customWidth="1"/>
    <col min="6162" max="6162" width="15.5703125" style="972" customWidth="1"/>
    <col min="6163" max="6163" width="18.7109375" style="972" customWidth="1"/>
    <col min="6164" max="6164" width="16.7109375" style="972" customWidth="1"/>
    <col min="6165" max="6165" width="17.140625" style="972" customWidth="1"/>
    <col min="6166" max="6166" width="15.42578125" style="972" customWidth="1"/>
    <col min="6167" max="6400" width="9.140625" style="972"/>
    <col min="6401" max="6401" width="4.42578125" style="972" customWidth="1"/>
    <col min="6402" max="6402" width="13.7109375" style="972" customWidth="1"/>
    <col min="6403" max="6403" width="53" style="972" customWidth="1"/>
    <col min="6404" max="6404" width="17.85546875" style="972" customWidth="1"/>
    <col min="6405" max="6405" width="14.85546875" style="972" customWidth="1"/>
    <col min="6406" max="6406" width="12.5703125" style="972" customWidth="1"/>
    <col min="6407" max="6407" width="18.5703125" style="972" customWidth="1"/>
    <col min="6408" max="6409" width="15.7109375" style="972" customWidth="1"/>
    <col min="6410" max="6410" width="18.7109375" style="972" customWidth="1"/>
    <col min="6411" max="6412" width="16.28515625" style="972" customWidth="1"/>
    <col min="6413" max="6413" width="18.42578125" style="972" customWidth="1"/>
    <col min="6414" max="6414" width="14.140625" style="972" customWidth="1"/>
    <col min="6415" max="6415" width="14.28515625" style="972" customWidth="1"/>
    <col min="6416" max="6416" width="18.140625" style="972" customWidth="1"/>
    <col min="6417" max="6417" width="14.7109375" style="972" customWidth="1"/>
    <col min="6418" max="6418" width="15.5703125" style="972" customWidth="1"/>
    <col min="6419" max="6419" width="18.7109375" style="972" customWidth="1"/>
    <col min="6420" max="6420" width="16.7109375" style="972" customWidth="1"/>
    <col min="6421" max="6421" width="17.140625" style="972" customWidth="1"/>
    <col min="6422" max="6422" width="15.42578125" style="972" customWidth="1"/>
    <col min="6423" max="6656" width="9.140625" style="972"/>
    <col min="6657" max="6657" width="4.42578125" style="972" customWidth="1"/>
    <col min="6658" max="6658" width="13.7109375" style="972" customWidth="1"/>
    <col min="6659" max="6659" width="53" style="972" customWidth="1"/>
    <col min="6660" max="6660" width="17.85546875" style="972" customWidth="1"/>
    <col min="6661" max="6661" width="14.85546875" style="972" customWidth="1"/>
    <col min="6662" max="6662" width="12.5703125" style="972" customWidth="1"/>
    <col min="6663" max="6663" width="18.5703125" style="972" customWidth="1"/>
    <col min="6664" max="6665" width="15.7109375" style="972" customWidth="1"/>
    <col min="6666" max="6666" width="18.7109375" style="972" customWidth="1"/>
    <col min="6667" max="6668" width="16.28515625" style="972" customWidth="1"/>
    <col min="6669" max="6669" width="18.42578125" style="972" customWidth="1"/>
    <col min="6670" max="6670" width="14.140625" style="972" customWidth="1"/>
    <col min="6671" max="6671" width="14.28515625" style="972" customWidth="1"/>
    <col min="6672" max="6672" width="18.140625" style="972" customWidth="1"/>
    <col min="6673" max="6673" width="14.7109375" style="972" customWidth="1"/>
    <col min="6674" max="6674" width="15.5703125" style="972" customWidth="1"/>
    <col min="6675" max="6675" width="18.7109375" style="972" customWidth="1"/>
    <col min="6676" max="6676" width="16.7109375" style="972" customWidth="1"/>
    <col min="6677" max="6677" width="17.140625" style="972" customWidth="1"/>
    <col min="6678" max="6678" width="15.42578125" style="972" customWidth="1"/>
    <col min="6679" max="6912" width="9.140625" style="972"/>
    <col min="6913" max="6913" width="4.42578125" style="972" customWidth="1"/>
    <col min="6914" max="6914" width="13.7109375" style="972" customWidth="1"/>
    <col min="6915" max="6915" width="53" style="972" customWidth="1"/>
    <col min="6916" max="6916" width="17.85546875" style="972" customWidth="1"/>
    <col min="6917" max="6917" width="14.85546875" style="972" customWidth="1"/>
    <col min="6918" max="6918" width="12.5703125" style="972" customWidth="1"/>
    <col min="6919" max="6919" width="18.5703125" style="972" customWidth="1"/>
    <col min="6920" max="6921" width="15.7109375" style="972" customWidth="1"/>
    <col min="6922" max="6922" width="18.7109375" style="972" customWidth="1"/>
    <col min="6923" max="6924" width="16.28515625" style="972" customWidth="1"/>
    <col min="6925" max="6925" width="18.42578125" style="972" customWidth="1"/>
    <col min="6926" max="6926" width="14.140625" style="972" customWidth="1"/>
    <col min="6927" max="6927" width="14.28515625" style="972" customWidth="1"/>
    <col min="6928" max="6928" width="18.140625" style="972" customWidth="1"/>
    <col min="6929" max="6929" width="14.7109375" style="972" customWidth="1"/>
    <col min="6930" max="6930" width="15.5703125" style="972" customWidth="1"/>
    <col min="6931" max="6931" width="18.7109375" style="972" customWidth="1"/>
    <col min="6932" max="6932" width="16.7109375" style="972" customWidth="1"/>
    <col min="6933" max="6933" width="17.140625" style="972" customWidth="1"/>
    <col min="6934" max="6934" width="15.42578125" style="972" customWidth="1"/>
    <col min="6935" max="7168" width="9.140625" style="972"/>
    <col min="7169" max="7169" width="4.42578125" style="972" customWidth="1"/>
    <col min="7170" max="7170" width="13.7109375" style="972" customWidth="1"/>
    <col min="7171" max="7171" width="53" style="972" customWidth="1"/>
    <col min="7172" max="7172" width="17.85546875" style="972" customWidth="1"/>
    <col min="7173" max="7173" width="14.85546875" style="972" customWidth="1"/>
    <col min="7174" max="7174" width="12.5703125" style="972" customWidth="1"/>
    <col min="7175" max="7175" width="18.5703125" style="972" customWidth="1"/>
    <col min="7176" max="7177" width="15.7109375" style="972" customWidth="1"/>
    <col min="7178" max="7178" width="18.7109375" style="972" customWidth="1"/>
    <col min="7179" max="7180" width="16.28515625" style="972" customWidth="1"/>
    <col min="7181" max="7181" width="18.42578125" style="972" customWidth="1"/>
    <col min="7182" max="7182" width="14.140625" style="972" customWidth="1"/>
    <col min="7183" max="7183" width="14.28515625" style="972" customWidth="1"/>
    <col min="7184" max="7184" width="18.140625" style="972" customWidth="1"/>
    <col min="7185" max="7185" width="14.7109375" style="972" customWidth="1"/>
    <col min="7186" max="7186" width="15.5703125" style="972" customWidth="1"/>
    <col min="7187" max="7187" width="18.7109375" style="972" customWidth="1"/>
    <col min="7188" max="7188" width="16.7109375" style="972" customWidth="1"/>
    <col min="7189" max="7189" width="17.140625" style="972" customWidth="1"/>
    <col min="7190" max="7190" width="15.42578125" style="972" customWidth="1"/>
    <col min="7191" max="7424" width="9.140625" style="972"/>
    <col min="7425" max="7425" width="4.42578125" style="972" customWidth="1"/>
    <col min="7426" max="7426" width="13.7109375" style="972" customWidth="1"/>
    <col min="7427" max="7427" width="53" style="972" customWidth="1"/>
    <col min="7428" max="7428" width="17.85546875" style="972" customWidth="1"/>
    <col min="7429" max="7429" width="14.85546875" style="972" customWidth="1"/>
    <col min="7430" max="7430" width="12.5703125" style="972" customWidth="1"/>
    <col min="7431" max="7431" width="18.5703125" style="972" customWidth="1"/>
    <col min="7432" max="7433" width="15.7109375" style="972" customWidth="1"/>
    <col min="7434" max="7434" width="18.7109375" style="972" customWidth="1"/>
    <col min="7435" max="7436" width="16.28515625" style="972" customWidth="1"/>
    <col min="7437" max="7437" width="18.42578125" style="972" customWidth="1"/>
    <col min="7438" max="7438" width="14.140625" style="972" customWidth="1"/>
    <col min="7439" max="7439" width="14.28515625" style="972" customWidth="1"/>
    <col min="7440" max="7440" width="18.140625" style="972" customWidth="1"/>
    <col min="7441" max="7441" width="14.7109375" style="972" customWidth="1"/>
    <col min="7442" max="7442" width="15.5703125" style="972" customWidth="1"/>
    <col min="7443" max="7443" width="18.7109375" style="972" customWidth="1"/>
    <col min="7444" max="7444" width="16.7109375" style="972" customWidth="1"/>
    <col min="7445" max="7445" width="17.140625" style="972" customWidth="1"/>
    <col min="7446" max="7446" width="15.42578125" style="972" customWidth="1"/>
    <col min="7447" max="7680" width="9.140625" style="972"/>
    <col min="7681" max="7681" width="4.42578125" style="972" customWidth="1"/>
    <col min="7682" max="7682" width="13.7109375" style="972" customWidth="1"/>
    <col min="7683" max="7683" width="53" style="972" customWidth="1"/>
    <col min="7684" max="7684" width="17.85546875" style="972" customWidth="1"/>
    <col min="7685" max="7685" width="14.85546875" style="972" customWidth="1"/>
    <col min="7686" max="7686" width="12.5703125" style="972" customWidth="1"/>
    <col min="7687" max="7687" width="18.5703125" style="972" customWidth="1"/>
    <col min="7688" max="7689" width="15.7109375" style="972" customWidth="1"/>
    <col min="7690" max="7690" width="18.7109375" style="972" customWidth="1"/>
    <col min="7691" max="7692" width="16.28515625" style="972" customWidth="1"/>
    <col min="7693" max="7693" width="18.42578125" style="972" customWidth="1"/>
    <col min="7694" max="7694" width="14.140625" style="972" customWidth="1"/>
    <col min="7695" max="7695" width="14.28515625" style="972" customWidth="1"/>
    <col min="7696" max="7696" width="18.140625" style="972" customWidth="1"/>
    <col min="7697" max="7697" width="14.7109375" style="972" customWidth="1"/>
    <col min="7698" max="7698" width="15.5703125" style="972" customWidth="1"/>
    <col min="7699" max="7699" width="18.7109375" style="972" customWidth="1"/>
    <col min="7700" max="7700" width="16.7109375" style="972" customWidth="1"/>
    <col min="7701" max="7701" width="17.140625" style="972" customWidth="1"/>
    <col min="7702" max="7702" width="15.42578125" style="972" customWidth="1"/>
    <col min="7703" max="7936" width="9.140625" style="972"/>
    <col min="7937" max="7937" width="4.42578125" style="972" customWidth="1"/>
    <col min="7938" max="7938" width="13.7109375" style="972" customWidth="1"/>
    <col min="7939" max="7939" width="53" style="972" customWidth="1"/>
    <col min="7940" max="7940" width="17.85546875" style="972" customWidth="1"/>
    <col min="7941" max="7941" width="14.85546875" style="972" customWidth="1"/>
    <col min="7942" max="7942" width="12.5703125" style="972" customWidth="1"/>
    <col min="7943" max="7943" width="18.5703125" style="972" customWidth="1"/>
    <col min="7944" max="7945" width="15.7109375" style="972" customWidth="1"/>
    <col min="7946" max="7946" width="18.7109375" style="972" customWidth="1"/>
    <col min="7947" max="7948" width="16.28515625" style="972" customWidth="1"/>
    <col min="7949" max="7949" width="18.42578125" style="972" customWidth="1"/>
    <col min="7950" max="7950" width="14.140625" style="972" customWidth="1"/>
    <col min="7951" max="7951" width="14.28515625" style="972" customWidth="1"/>
    <col min="7952" max="7952" width="18.140625" style="972" customWidth="1"/>
    <col min="7953" max="7953" width="14.7109375" style="972" customWidth="1"/>
    <col min="7954" max="7954" width="15.5703125" style="972" customWidth="1"/>
    <col min="7955" max="7955" width="18.7109375" style="972" customWidth="1"/>
    <col min="7956" max="7956" width="16.7109375" style="972" customWidth="1"/>
    <col min="7957" max="7957" width="17.140625" style="972" customWidth="1"/>
    <col min="7958" max="7958" width="15.42578125" style="972" customWidth="1"/>
    <col min="7959" max="8192" width="9.140625" style="972"/>
    <col min="8193" max="8193" width="4.42578125" style="972" customWidth="1"/>
    <col min="8194" max="8194" width="13.7109375" style="972" customWidth="1"/>
    <col min="8195" max="8195" width="53" style="972" customWidth="1"/>
    <col min="8196" max="8196" width="17.85546875" style="972" customWidth="1"/>
    <col min="8197" max="8197" width="14.85546875" style="972" customWidth="1"/>
    <col min="8198" max="8198" width="12.5703125" style="972" customWidth="1"/>
    <col min="8199" max="8199" width="18.5703125" style="972" customWidth="1"/>
    <col min="8200" max="8201" width="15.7109375" style="972" customWidth="1"/>
    <col min="8202" max="8202" width="18.7109375" style="972" customWidth="1"/>
    <col min="8203" max="8204" width="16.28515625" style="972" customWidth="1"/>
    <col min="8205" max="8205" width="18.42578125" style="972" customWidth="1"/>
    <col min="8206" max="8206" width="14.140625" style="972" customWidth="1"/>
    <col min="8207" max="8207" width="14.28515625" style="972" customWidth="1"/>
    <col min="8208" max="8208" width="18.140625" style="972" customWidth="1"/>
    <col min="8209" max="8209" width="14.7109375" style="972" customWidth="1"/>
    <col min="8210" max="8210" width="15.5703125" style="972" customWidth="1"/>
    <col min="8211" max="8211" width="18.7109375" style="972" customWidth="1"/>
    <col min="8212" max="8212" width="16.7109375" style="972" customWidth="1"/>
    <col min="8213" max="8213" width="17.140625" style="972" customWidth="1"/>
    <col min="8214" max="8214" width="15.42578125" style="972" customWidth="1"/>
    <col min="8215" max="8448" width="9.140625" style="972"/>
    <col min="8449" max="8449" width="4.42578125" style="972" customWidth="1"/>
    <col min="8450" max="8450" width="13.7109375" style="972" customWidth="1"/>
    <col min="8451" max="8451" width="53" style="972" customWidth="1"/>
    <col min="8452" max="8452" width="17.85546875" style="972" customWidth="1"/>
    <col min="8453" max="8453" width="14.85546875" style="972" customWidth="1"/>
    <col min="8454" max="8454" width="12.5703125" style="972" customWidth="1"/>
    <col min="8455" max="8455" width="18.5703125" style="972" customWidth="1"/>
    <col min="8456" max="8457" width="15.7109375" style="972" customWidth="1"/>
    <col min="8458" max="8458" width="18.7109375" style="972" customWidth="1"/>
    <col min="8459" max="8460" width="16.28515625" style="972" customWidth="1"/>
    <col min="8461" max="8461" width="18.42578125" style="972" customWidth="1"/>
    <col min="8462" max="8462" width="14.140625" style="972" customWidth="1"/>
    <col min="8463" max="8463" width="14.28515625" style="972" customWidth="1"/>
    <col min="8464" max="8464" width="18.140625" style="972" customWidth="1"/>
    <col min="8465" max="8465" width="14.7109375" style="972" customWidth="1"/>
    <col min="8466" max="8466" width="15.5703125" style="972" customWidth="1"/>
    <col min="8467" max="8467" width="18.7109375" style="972" customWidth="1"/>
    <col min="8468" max="8468" width="16.7109375" style="972" customWidth="1"/>
    <col min="8469" max="8469" width="17.140625" style="972" customWidth="1"/>
    <col min="8470" max="8470" width="15.42578125" style="972" customWidth="1"/>
    <col min="8471" max="8704" width="9.140625" style="972"/>
    <col min="8705" max="8705" width="4.42578125" style="972" customWidth="1"/>
    <col min="8706" max="8706" width="13.7109375" style="972" customWidth="1"/>
    <col min="8707" max="8707" width="53" style="972" customWidth="1"/>
    <col min="8708" max="8708" width="17.85546875" style="972" customWidth="1"/>
    <col min="8709" max="8709" width="14.85546875" style="972" customWidth="1"/>
    <col min="8710" max="8710" width="12.5703125" style="972" customWidth="1"/>
    <col min="8711" max="8711" width="18.5703125" style="972" customWidth="1"/>
    <col min="8712" max="8713" width="15.7109375" style="972" customWidth="1"/>
    <col min="8714" max="8714" width="18.7109375" style="972" customWidth="1"/>
    <col min="8715" max="8716" width="16.28515625" style="972" customWidth="1"/>
    <col min="8717" max="8717" width="18.42578125" style="972" customWidth="1"/>
    <col min="8718" max="8718" width="14.140625" style="972" customWidth="1"/>
    <col min="8719" max="8719" width="14.28515625" style="972" customWidth="1"/>
    <col min="8720" max="8720" width="18.140625" style="972" customWidth="1"/>
    <col min="8721" max="8721" width="14.7109375" style="972" customWidth="1"/>
    <col min="8722" max="8722" width="15.5703125" style="972" customWidth="1"/>
    <col min="8723" max="8723" width="18.7109375" style="972" customWidth="1"/>
    <col min="8724" max="8724" width="16.7109375" style="972" customWidth="1"/>
    <col min="8725" max="8725" width="17.140625" style="972" customWidth="1"/>
    <col min="8726" max="8726" width="15.42578125" style="972" customWidth="1"/>
    <col min="8727" max="8960" width="9.140625" style="972"/>
    <col min="8961" max="8961" width="4.42578125" style="972" customWidth="1"/>
    <col min="8962" max="8962" width="13.7109375" style="972" customWidth="1"/>
    <col min="8963" max="8963" width="53" style="972" customWidth="1"/>
    <col min="8964" max="8964" width="17.85546875" style="972" customWidth="1"/>
    <col min="8965" max="8965" width="14.85546875" style="972" customWidth="1"/>
    <col min="8966" max="8966" width="12.5703125" style="972" customWidth="1"/>
    <col min="8967" max="8967" width="18.5703125" style="972" customWidth="1"/>
    <col min="8968" max="8969" width="15.7109375" style="972" customWidth="1"/>
    <col min="8970" max="8970" width="18.7109375" style="972" customWidth="1"/>
    <col min="8971" max="8972" width="16.28515625" style="972" customWidth="1"/>
    <col min="8973" max="8973" width="18.42578125" style="972" customWidth="1"/>
    <col min="8974" max="8974" width="14.140625" style="972" customWidth="1"/>
    <col min="8975" max="8975" width="14.28515625" style="972" customWidth="1"/>
    <col min="8976" max="8976" width="18.140625" style="972" customWidth="1"/>
    <col min="8977" max="8977" width="14.7109375" style="972" customWidth="1"/>
    <col min="8978" max="8978" width="15.5703125" style="972" customWidth="1"/>
    <col min="8979" max="8979" width="18.7109375" style="972" customWidth="1"/>
    <col min="8980" max="8980" width="16.7109375" style="972" customWidth="1"/>
    <col min="8981" max="8981" width="17.140625" style="972" customWidth="1"/>
    <col min="8982" max="8982" width="15.42578125" style="972" customWidth="1"/>
    <col min="8983" max="9216" width="9.140625" style="972"/>
    <col min="9217" max="9217" width="4.42578125" style="972" customWidth="1"/>
    <col min="9218" max="9218" width="13.7109375" style="972" customWidth="1"/>
    <col min="9219" max="9219" width="53" style="972" customWidth="1"/>
    <col min="9220" max="9220" width="17.85546875" style="972" customWidth="1"/>
    <col min="9221" max="9221" width="14.85546875" style="972" customWidth="1"/>
    <col min="9222" max="9222" width="12.5703125" style="972" customWidth="1"/>
    <col min="9223" max="9223" width="18.5703125" style="972" customWidth="1"/>
    <col min="9224" max="9225" width="15.7109375" style="972" customWidth="1"/>
    <col min="9226" max="9226" width="18.7109375" style="972" customWidth="1"/>
    <col min="9227" max="9228" width="16.28515625" style="972" customWidth="1"/>
    <col min="9229" max="9229" width="18.42578125" style="972" customWidth="1"/>
    <col min="9230" max="9230" width="14.140625" style="972" customWidth="1"/>
    <col min="9231" max="9231" width="14.28515625" style="972" customWidth="1"/>
    <col min="9232" max="9232" width="18.140625" style="972" customWidth="1"/>
    <col min="9233" max="9233" width="14.7109375" style="972" customWidth="1"/>
    <col min="9234" max="9234" width="15.5703125" style="972" customWidth="1"/>
    <col min="9235" max="9235" width="18.7109375" style="972" customWidth="1"/>
    <col min="9236" max="9236" width="16.7109375" style="972" customWidth="1"/>
    <col min="9237" max="9237" width="17.140625" style="972" customWidth="1"/>
    <col min="9238" max="9238" width="15.42578125" style="972" customWidth="1"/>
    <col min="9239" max="9472" width="9.140625" style="972"/>
    <col min="9473" max="9473" width="4.42578125" style="972" customWidth="1"/>
    <col min="9474" max="9474" width="13.7109375" style="972" customWidth="1"/>
    <col min="9475" max="9475" width="53" style="972" customWidth="1"/>
    <col min="9476" max="9476" width="17.85546875" style="972" customWidth="1"/>
    <col min="9477" max="9477" width="14.85546875" style="972" customWidth="1"/>
    <col min="9478" max="9478" width="12.5703125" style="972" customWidth="1"/>
    <col min="9479" max="9479" width="18.5703125" style="972" customWidth="1"/>
    <col min="9480" max="9481" width="15.7109375" style="972" customWidth="1"/>
    <col min="9482" max="9482" width="18.7109375" style="972" customWidth="1"/>
    <col min="9483" max="9484" width="16.28515625" style="972" customWidth="1"/>
    <col min="9485" max="9485" width="18.42578125" style="972" customWidth="1"/>
    <col min="9486" max="9486" width="14.140625" style="972" customWidth="1"/>
    <col min="9487" max="9487" width="14.28515625" style="972" customWidth="1"/>
    <col min="9488" max="9488" width="18.140625" style="972" customWidth="1"/>
    <col min="9489" max="9489" width="14.7109375" style="972" customWidth="1"/>
    <col min="9490" max="9490" width="15.5703125" style="972" customWidth="1"/>
    <col min="9491" max="9491" width="18.7109375" style="972" customWidth="1"/>
    <col min="9492" max="9492" width="16.7109375" style="972" customWidth="1"/>
    <col min="9493" max="9493" width="17.140625" style="972" customWidth="1"/>
    <col min="9494" max="9494" width="15.42578125" style="972" customWidth="1"/>
    <col min="9495" max="9728" width="9.140625" style="972"/>
    <col min="9729" max="9729" width="4.42578125" style="972" customWidth="1"/>
    <col min="9730" max="9730" width="13.7109375" style="972" customWidth="1"/>
    <col min="9731" max="9731" width="53" style="972" customWidth="1"/>
    <col min="9732" max="9732" width="17.85546875" style="972" customWidth="1"/>
    <col min="9733" max="9733" width="14.85546875" style="972" customWidth="1"/>
    <col min="9734" max="9734" width="12.5703125" style="972" customWidth="1"/>
    <col min="9735" max="9735" width="18.5703125" style="972" customWidth="1"/>
    <col min="9736" max="9737" width="15.7109375" style="972" customWidth="1"/>
    <col min="9738" max="9738" width="18.7109375" style="972" customWidth="1"/>
    <col min="9739" max="9740" width="16.28515625" style="972" customWidth="1"/>
    <col min="9741" max="9741" width="18.42578125" style="972" customWidth="1"/>
    <col min="9742" max="9742" width="14.140625" style="972" customWidth="1"/>
    <col min="9743" max="9743" width="14.28515625" style="972" customWidth="1"/>
    <col min="9744" max="9744" width="18.140625" style="972" customWidth="1"/>
    <col min="9745" max="9745" width="14.7109375" style="972" customWidth="1"/>
    <col min="9746" max="9746" width="15.5703125" style="972" customWidth="1"/>
    <col min="9747" max="9747" width="18.7109375" style="972" customWidth="1"/>
    <col min="9748" max="9748" width="16.7109375" style="972" customWidth="1"/>
    <col min="9749" max="9749" width="17.140625" style="972" customWidth="1"/>
    <col min="9750" max="9750" width="15.42578125" style="972" customWidth="1"/>
    <col min="9751" max="9984" width="9.140625" style="972"/>
    <col min="9985" max="9985" width="4.42578125" style="972" customWidth="1"/>
    <col min="9986" max="9986" width="13.7109375" style="972" customWidth="1"/>
    <col min="9987" max="9987" width="53" style="972" customWidth="1"/>
    <col min="9988" max="9988" width="17.85546875" style="972" customWidth="1"/>
    <col min="9989" max="9989" width="14.85546875" style="972" customWidth="1"/>
    <col min="9990" max="9990" width="12.5703125" style="972" customWidth="1"/>
    <col min="9991" max="9991" width="18.5703125" style="972" customWidth="1"/>
    <col min="9992" max="9993" width="15.7109375" style="972" customWidth="1"/>
    <col min="9994" max="9994" width="18.7109375" style="972" customWidth="1"/>
    <col min="9995" max="9996" width="16.28515625" style="972" customWidth="1"/>
    <col min="9997" max="9997" width="18.42578125" style="972" customWidth="1"/>
    <col min="9998" max="9998" width="14.140625" style="972" customWidth="1"/>
    <col min="9999" max="9999" width="14.28515625" style="972" customWidth="1"/>
    <col min="10000" max="10000" width="18.140625" style="972" customWidth="1"/>
    <col min="10001" max="10001" width="14.7109375" style="972" customWidth="1"/>
    <col min="10002" max="10002" width="15.5703125" style="972" customWidth="1"/>
    <col min="10003" max="10003" width="18.7109375" style="972" customWidth="1"/>
    <col min="10004" max="10004" width="16.7109375" style="972" customWidth="1"/>
    <col min="10005" max="10005" width="17.140625" style="972" customWidth="1"/>
    <col min="10006" max="10006" width="15.42578125" style="972" customWidth="1"/>
    <col min="10007" max="10240" width="9.140625" style="972"/>
    <col min="10241" max="10241" width="4.42578125" style="972" customWidth="1"/>
    <col min="10242" max="10242" width="13.7109375" style="972" customWidth="1"/>
    <col min="10243" max="10243" width="53" style="972" customWidth="1"/>
    <col min="10244" max="10244" width="17.85546875" style="972" customWidth="1"/>
    <col min="10245" max="10245" width="14.85546875" style="972" customWidth="1"/>
    <col min="10246" max="10246" width="12.5703125" style="972" customWidth="1"/>
    <col min="10247" max="10247" width="18.5703125" style="972" customWidth="1"/>
    <col min="10248" max="10249" width="15.7109375" style="972" customWidth="1"/>
    <col min="10250" max="10250" width="18.7109375" style="972" customWidth="1"/>
    <col min="10251" max="10252" width="16.28515625" style="972" customWidth="1"/>
    <col min="10253" max="10253" width="18.42578125" style="972" customWidth="1"/>
    <col min="10254" max="10254" width="14.140625" style="972" customWidth="1"/>
    <col min="10255" max="10255" width="14.28515625" style="972" customWidth="1"/>
    <col min="10256" max="10256" width="18.140625" style="972" customWidth="1"/>
    <col min="10257" max="10257" width="14.7109375" style="972" customWidth="1"/>
    <col min="10258" max="10258" width="15.5703125" style="972" customWidth="1"/>
    <col min="10259" max="10259" width="18.7109375" style="972" customWidth="1"/>
    <col min="10260" max="10260" width="16.7109375" style="972" customWidth="1"/>
    <col min="10261" max="10261" width="17.140625" style="972" customWidth="1"/>
    <col min="10262" max="10262" width="15.42578125" style="972" customWidth="1"/>
    <col min="10263" max="10496" width="9.140625" style="972"/>
    <col min="10497" max="10497" width="4.42578125" style="972" customWidth="1"/>
    <col min="10498" max="10498" width="13.7109375" style="972" customWidth="1"/>
    <col min="10499" max="10499" width="53" style="972" customWidth="1"/>
    <col min="10500" max="10500" width="17.85546875" style="972" customWidth="1"/>
    <col min="10501" max="10501" width="14.85546875" style="972" customWidth="1"/>
    <col min="10502" max="10502" width="12.5703125" style="972" customWidth="1"/>
    <col min="10503" max="10503" width="18.5703125" style="972" customWidth="1"/>
    <col min="10504" max="10505" width="15.7109375" style="972" customWidth="1"/>
    <col min="10506" max="10506" width="18.7109375" style="972" customWidth="1"/>
    <col min="10507" max="10508" width="16.28515625" style="972" customWidth="1"/>
    <col min="10509" max="10509" width="18.42578125" style="972" customWidth="1"/>
    <col min="10510" max="10510" width="14.140625" style="972" customWidth="1"/>
    <col min="10511" max="10511" width="14.28515625" style="972" customWidth="1"/>
    <col min="10512" max="10512" width="18.140625" style="972" customWidth="1"/>
    <col min="10513" max="10513" width="14.7109375" style="972" customWidth="1"/>
    <col min="10514" max="10514" width="15.5703125" style="972" customWidth="1"/>
    <col min="10515" max="10515" width="18.7109375" style="972" customWidth="1"/>
    <col min="10516" max="10516" width="16.7109375" style="972" customWidth="1"/>
    <col min="10517" max="10517" width="17.140625" style="972" customWidth="1"/>
    <col min="10518" max="10518" width="15.42578125" style="972" customWidth="1"/>
    <col min="10519" max="10752" width="9.140625" style="972"/>
    <col min="10753" max="10753" width="4.42578125" style="972" customWidth="1"/>
    <col min="10754" max="10754" width="13.7109375" style="972" customWidth="1"/>
    <col min="10755" max="10755" width="53" style="972" customWidth="1"/>
    <col min="10756" max="10756" width="17.85546875" style="972" customWidth="1"/>
    <col min="10757" max="10757" width="14.85546875" style="972" customWidth="1"/>
    <col min="10758" max="10758" width="12.5703125" style="972" customWidth="1"/>
    <col min="10759" max="10759" width="18.5703125" style="972" customWidth="1"/>
    <col min="10760" max="10761" width="15.7109375" style="972" customWidth="1"/>
    <col min="10762" max="10762" width="18.7109375" style="972" customWidth="1"/>
    <col min="10763" max="10764" width="16.28515625" style="972" customWidth="1"/>
    <col min="10765" max="10765" width="18.42578125" style="972" customWidth="1"/>
    <col min="10766" max="10766" width="14.140625" style="972" customWidth="1"/>
    <col min="10767" max="10767" width="14.28515625" style="972" customWidth="1"/>
    <col min="10768" max="10768" width="18.140625" style="972" customWidth="1"/>
    <col min="10769" max="10769" width="14.7109375" style="972" customWidth="1"/>
    <col min="10770" max="10770" width="15.5703125" style="972" customWidth="1"/>
    <col min="10771" max="10771" width="18.7109375" style="972" customWidth="1"/>
    <col min="10772" max="10772" width="16.7109375" style="972" customWidth="1"/>
    <col min="10773" max="10773" width="17.140625" style="972" customWidth="1"/>
    <col min="10774" max="10774" width="15.42578125" style="972" customWidth="1"/>
    <col min="10775" max="11008" width="9.140625" style="972"/>
    <col min="11009" max="11009" width="4.42578125" style="972" customWidth="1"/>
    <col min="11010" max="11010" width="13.7109375" style="972" customWidth="1"/>
    <col min="11011" max="11011" width="53" style="972" customWidth="1"/>
    <col min="11012" max="11012" width="17.85546875" style="972" customWidth="1"/>
    <col min="11013" max="11013" width="14.85546875" style="972" customWidth="1"/>
    <col min="11014" max="11014" width="12.5703125" style="972" customWidth="1"/>
    <col min="11015" max="11015" width="18.5703125" style="972" customWidth="1"/>
    <col min="11016" max="11017" width="15.7109375" style="972" customWidth="1"/>
    <col min="11018" max="11018" width="18.7109375" style="972" customWidth="1"/>
    <col min="11019" max="11020" width="16.28515625" style="972" customWidth="1"/>
    <col min="11021" max="11021" width="18.42578125" style="972" customWidth="1"/>
    <col min="11022" max="11022" width="14.140625" style="972" customWidth="1"/>
    <col min="11023" max="11023" width="14.28515625" style="972" customWidth="1"/>
    <col min="11024" max="11024" width="18.140625" style="972" customWidth="1"/>
    <col min="11025" max="11025" width="14.7109375" style="972" customWidth="1"/>
    <col min="11026" max="11026" width="15.5703125" style="972" customWidth="1"/>
    <col min="11027" max="11027" width="18.7109375" style="972" customWidth="1"/>
    <col min="11028" max="11028" width="16.7109375" style="972" customWidth="1"/>
    <col min="11029" max="11029" width="17.140625" style="972" customWidth="1"/>
    <col min="11030" max="11030" width="15.42578125" style="972" customWidth="1"/>
    <col min="11031" max="11264" width="9.140625" style="972"/>
    <col min="11265" max="11265" width="4.42578125" style="972" customWidth="1"/>
    <col min="11266" max="11266" width="13.7109375" style="972" customWidth="1"/>
    <col min="11267" max="11267" width="53" style="972" customWidth="1"/>
    <col min="11268" max="11268" width="17.85546875" style="972" customWidth="1"/>
    <col min="11269" max="11269" width="14.85546875" style="972" customWidth="1"/>
    <col min="11270" max="11270" width="12.5703125" style="972" customWidth="1"/>
    <col min="11271" max="11271" width="18.5703125" style="972" customWidth="1"/>
    <col min="11272" max="11273" width="15.7109375" style="972" customWidth="1"/>
    <col min="11274" max="11274" width="18.7109375" style="972" customWidth="1"/>
    <col min="11275" max="11276" width="16.28515625" style="972" customWidth="1"/>
    <col min="11277" max="11277" width="18.42578125" style="972" customWidth="1"/>
    <col min="11278" max="11278" width="14.140625" style="972" customWidth="1"/>
    <col min="11279" max="11279" width="14.28515625" style="972" customWidth="1"/>
    <col min="11280" max="11280" width="18.140625" style="972" customWidth="1"/>
    <col min="11281" max="11281" width="14.7109375" style="972" customWidth="1"/>
    <col min="11282" max="11282" width="15.5703125" style="972" customWidth="1"/>
    <col min="11283" max="11283" width="18.7109375" style="972" customWidth="1"/>
    <col min="11284" max="11284" width="16.7109375" style="972" customWidth="1"/>
    <col min="11285" max="11285" width="17.140625" style="972" customWidth="1"/>
    <col min="11286" max="11286" width="15.42578125" style="972" customWidth="1"/>
    <col min="11287" max="11520" width="9.140625" style="972"/>
    <col min="11521" max="11521" width="4.42578125" style="972" customWidth="1"/>
    <col min="11522" max="11522" width="13.7109375" style="972" customWidth="1"/>
    <col min="11523" max="11523" width="53" style="972" customWidth="1"/>
    <col min="11524" max="11524" width="17.85546875" style="972" customWidth="1"/>
    <col min="11525" max="11525" width="14.85546875" style="972" customWidth="1"/>
    <col min="11526" max="11526" width="12.5703125" style="972" customWidth="1"/>
    <col min="11527" max="11527" width="18.5703125" style="972" customWidth="1"/>
    <col min="11528" max="11529" width="15.7109375" style="972" customWidth="1"/>
    <col min="11530" max="11530" width="18.7109375" style="972" customWidth="1"/>
    <col min="11531" max="11532" width="16.28515625" style="972" customWidth="1"/>
    <col min="11533" max="11533" width="18.42578125" style="972" customWidth="1"/>
    <col min="11534" max="11534" width="14.140625" style="972" customWidth="1"/>
    <col min="11535" max="11535" width="14.28515625" style="972" customWidth="1"/>
    <col min="11536" max="11536" width="18.140625" style="972" customWidth="1"/>
    <col min="11537" max="11537" width="14.7109375" style="972" customWidth="1"/>
    <col min="11538" max="11538" width="15.5703125" style="972" customWidth="1"/>
    <col min="11539" max="11539" width="18.7109375" style="972" customWidth="1"/>
    <col min="11540" max="11540" width="16.7109375" style="972" customWidth="1"/>
    <col min="11541" max="11541" width="17.140625" style="972" customWidth="1"/>
    <col min="11542" max="11542" width="15.42578125" style="972" customWidth="1"/>
    <col min="11543" max="11776" width="9.140625" style="972"/>
    <col min="11777" max="11777" width="4.42578125" style="972" customWidth="1"/>
    <col min="11778" max="11778" width="13.7109375" style="972" customWidth="1"/>
    <col min="11779" max="11779" width="53" style="972" customWidth="1"/>
    <col min="11780" max="11780" width="17.85546875" style="972" customWidth="1"/>
    <col min="11781" max="11781" width="14.85546875" style="972" customWidth="1"/>
    <col min="11782" max="11782" width="12.5703125" style="972" customWidth="1"/>
    <col min="11783" max="11783" width="18.5703125" style="972" customWidth="1"/>
    <col min="11784" max="11785" width="15.7109375" style="972" customWidth="1"/>
    <col min="11786" max="11786" width="18.7109375" style="972" customWidth="1"/>
    <col min="11787" max="11788" width="16.28515625" style="972" customWidth="1"/>
    <col min="11789" max="11789" width="18.42578125" style="972" customWidth="1"/>
    <col min="11790" max="11790" width="14.140625" style="972" customWidth="1"/>
    <col min="11791" max="11791" width="14.28515625" style="972" customWidth="1"/>
    <col min="11792" max="11792" width="18.140625" style="972" customWidth="1"/>
    <col min="11793" max="11793" width="14.7109375" style="972" customWidth="1"/>
    <col min="11794" max="11794" width="15.5703125" style="972" customWidth="1"/>
    <col min="11795" max="11795" width="18.7109375" style="972" customWidth="1"/>
    <col min="11796" max="11796" width="16.7109375" style="972" customWidth="1"/>
    <col min="11797" max="11797" width="17.140625" style="972" customWidth="1"/>
    <col min="11798" max="11798" width="15.42578125" style="972" customWidth="1"/>
    <col min="11799" max="12032" width="9.140625" style="972"/>
    <col min="12033" max="12033" width="4.42578125" style="972" customWidth="1"/>
    <col min="12034" max="12034" width="13.7109375" style="972" customWidth="1"/>
    <col min="12035" max="12035" width="53" style="972" customWidth="1"/>
    <col min="12036" max="12036" width="17.85546875" style="972" customWidth="1"/>
    <col min="12037" max="12037" width="14.85546875" style="972" customWidth="1"/>
    <col min="12038" max="12038" width="12.5703125" style="972" customWidth="1"/>
    <col min="12039" max="12039" width="18.5703125" style="972" customWidth="1"/>
    <col min="12040" max="12041" width="15.7109375" style="972" customWidth="1"/>
    <col min="12042" max="12042" width="18.7109375" style="972" customWidth="1"/>
    <col min="12043" max="12044" width="16.28515625" style="972" customWidth="1"/>
    <col min="12045" max="12045" width="18.42578125" style="972" customWidth="1"/>
    <col min="12046" max="12046" width="14.140625" style="972" customWidth="1"/>
    <col min="12047" max="12047" width="14.28515625" style="972" customWidth="1"/>
    <col min="12048" max="12048" width="18.140625" style="972" customWidth="1"/>
    <col min="12049" max="12049" width="14.7109375" style="972" customWidth="1"/>
    <col min="12050" max="12050" width="15.5703125" style="972" customWidth="1"/>
    <col min="12051" max="12051" width="18.7109375" style="972" customWidth="1"/>
    <col min="12052" max="12052" width="16.7109375" style="972" customWidth="1"/>
    <col min="12053" max="12053" width="17.140625" style="972" customWidth="1"/>
    <col min="12054" max="12054" width="15.42578125" style="972" customWidth="1"/>
    <col min="12055" max="12288" width="9.140625" style="972"/>
    <col min="12289" max="12289" width="4.42578125" style="972" customWidth="1"/>
    <col min="12290" max="12290" width="13.7109375" style="972" customWidth="1"/>
    <col min="12291" max="12291" width="53" style="972" customWidth="1"/>
    <col min="12292" max="12292" width="17.85546875" style="972" customWidth="1"/>
    <col min="12293" max="12293" width="14.85546875" style="972" customWidth="1"/>
    <col min="12294" max="12294" width="12.5703125" style="972" customWidth="1"/>
    <col min="12295" max="12295" width="18.5703125" style="972" customWidth="1"/>
    <col min="12296" max="12297" width="15.7109375" style="972" customWidth="1"/>
    <col min="12298" max="12298" width="18.7109375" style="972" customWidth="1"/>
    <col min="12299" max="12300" width="16.28515625" style="972" customWidth="1"/>
    <col min="12301" max="12301" width="18.42578125" style="972" customWidth="1"/>
    <col min="12302" max="12302" width="14.140625" style="972" customWidth="1"/>
    <col min="12303" max="12303" width="14.28515625" style="972" customWidth="1"/>
    <col min="12304" max="12304" width="18.140625" style="972" customWidth="1"/>
    <col min="12305" max="12305" width="14.7109375" style="972" customWidth="1"/>
    <col min="12306" max="12306" width="15.5703125" style="972" customWidth="1"/>
    <col min="12307" max="12307" width="18.7109375" style="972" customWidth="1"/>
    <col min="12308" max="12308" width="16.7109375" style="972" customWidth="1"/>
    <col min="12309" max="12309" width="17.140625" style="972" customWidth="1"/>
    <col min="12310" max="12310" width="15.42578125" style="972" customWidth="1"/>
    <col min="12311" max="12544" width="9.140625" style="972"/>
    <col min="12545" max="12545" width="4.42578125" style="972" customWidth="1"/>
    <col min="12546" max="12546" width="13.7109375" style="972" customWidth="1"/>
    <col min="12547" max="12547" width="53" style="972" customWidth="1"/>
    <col min="12548" max="12548" width="17.85546875" style="972" customWidth="1"/>
    <col min="12549" max="12549" width="14.85546875" style="972" customWidth="1"/>
    <col min="12550" max="12550" width="12.5703125" style="972" customWidth="1"/>
    <col min="12551" max="12551" width="18.5703125" style="972" customWidth="1"/>
    <col min="12552" max="12553" width="15.7109375" style="972" customWidth="1"/>
    <col min="12554" max="12554" width="18.7109375" style="972" customWidth="1"/>
    <col min="12555" max="12556" width="16.28515625" style="972" customWidth="1"/>
    <col min="12557" max="12557" width="18.42578125" style="972" customWidth="1"/>
    <col min="12558" max="12558" width="14.140625" style="972" customWidth="1"/>
    <col min="12559" max="12559" width="14.28515625" style="972" customWidth="1"/>
    <col min="12560" max="12560" width="18.140625" style="972" customWidth="1"/>
    <col min="12561" max="12561" width="14.7109375" style="972" customWidth="1"/>
    <col min="12562" max="12562" width="15.5703125" style="972" customWidth="1"/>
    <col min="12563" max="12563" width="18.7109375" style="972" customWidth="1"/>
    <col min="12564" max="12564" width="16.7109375" style="972" customWidth="1"/>
    <col min="12565" max="12565" width="17.140625" style="972" customWidth="1"/>
    <col min="12566" max="12566" width="15.42578125" style="972" customWidth="1"/>
    <col min="12567" max="12800" width="9.140625" style="972"/>
    <col min="12801" max="12801" width="4.42578125" style="972" customWidth="1"/>
    <col min="12802" max="12802" width="13.7109375" style="972" customWidth="1"/>
    <col min="12803" max="12803" width="53" style="972" customWidth="1"/>
    <col min="12804" max="12804" width="17.85546875" style="972" customWidth="1"/>
    <col min="12805" max="12805" width="14.85546875" style="972" customWidth="1"/>
    <col min="12806" max="12806" width="12.5703125" style="972" customWidth="1"/>
    <col min="12807" max="12807" width="18.5703125" style="972" customWidth="1"/>
    <col min="12808" max="12809" width="15.7109375" style="972" customWidth="1"/>
    <col min="12810" max="12810" width="18.7109375" style="972" customWidth="1"/>
    <col min="12811" max="12812" width="16.28515625" style="972" customWidth="1"/>
    <col min="12813" max="12813" width="18.42578125" style="972" customWidth="1"/>
    <col min="12814" max="12814" width="14.140625" style="972" customWidth="1"/>
    <col min="12815" max="12815" width="14.28515625" style="972" customWidth="1"/>
    <col min="12816" max="12816" width="18.140625" style="972" customWidth="1"/>
    <col min="12817" max="12817" width="14.7109375" style="972" customWidth="1"/>
    <col min="12818" max="12818" width="15.5703125" style="972" customWidth="1"/>
    <col min="12819" max="12819" width="18.7109375" style="972" customWidth="1"/>
    <col min="12820" max="12820" width="16.7109375" style="972" customWidth="1"/>
    <col min="12821" max="12821" width="17.140625" style="972" customWidth="1"/>
    <col min="12822" max="12822" width="15.42578125" style="972" customWidth="1"/>
    <col min="12823" max="13056" width="9.140625" style="972"/>
    <col min="13057" max="13057" width="4.42578125" style="972" customWidth="1"/>
    <col min="13058" max="13058" width="13.7109375" style="972" customWidth="1"/>
    <col min="13059" max="13059" width="53" style="972" customWidth="1"/>
    <col min="13060" max="13060" width="17.85546875" style="972" customWidth="1"/>
    <col min="13061" max="13061" width="14.85546875" style="972" customWidth="1"/>
    <col min="13062" max="13062" width="12.5703125" style="972" customWidth="1"/>
    <col min="13063" max="13063" width="18.5703125" style="972" customWidth="1"/>
    <col min="13064" max="13065" width="15.7109375" style="972" customWidth="1"/>
    <col min="13066" max="13066" width="18.7109375" style="972" customWidth="1"/>
    <col min="13067" max="13068" width="16.28515625" style="972" customWidth="1"/>
    <col min="13069" max="13069" width="18.42578125" style="972" customWidth="1"/>
    <col min="13070" max="13070" width="14.140625" style="972" customWidth="1"/>
    <col min="13071" max="13071" width="14.28515625" style="972" customWidth="1"/>
    <col min="13072" max="13072" width="18.140625" style="972" customWidth="1"/>
    <col min="13073" max="13073" width="14.7109375" style="972" customWidth="1"/>
    <col min="13074" max="13074" width="15.5703125" style="972" customWidth="1"/>
    <col min="13075" max="13075" width="18.7109375" style="972" customWidth="1"/>
    <col min="13076" max="13076" width="16.7109375" style="972" customWidth="1"/>
    <col min="13077" max="13077" width="17.140625" style="972" customWidth="1"/>
    <col min="13078" max="13078" width="15.42578125" style="972" customWidth="1"/>
    <col min="13079" max="13312" width="9.140625" style="972"/>
    <col min="13313" max="13313" width="4.42578125" style="972" customWidth="1"/>
    <col min="13314" max="13314" width="13.7109375" style="972" customWidth="1"/>
    <col min="13315" max="13315" width="53" style="972" customWidth="1"/>
    <col min="13316" max="13316" width="17.85546875" style="972" customWidth="1"/>
    <col min="13317" max="13317" width="14.85546875" style="972" customWidth="1"/>
    <col min="13318" max="13318" width="12.5703125" style="972" customWidth="1"/>
    <col min="13319" max="13319" width="18.5703125" style="972" customWidth="1"/>
    <col min="13320" max="13321" width="15.7109375" style="972" customWidth="1"/>
    <col min="13322" max="13322" width="18.7109375" style="972" customWidth="1"/>
    <col min="13323" max="13324" width="16.28515625" style="972" customWidth="1"/>
    <col min="13325" max="13325" width="18.42578125" style="972" customWidth="1"/>
    <col min="13326" max="13326" width="14.140625" style="972" customWidth="1"/>
    <col min="13327" max="13327" width="14.28515625" style="972" customWidth="1"/>
    <col min="13328" max="13328" width="18.140625" style="972" customWidth="1"/>
    <col min="13329" max="13329" width="14.7109375" style="972" customWidth="1"/>
    <col min="13330" max="13330" width="15.5703125" style="972" customWidth="1"/>
    <col min="13331" max="13331" width="18.7109375" style="972" customWidth="1"/>
    <col min="13332" max="13332" width="16.7109375" style="972" customWidth="1"/>
    <col min="13333" max="13333" width="17.140625" style="972" customWidth="1"/>
    <col min="13334" max="13334" width="15.42578125" style="972" customWidth="1"/>
    <col min="13335" max="13568" width="9.140625" style="972"/>
    <col min="13569" max="13569" width="4.42578125" style="972" customWidth="1"/>
    <col min="13570" max="13570" width="13.7109375" style="972" customWidth="1"/>
    <col min="13571" max="13571" width="53" style="972" customWidth="1"/>
    <col min="13572" max="13572" width="17.85546875" style="972" customWidth="1"/>
    <col min="13573" max="13573" width="14.85546875" style="972" customWidth="1"/>
    <col min="13574" max="13574" width="12.5703125" style="972" customWidth="1"/>
    <col min="13575" max="13575" width="18.5703125" style="972" customWidth="1"/>
    <col min="13576" max="13577" width="15.7109375" style="972" customWidth="1"/>
    <col min="13578" max="13578" width="18.7109375" style="972" customWidth="1"/>
    <col min="13579" max="13580" width="16.28515625" style="972" customWidth="1"/>
    <col min="13581" max="13581" width="18.42578125" style="972" customWidth="1"/>
    <col min="13582" max="13582" width="14.140625" style="972" customWidth="1"/>
    <col min="13583" max="13583" width="14.28515625" style="972" customWidth="1"/>
    <col min="13584" max="13584" width="18.140625" style="972" customWidth="1"/>
    <col min="13585" max="13585" width="14.7109375" style="972" customWidth="1"/>
    <col min="13586" max="13586" width="15.5703125" style="972" customWidth="1"/>
    <col min="13587" max="13587" width="18.7109375" style="972" customWidth="1"/>
    <col min="13588" max="13588" width="16.7109375" style="972" customWidth="1"/>
    <col min="13589" max="13589" width="17.140625" style="972" customWidth="1"/>
    <col min="13590" max="13590" width="15.42578125" style="972" customWidth="1"/>
    <col min="13591" max="13824" width="9.140625" style="972"/>
    <col min="13825" max="13825" width="4.42578125" style="972" customWidth="1"/>
    <col min="13826" max="13826" width="13.7109375" style="972" customWidth="1"/>
    <col min="13827" max="13827" width="53" style="972" customWidth="1"/>
    <col min="13828" max="13828" width="17.85546875" style="972" customWidth="1"/>
    <col min="13829" max="13829" width="14.85546875" style="972" customWidth="1"/>
    <col min="13830" max="13830" width="12.5703125" style="972" customWidth="1"/>
    <col min="13831" max="13831" width="18.5703125" style="972" customWidth="1"/>
    <col min="13832" max="13833" width="15.7109375" style="972" customWidth="1"/>
    <col min="13834" max="13834" width="18.7109375" style="972" customWidth="1"/>
    <col min="13835" max="13836" width="16.28515625" style="972" customWidth="1"/>
    <col min="13837" max="13837" width="18.42578125" style="972" customWidth="1"/>
    <col min="13838" max="13838" width="14.140625" style="972" customWidth="1"/>
    <col min="13839" max="13839" width="14.28515625" style="972" customWidth="1"/>
    <col min="13840" max="13840" width="18.140625" style="972" customWidth="1"/>
    <col min="13841" max="13841" width="14.7109375" style="972" customWidth="1"/>
    <col min="13842" max="13842" width="15.5703125" style="972" customWidth="1"/>
    <col min="13843" max="13843" width="18.7109375" style="972" customWidth="1"/>
    <col min="13844" max="13844" width="16.7109375" style="972" customWidth="1"/>
    <col min="13845" max="13845" width="17.140625" style="972" customWidth="1"/>
    <col min="13846" max="13846" width="15.42578125" style="972" customWidth="1"/>
    <col min="13847" max="14080" width="9.140625" style="972"/>
    <col min="14081" max="14081" width="4.42578125" style="972" customWidth="1"/>
    <col min="14082" max="14082" width="13.7109375" style="972" customWidth="1"/>
    <col min="14083" max="14083" width="53" style="972" customWidth="1"/>
    <col min="14084" max="14084" width="17.85546875" style="972" customWidth="1"/>
    <col min="14085" max="14085" width="14.85546875" style="972" customWidth="1"/>
    <col min="14086" max="14086" width="12.5703125" style="972" customWidth="1"/>
    <col min="14087" max="14087" width="18.5703125" style="972" customWidth="1"/>
    <col min="14088" max="14089" width="15.7109375" style="972" customWidth="1"/>
    <col min="14090" max="14090" width="18.7109375" style="972" customWidth="1"/>
    <col min="14091" max="14092" width="16.28515625" style="972" customWidth="1"/>
    <col min="14093" max="14093" width="18.42578125" style="972" customWidth="1"/>
    <col min="14094" max="14094" width="14.140625" style="972" customWidth="1"/>
    <col min="14095" max="14095" width="14.28515625" style="972" customWidth="1"/>
    <col min="14096" max="14096" width="18.140625" style="972" customWidth="1"/>
    <col min="14097" max="14097" width="14.7109375" style="972" customWidth="1"/>
    <col min="14098" max="14098" width="15.5703125" style="972" customWidth="1"/>
    <col min="14099" max="14099" width="18.7109375" style="972" customWidth="1"/>
    <col min="14100" max="14100" width="16.7109375" style="972" customWidth="1"/>
    <col min="14101" max="14101" width="17.140625" style="972" customWidth="1"/>
    <col min="14102" max="14102" width="15.42578125" style="972" customWidth="1"/>
    <col min="14103" max="14336" width="9.140625" style="972"/>
    <col min="14337" max="14337" width="4.42578125" style="972" customWidth="1"/>
    <col min="14338" max="14338" width="13.7109375" style="972" customWidth="1"/>
    <col min="14339" max="14339" width="53" style="972" customWidth="1"/>
    <col min="14340" max="14340" width="17.85546875" style="972" customWidth="1"/>
    <col min="14341" max="14341" width="14.85546875" style="972" customWidth="1"/>
    <col min="14342" max="14342" width="12.5703125" style="972" customWidth="1"/>
    <col min="14343" max="14343" width="18.5703125" style="972" customWidth="1"/>
    <col min="14344" max="14345" width="15.7109375" style="972" customWidth="1"/>
    <col min="14346" max="14346" width="18.7109375" style="972" customWidth="1"/>
    <col min="14347" max="14348" width="16.28515625" style="972" customWidth="1"/>
    <col min="14349" max="14349" width="18.42578125" style="972" customWidth="1"/>
    <col min="14350" max="14350" width="14.140625" style="972" customWidth="1"/>
    <col min="14351" max="14351" width="14.28515625" style="972" customWidth="1"/>
    <col min="14352" max="14352" width="18.140625" style="972" customWidth="1"/>
    <col min="14353" max="14353" width="14.7109375" style="972" customWidth="1"/>
    <col min="14354" max="14354" width="15.5703125" style="972" customWidth="1"/>
    <col min="14355" max="14355" width="18.7109375" style="972" customWidth="1"/>
    <col min="14356" max="14356" width="16.7109375" style="972" customWidth="1"/>
    <col min="14357" max="14357" width="17.140625" style="972" customWidth="1"/>
    <col min="14358" max="14358" width="15.42578125" style="972" customWidth="1"/>
    <col min="14359" max="14592" width="9.140625" style="972"/>
    <col min="14593" max="14593" width="4.42578125" style="972" customWidth="1"/>
    <col min="14594" max="14594" width="13.7109375" style="972" customWidth="1"/>
    <col min="14595" max="14595" width="53" style="972" customWidth="1"/>
    <col min="14596" max="14596" width="17.85546875" style="972" customWidth="1"/>
    <col min="14597" max="14597" width="14.85546875" style="972" customWidth="1"/>
    <col min="14598" max="14598" width="12.5703125" style="972" customWidth="1"/>
    <col min="14599" max="14599" width="18.5703125" style="972" customWidth="1"/>
    <col min="14600" max="14601" width="15.7109375" style="972" customWidth="1"/>
    <col min="14602" max="14602" width="18.7109375" style="972" customWidth="1"/>
    <col min="14603" max="14604" width="16.28515625" style="972" customWidth="1"/>
    <col min="14605" max="14605" width="18.42578125" style="972" customWidth="1"/>
    <col min="14606" max="14606" width="14.140625" style="972" customWidth="1"/>
    <col min="14607" max="14607" width="14.28515625" style="972" customWidth="1"/>
    <col min="14608" max="14608" width="18.140625" style="972" customWidth="1"/>
    <col min="14609" max="14609" width="14.7109375" style="972" customWidth="1"/>
    <col min="14610" max="14610" width="15.5703125" style="972" customWidth="1"/>
    <col min="14611" max="14611" width="18.7109375" style="972" customWidth="1"/>
    <col min="14612" max="14612" width="16.7109375" style="972" customWidth="1"/>
    <col min="14613" max="14613" width="17.140625" style="972" customWidth="1"/>
    <col min="14614" max="14614" width="15.42578125" style="972" customWidth="1"/>
    <col min="14615" max="14848" width="9.140625" style="972"/>
    <col min="14849" max="14849" width="4.42578125" style="972" customWidth="1"/>
    <col min="14850" max="14850" width="13.7109375" style="972" customWidth="1"/>
    <col min="14851" max="14851" width="53" style="972" customWidth="1"/>
    <col min="14852" max="14852" width="17.85546875" style="972" customWidth="1"/>
    <col min="14853" max="14853" width="14.85546875" style="972" customWidth="1"/>
    <col min="14854" max="14854" width="12.5703125" style="972" customWidth="1"/>
    <col min="14855" max="14855" width="18.5703125" style="972" customWidth="1"/>
    <col min="14856" max="14857" width="15.7109375" style="972" customWidth="1"/>
    <col min="14858" max="14858" width="18.7109375" style="972" customWidth="1"/>
    <col min="14859" max="14860" width="16.28515625" style="972" customWidth="1"/>
    <col min="14861" max="14861" width="18.42578125" style="972" customWidth="1"/>
    <col min="14862" max="14862" width="14.140625" style="972" customWidth="1"/>
    <col min="14863" max="14863" width="14.28515625" style="972" customWidth="1"/>
    <col min="14864" max="14864" width="18.140625" style="972" customWidth="1"/>
    <col min="14865" max="14865" width="14.7109375" style="972" customWidth="1"/>
    <col min="14866" max="14866" width="15.5703125" style="972" customWidth="1"/>
    <col min="14867" max="14867" width="18.7109375" style="972" customWidth="1"/>
    <col min="14868" max="14868" width="16.7109375" style="972" customWidth="1"/>
    <col min="14869" max="14869" width="17.140625" style="972" customWidth="1"/>
    <col min="14870" max="14870" width="15.42578125" style="972" customWidth="1"/>
    <col min="14871" max="15104" width="9.140625" style="972"/>
    <col min="15105" max="15105" width="4.42578125" style="972" customWidth="1"/>
    <col min="15106" max="15106" width="13.7109375" style="972" customWidth="1"/>
    <col min="15107" max="15107" width="53" style="972" customWidth="1"/>
    <col min="15108" max="15108" width="17.85546875" style="972" customWidth="1"/>
    <col min="15109" max="15109" width="14.85546875" style="972" customWidth="1"/>
    <col min="15110" max="15110" width="12.5703125" style="972" customWidth="1"/>
    <col min="15111" max="15111" width="18.5703125" style="972" customWidth="1"/>
    <col min="15112" max="15113" width="15.7109375" style="972" customWidth="1"/>
    <col min="15114" max="15114" width="18.7109375" style="972" customWidth="1"/>
    <col min="15115" max="15116" width="16.28515625" style="972" customWidth="1"/>
    <col min="15117" max="15117" width="18.42578125" style="972" customWidth="1"/>
    <col min="15118" max="15118" width="14.140625" style="972" customWidth="1"/>
    <col min="15119" max="15119" width="14.28515625" style="972" customWidth="1"/>
    <col min="15120" max="15120" width="18.140625" style="972" customWidth="1"/>
    <col min="15121" max="15121" width="14.7109375" style="972" customWidth="1"/>
    <col min="15122" max="15122" width="15.5703125" style="972" customWidth="1"/>
    <col min="15123" max="15123" width="18.7109375" style="972" customWidth="1"/>
    <col min="15124" max="15124" width="16.7109375" style="972" customWidth="1"/>
    <col min="15125" max="15125" width="17.140625" style="972" customWidth="1"/>
    <col min="15126" max="15126" width="15.42578125" style="972" customWidth="1"/>
    <col min="15127" max="15360" width="9.140625" style="972"/>
    <col min="15361" max="15361" width="4.42578125" style="972" customWidth="1"/>
    <col min="15362" max="15362" width="13.7109375" style="972" customWidth="1"/>
    <col min="15363" max="15363" width="53" style="972" customWidth="1"/>
    <col min="15364" max="15364" width="17.85546875" style="972" customWidth="1"/>
    <col min="15365" max="15365" width="14.85546875" style="972" customWidth="1"/>
    <col min="15366" max="15366" width="12.5703125" style="972" customWidth="1"/>
    <col min="15367" max="15367" width="18.5703125" style="972" customWidth="1"/>
    <col min="15368" max="15369" width="15.7109375" style="972" customWidth="1"/>
    <col min="15370" max="15370" width="18.7109375" style="972" customWidth="1"/>
    <col min="15371" max="15372" width="16.28515625" style="972" customWidth="1"/>
    <col min="15373" max="15373" width="18.42578125" style="972" customWidth="1"/>
    <col min="15374" max="15374" width="14.140625" style="972" customWidth="1"/>
    <col min="15375" max="15375" width="14.28515625" style="972" customWidth="1"/>
    <col min="15376" max="15376" width="18.140625" style="972" customWidth="1"/>
    <col min="15377" max="15377" width="14.7109375" style="972" customWidth="1"/>
    <col min="15378" max="15378" width="15.5703125" style="972" customWidth="1"/>
    <col min="15379" max="15379" width="18.7109375" style="972" customWidth="1"/>
    <col min="15380" max="15380" width="16.7109375" style="972" customWidth="1"/>
    <col min="15381" max="15381" width="17.140625" style="972" customWidth="1"/>
    <col min="15382" max="15382" width="15.42578125" style="972" customWidth="1"/>
    <col min="15383" max="15616" width="9.140625" style="972"/>
    <col min="15617" max="15617" width="4.42578125" style="972" customWidth="1"/>
    <col min="15618" max="15618" width="13.7109375" style="972" customWidth="1"/>
    <col min="15619" max="15619" width="53" style="972" customWidth="1"/>
    <col min="15620" max="15620" width="17.85546875" style="972" customWidth="1"/>
    <col min="15621" max="15621" width="14.85546875" style="972" customWidth="1"/>
    <col min="15622" max="15622" width="12.5703125" style="972" customWidth="1"/>
    <col min="15623" max="15623" width="18.5703125" style="972" customWidth="1"/>
    <col min="15624" max="15625" width="15.7109375" style="972" customWidth="1"/>
    <col min="15626" max="15626" width="18.7109375" style="972" customWidth="1"/>
    <col min="15627" max="15628" width="16.28515625" style="972" customWidth="1"/>
    <col min="15629" max="15629" width="18.42578125" style="972" customWidth="1"/>
    <col min="15630" max="15630" width="14.140625" style="972" customWidth="1"/>
    <col min="15631" max="15631" width="14.28515625" style="972" customWidth="1"/>
    <col min="15632" max="15632" width="18.140625" style="972" customWidth="1"/>
    <col min="15633" max="15633" width="14.7109375" style="972" customWidth="1"/>
    <col min="15634" max="15634" width="15.5703125" style="972" customWidth="1"/>
    <col min="15635" max="15635" width="18.7109375" style="972" customWidth="1"/>
    <col min="15636" max="15636" width="16.7109375" style="972" customWidth="1"/>
    <col min="15637" max="15637" width="17.140625" style="972" customWidth="1"/>
    <col min="15638" max="15638" width="15.42578125" style="972" customWidth="1"/>
    <col min="15639" max="15872" width="9.140625" style="972"/>
    <col min="15873" max="15873" width="4.42578125" style="972" customWidth="1"/>
    <col min="15874" max="15874" width="13.7109375" style="972" customWidth="1"/>
    <col min="15875" max="15875" width="53" style="972" customWidth="1"/>
    <col min="15876" max="15876" width="17.85546875" style="972" customWidth="1"/>
    <col min="15877" max="15877" width="14.85546875" style="972" customWidth="1"/>
    <col min="15878" max="15878" width="12.5703125" style="972" customWidth="1"/>
    <col min="15879" max="15879" width="18.5703125" style="972" customWidth="1"/>
    <col min="15880" max="15881" width="15.7109375" style="972" customWidth="1"/>
    <col min="15882" max="15882" width="18.7109375" style="972" customWidth="1"/>
    <col min="15883" max="15884" width="16.28515625" style="972" customWidth="1"/>
    <col min="15885" max="15885" width="18.42578125" style="972" customWidth="1"/>
    <col min="15886" max="15886" width="14.140625" style="972" customWidth="1"/>
    <col min="15887" max="15887" width="14.28515625" style="972" customWidth="1"/>
    <col min="15888" max="15888" width="18.140625" style="972" customWidth="1"/>
    <col min="15889" max="15889" width="14.7109375" style="972" customWidth="1"/>
    <col min="15890" max="15890" width="15.5703125" style="972" customWidth="1"/>
    <col min="15891" max="15891" width="18.7109375" style="972" customWidth="1"/>
    <col min="15892" max="15892" width="16.7109375" style="972" customWidth="1"/>
    <col min="15893" max="15893" width="17.140625" style="972" customWidth="1"/>
    <col min="15894" max="15894" width="15.42578125" style="972" customWidth="1"/>
    <col min="15895" max="16128" width="9.140625" style="972"/>
    <col min="16129" max="16129" width="4.42578125" style="972" customWidth="1"/>
    <col min="16130" max="16130" width="13.7109375" style="972" customWidth="1"/>
    <col min="16131" max="16131" width="53" style="972" customWidth="1"/>
    <col min="16132" max="16132" width="17.85546875" style="972" customWidth="1"/>
    <col min="16133" max="16133" width="14.85546875" style="972" customWidth="1"/>
    <col min="16134" max="16134" width="12.5703125" style="972" customWidth="1"/>
    <col min="16135" max="16135" width="18.5703125" style="972" customWidth="1"/>
    <col min="16136" max="16137" width="15.7109375" style="972" customWidth="1"/>
    <col min="16138" max="16138" width="18.7109375" style="972" customWidth="1"/>
    <col min="16139" max="16140" width="16.28515625" style="972" customWidth="1"/>
    <col min="16141" max="16141" width="18.42578125" style="972" customWidth="1"/>
    <col min="16142" max="16142" width="14.140625" style="972" customWidth="1"/>
    <col min="16143" max="16143" width="14.28515625" style="972" customWidth="1"/>
    <col min="16144" max="16144" width="18.140625" style="972" customWidth="1"/>
    <col min="16145" max="16145" width="14.7109375" style="972" customWidth="1"/>
    <col min="16146" max="16146" width="15.5703125" style="972" customWidth="1"/>
    <col min="16147" max="16147" width="18.7109375" style="972" customWidth="1"/>
    <col min="16148" max="16148" width="16.7109375" style="972" customWidth="1"/>
    <col min="16149" max="16149" width="17.140625" style="972" customWidth="1"/>
    <col min="16150" max="16150" width="15.42578125" style="972" customWidth="1"/>
    <col min="16151" max="16384" width="9.140625" style="972"/>
  </cols>
  <sheetData>
    <row r="1" spans="1:21" ht="18.75" customHeight="1" x14ac:dyDescent="0.2"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  <c r="M1" s="3393"/>
      <c r="N1" s="3393"/>
      <c r="O1" s="3393"/>
      <c r="P1" s="3393"/>
      <c r="Q1" s="3393"/>
      <c r="R1" s="3393"/>
      <c r="S1" s="3393"/>
      <c r="T1" s="3393"/>
      <c r="U1" s="3393"/>
    </row>
    <row r="2" spans="1:21" ht="18.75" x14ac:dyDescent="0.2">
      <c r="B2" s="973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</row>
    <row r="3" spans="1:21" ht="18.75" customHeight="1" x14ac:dyDescent="0.2">
      <c r="B3" s="3397" t="s">
        <v>267</v>
      </c>
      <c r="C3" s="3397"/>
      <c r="D3" s="3397"/>
      <c r="E3" s="3397"/>
      <c r="F3" s="3397"/>
      <c r="G3" s="3393" t="str">
        <f>[1]СПО!F3</f>
        <v>01.05.2017 г.</v>
      </c>
      <c r="H3" s="3393"/>
      <c r="I3" s="3394" t="s">
        <v>268</v>
      </c>
      <c r="J3" s="3394"/>
      <c r="K3" s="3394"/>
      <c r="L3" s="3394"/>
      <c r="M3" s="3394"/>
      <c r="N3" s="3394"/>
      <c r="O3" s="3394"/>
      <c r="P3" s="3394"/>
      <c r="Q3" s="3394"/>
      <c r="R3" s="3394"/>
      <c r="S3" s="3394"/>
      <c r="T3" s="3394"/>
      <c r="U3" s="3394"/>
    </row>
    <row r="4" spans="1:21" ht="19.5" thickBot="1" x14ac:dyDescent="0.25"/>
    <row r="5" spans="1:21" ht="12.75" customHeight="1" thickBot="1" x14ac:dyDescent="0.25">
      <c r="B5" s="3388" t="s">
        <v>9</v>
      </c>
      <c r="C5" s="3388"/>
      <c r="D5" s="3379" t="s">
        <v>0</v>
      </c>
      <c r="E5" s="3379"/>
      <c r="F5" s="3379"/>
      <c r="G5" s="3386" t="s">
        <v>1</v>
      </c>
      <c r="H5" s="3386"/>
      <c r="I5" s="3386"/>
      <c r="J5" s="3379" t="s">
        <v>2</v>
      </c>
      <c r="K5" s="3379"/>
      <c r="L5" s="3379"/>
      <c r="M5" s="3392" t="s">
        <v>3</v>
      </c>
      <c r="N5" s="3392"/>
      <c r="O5" s="3392"/>
      <c r="P5" s="3383">
        <v>5</v>
      </c>
      <c r="Q5" s="3383"/>
      <c r="R5" s="3383"/>
      <c r="S5" s="3395" t="s">
        <v>6</v>
      </c>
      <c r="T5" s="3395"/>
      <c r="U5" s="3395"/>
    </row>
    <row r="6" spans="1:21" ht="19.5" thickBot="1" x14ac:dyDescent="0.25">
      <c r="B6" s="3388"/>
      <c r="C6" s="3388"/>
      <c r="D6" s="3379"/>
      <c r="E6" s="3379"/>
      <c r="F6" s="3379"/>
      <c r="G6" s="3386"/>
      <c r="H6" s="3386"/>
      <c r="I6" s="3387"/>
      <c r="J6" s="3379"/>
      <c r="K6" s="3379"/>
      <c r="L6" s="3379"/>
      <c r="M6" s="3392"/>
      <c r="N6" s="3392"/>
      <c r="O6" s="3379"/>
      <c r="P6" s="3383"/>
      <c r="Q6" s="3383"/>
      <c r="R6" s="3384"/>
      <c r="S6" s="3395"/>
      <c r="T6" s="3395"/>
      <c r="U6" s="3396"/>
    </row>
    <row r="7" spans="1:21" ht="134.44999999999999" customHeight="1" thickBot="1" x14ac:dyDescent="0.25">
      <c r="B7" s="3388"/>
      <c r="C7" s="3388"/>
      <c r="D7" s="1979" t="s">
        <v>26</v>
      </c>
      <c r="E7" s="1980" t="s">
        <v>27</v>
      </c>
      <c r="F7" s="1981" t="s">
        <v>4</v>
      </c>
      <c r="G7" s="1982" t="s">
        <v>26</v>
      </c>
      <c r="H7" s="1983" t="s">
        <v>27</v>
      </c>
      <c r="I7" s="1981" t="s">
        <v>4</v>
      </c>
      <c r="J7" s="1982" t="s">
        <v>26</v>
      </c>
      <c r="K7" s="1983" t="s">
        <v>27</v>
      </c>
      <c r="L7" s="1981" t="s">
        <v>4</v>
      </c>
      <c r="M7" s="1982" t="s">
        <v>26</v>
      </c>
      <c r="N7" s="1983" t="s">
        <v>27</v>
      </c>
      <c r="O7" s="1981" t="s">
        <v>4</v>
      </c>
      <c r="P7" s="1982" t="s">
        <v>26</v>
      </c>
      <c r="Q7" s="1983" t="s">
        <v>27</v>
      </c>
      <c r="R7" s="1981" t="s">
        <v>4</v>
      </c>
      <c r="S7" s="1982" t="s">
        <v>26</v>
      </c>
      <c r="T7" s="1983" t="s">
        <v>27</v>
      </c>
      <c r="U7" s="1981" t="s">
        <v>4</v>
      </c>
    </row>
    <row r="8" spans="1:21" ht="20.25" customHeight="1" thickBot="1" x14ac:dyDescent="0.25">
      <c r="B8" s="3389" t="s">
        <v>22</v>
      </c>
      <c r="C8" s="3389"/>
      <c r="D8" s="975">
        <f>SUM(D9:D30)</f>
        <v>321</v>
      </c>
      <c r="E8" s="975">
        <f t="shared" ref="E8:U8" si="0">SUM(E9:E30)</f>
        <v>13</v>
      </c>
      <c r="F8" s="1984">
        <f t="shared" si="0"/>
        <v>334</v>
      </c>
      <c r="G8" s="976">
        <f t="shared" si="0"/>
        <v>278</v>
      </c>
      <c r="H8" s="975">
        <f t="shared" si="0"/>
        <v>13</v>
      </c>
      <c r="I8" s="1984">
        <f t="shared" si="0"/>
        <v>291</v>
      </c>
      <c r="J8" s="976">
        <f t="shared" si="0"/>
        <v>285</v>
      </c>
      <c r="K8" s="975">
        <f t="shared" si="0"/>
        <v>56</v>
      </c>
      <c r="L8" s="1984">
        <f t="shared" si="0"/>
        <v>341</v>
      </c>
      <c r="M8" s="976">
        <f t="shared" si="0"/>
        <v>206</v>
      </c>
      <c r="N8" s="975">
        <f t="shared" si="0"/>
        <v>23</v>
      </c>
      <c r="O8" s="1984">
        <f t="shared" si="0"/>
        <v>229</v>
      </c>
      <c r="P8" s="794">
        <f t="shared" si="0"/>
        <v>14</v>
      </c>
      <c r="Q8" s="793">
        <f t="shared" si="0"/>
        <v>0</v>
      </c>
      <c r="R8" s="1985">
        <f t="shared" si="0"/>
        <v>14</v>
      </c>
      <c r="S8" s="976">
        <f t="shared" si="0"/>
        <v>1104</v>
      </c>
      <c r="T8" s="975">
        <f t="shared" si="0"/>
        <v>105</v>
      </c>
      <c r="U8" s="1984">
        <f t="shared" si="0"/>
        <v>1209</v>
      </c>
    </row>
    <row r="9" spans="1:21" ht="18.75" x14ac:dyDescent="0.2">
      <c r="A9" s="973">
        <v>1</v>
      </c>
      <c r="B9" s="1986" t="s">
        <v>301</v>
      </c>
      <c r="C9" s="1987" t="s">
        <v>302</v>
      </c>
      <c r="D9" s="1988">
        <v>0</v>
      </c>
      <c r="E9" s="1989">
        <v>0</v>
      </c>
      <c r="F9" s="1990">
        <v>0</v>
      </c>
      <c r="G9" s="1991">
        <v>0</v>
      </c>
      <c r="H9" s="1989">
        <v>0</v>
      </c>
      <c r="I9" s="1990">
        <v>0</v>
      </c>
      <c r="J9" s="1991">
        <v>0</v>
      </c>
      <c r="K9" s="1989">
        <v>0</v>
      </c>
      <c r="L9" s="1990">
        <v>0</v>
      </c>
      <c r="M9" s="1991">
        <v>0</v>
      </c>
      <c r="N9" s="1989">
        <v>0</v>
      </c>
      <c r="O9" s="1990">
        <v>0</v>
      </c>
      <c r="P9" s="1991">
        <v>0</v>
      </c>
      <c r="Q9" s="1989">
        <v>0</v>
      </c>
      <c r="R9" s="1990">
        <v>0</v>
      </c>
      <c r="S9" s="1991">
        <v>0</v>
      </c>
      <c r="T9" s="1989">
        <v>0</v>
      </c>
      <c r="U9" s="1990">
        <v>0</v>
      </c>
    </row>
    <row r="10" spans="1:21" s="638" customFormat="1" ht="18.75" x14ac:dyDescent="0.2">
      <c r="A10" s="973">
        <v>2</v>
      </c>
      <c r="B10" s="1992" t="s">
        <v>206</v>
      </c>
      <c r="C10" s="637" t="s">
        <v>207</v>
      </c>
      <c r="D10" s="1993">
        <v>19</v>
      </c>
      <c r="E10" s="795">
        <v>0</v>
      </c>
      <c r="F10" s="1994">
        <v>19</v>
      </c>
      <c r="G10" s="796">
        <v>20</v>
      </c>
      <c r="H10" s="795">
        <v>0</v>
      </c>
      <c r="I10" s="1994">
        <v>20</v>
      </c>
      <c r="J10" s="796">
        <v>17</v>
      </c>
      <c r="K10" s="795">
        <v>3</v>
      </c>
      <c r="L10" s="1994">
        <v>20</v>
      </c>
      <c r="M10" s="796">
        <v>13</v>
      </c>
      <c r="N10" s="795">
        <v>0</v>
      </c>
      <c r="O10" s="1994">
        <v>13</v>
      </c>
      <c r="P10" s="796">
        <v>0</v>
      </c>
      <c r="Q10" s="795">
        <v>0</v>
      </c>
      <c r="R10" s="1994">
        <v>0</v>
      </c>
      <c r="S10" s="796">
        <v>69</v>
      </c>
      <c r="T10" s="795">
        <v>3</v>
      </c>
      <c r="U10" s="1994">
        <v>72</v>
      </c>
    </row>
    <row r="11" spans="1:21" s="638" customFormat="1" ht="18.75" x14ac:dyDescent="0.2">
      <c r="A11" s="973">
        <v>3</v>
      </c>
      <c r="B11" s="1992" t="s">
        <v>208</v>
      </c>
      <c r="C11" s="637" t="s">
        <v>209</v>
      </c>
      <c r="D11" s="1993">
        <v>14</v>
      </c>
      <c r="E11" s="795">
        <v>0</v>
      </c>
      <c r="F11" s="1994">
        <v>14</v>
      </c>
      <c r="G11" s="796">
        <v>13</v>
      </c>
      <c r="H11" s="795">
        <v>1</v>
      </c>
      <c r="I11" s="1994">
        <v>14</v>
      </c>
      <c r="J11" s="796">
        <v>17</v>
      </c>
      <c r="K11" s="795">
        <v>2</v>
      </c>
      <c r="L11" s="1994">
        <v>19</v>
      </c>
      <c r="M11" s="796">
        <v>22</v>
      </c>
      <c r="N11" s="795">
        <v>2</v>
      </c>
      <c r="O11" s="1994">
        <v>24</v>
      </c>
      <c r="P11" s="796">
        <v>0</v>
      </c>
      <c r="Q11" s="795">
        <v>0</v>
      </c>
      <c r="R11" s="1994">
        <v>0</v>
      </c>
      <c r="S11" s="796">
        <v>66</v>
      </c>
      <c r="T11" s="795">
        <v>5</v>
      </c>
      <c r="U11" s="1994">
        <v>71</v>
      </c>
    </row>
    <row r="12" spans="1:21" s="638" customFormat="1" ht="18.75" x14ac:dyDescent="0.2">
      <c r="A12" s="973">
        <v>4</v>
      </c>
      <c r="B12" s="1992" t="s">
        <v>210</v>
      </c>
      <c r="C12" s="637" t="s">
        <v>211</v>
      </c>
      <c r="D12" s="1993">
        <v>17</v>
      </c>
      <c r="E12" s="795">
        <v>3</v>
      </c>
      <c r="F12" s="1994">
        <v>20</v>
      </c>
      <c r="G12" s="796">
        <v>35</v>
      </c>
      <c r="H12" s="795">
        <v>0</v>
      </c>
      <c r="I12" s="1994">
        <v>35</v>
      </c>
      <c r="J12" s="796">
        <v>14</v>
      </c>
      <c r="K12" s="795">
        <v>3</v>
      </c>
      <c r="L12" s="1994">
        <v>17</v>
      </c>
      <c r="M12" s="796">
        <v>23</v>
      </c>
      <c r="N12" s="795">
        <v>3</v>
      </c>
      <c r="O12" s="1994">
        <v>26</v>
      </c>
      <c r="P12" s="796">
        <v>0</v>
      </c>
      <c r="Q12" s="795">
        <v>0</v>
      </c>
      <c r="R12" s="1994">
        <v>0</v>
      </c>
      <c r="S12" s="796">
        <v>89</v>
      </c>
      <c r="T12" s="795">
        <v>9</v>
      </c>
      <c r="U12" s="1994">
        <v>98</v>
      </c>
    </row>
    <row r="13" spans="1:21" s="638" customFormat="1" ht="18.75" x14ac:dyDescent="0.2">
      <c r="A13" s="973">
        <v>5</v>
      </c>
      <c r="B13" s="1992" t="s">
        <v>212</v>
      </c>
      <c r="C13" s="637" t="s">
        <v>213</v>
      </c>
      <c r="D13" s="1993">
        <v>18</v>
      </c>
      <c r="E13" s="795">
        <v>0</v>
      </c>
      <c r="F13" s="1994">
        <v>18</v>
      </c>
      <c r="G13" s="796">
        <v>23</v>
      </c>
      <c r="H13" s="795">
        <v>1</v>
      </c>
      <c r="I13" s="1994">
        <v>24</v>
      </c>
      <c r="J13" s="796">
        <v>20</v>
      </c>
      <c r="K13" s="795">
        <v>16</v>
      </c>
      <c r="L13" s="1994">
        <v>36</v>
      </c>
      <c r="M13" s="796">
        <v>13</v>
      </c>
      <c r="N13" s="795">
        <v>2</v>
      </c>
      <c r="O13" s="1994">
        <v>15</v>
      </c>
      <c r="P13" s="796">
        <v>0</v>
      </c>
      <c r="Q13" s="795">
        <v>0</v>
      </c>
      <c r="R13" s="1994">
        <v>0</v>
      </c>
      <c r="S13" s="796">
        <v>74</v>
      </c>
      <c r="T13" s="795">
        <v>19</v>
      </c>
      <c r="U13" s="1994">
        <v>93</v>
      </c>
    </row>
    <row r="14" spans="1:21" s="638" customFormat="1" ht="18.75" x14ac:dyDescent="0.2">
      <c r="A14" s="973">
        <v>6</v>
      </c>
      <c r="B14" s="1992" t="s">
        <v>214</v>
      </c>
      <c r="C14" s="637" t="s">
        <v>215</v>
      </c>
      <c r="D14" s="1993">
        <v>19</v>
      </c>
      <c r="E14" s="795">
        <v>1</v>
      </c>
      <c r="F14" s="1994">
        <v>20</v>
      </c>
      <c r="G14" s="796">
        <v>8</v>
      </c>
      <c r="H14" s="795">
        <v>3</v>
      </c>
      <c r="I14" s="1994">
        <v>11</v>
      </c>
      <c r="J14" s="796">
        <v>17</v>
      </c>
      <c r="K14" s="795">
        <v>2</v>
      </c>
      <c r="L14" s="1994">
        <v>19</v>
      </c>
      <c r="M14" s="796">
        <v>11</v>
      </c>
      <c r="N14" s="795">
        <v>0</v>
      </c>
      <c r="O14" s="1994">
        <v>11</v>
      </c>
      <c r="P14" s="796">
        <v>0</v>
      </c>
      <c r="Q14" s="795">
        <v>0</v>
      </c>
      <c r="R14" s="1994">
        <v>0</v>
      </c>
      <c r="S14" s="796">
        <v>55</v>
      </c>
      <c r="T14" s="795">
        <v>6</v>
      </c>
      <c r="U14" s="1994">
        <v>61</v>
      </c>
    </row>
    <row r="15" spans="1:21" s="638" customFormat="1" ht="18.75" x14ac:dyDescent="0.2">
      <c r="A15" s="973">
        <v>7</v>
      </c>
      <c r="B15" s="1992" t="s">
        <v>216</v>
      </c>
      <c r="C15" s="637" t="s">
        <v>217</v>
      </c>
      <c r="D15" s="1993">
        <v>52</v>
      </c>
      <c r="E15" s="795">
        <v>0</v>
      </c>
      <c r="F15" s="1994">
        <v>52</v>
      </c>
      <c r="G15" s="796">
        <v>41</v>
      </c>
      <c r="H15" s="795">
        <v>0</v>
      </c>
      <c r="I15" s="1994">
        <v>41</v>
      </c>
      <c r="J15" s="796">
        <v>45</v>
      </c>
      <c r="K15" s="795">
        <v>0</v>
      </c>
      <c r="L15" s="1994">
        <v>45</v>
      </c>
      <c r="M15" s="796">
        <v>5</v>
      </c>
      <c r="N15" s="795">
        <v>0</v>
      </c>
      <c r="O15" s="1994">
        <v>5</v>
      </c>
      <c r="P15" s="796">
        <v>0</v>
      </c>
      <c r="Q15" s="795">
        <v>0</v>
      </c>
      <c r="R15" s="1994">
        <v>0</v>
      </c>
      <c r="S15" s="796">
        <v>143</v>
      </c>
      <c r="T15" s="795">
        <v>0</v>
      </c>
      <c r="U15" s="1994">
        <v>143</v>
      </c>
    </row>
    <row r="16" spans="1:21" s="638" customFormat="1" ht="18.75" x14ac:dyDescent="0.2">
      <c r="A16" s="973">
        <v>8</v>
      </c>
      <c r="B16" s="1992" t="s">
        <v>218</v>
      </c>
      <c r="C16" s="637" t="s">
        <v>219</v>
      </c>
      <c r="D16" s="1993">
        <v>15</v>
      </c>
      <c r="E16" s="795">
        <v>0</v>
      </c>
      <c r="F16" s="1994">
        <v>15</v>
      </c>
      <c r="G16" s="796">
        <v>12</v>
      </c>
      <c r="H16" s="795">
        <v>0</v>
      </c>
      <c r="I16" s="1994">
        <v>12</v>
      </c>
      <c r="J16" s="796">
        <v>15</v>
      </c>
      <c r="K16" s="795">
        <v>1</v>
      </c>
      <c r="L16" s="1994">
        <v>16</v>
      </c>
      <c r="M16" s="796">
        <v>7</v>
      </c>
      <c r="N16" s="795">
        <v>0</v>
      </c>
      <c r="O16" s="1994">
        <v>7</v>
      </c>
      <c r="P16" s="796">
        <v>0</v>
      </c>
      <c r="Q16" s="795">
        <v>0</v>
      </c>
      <c r="R16" s="1994">
        <v>0</v>
      </c>
      <c r="S16" s="796">
        <v>49</v>
      </c>
      <c r="T16" s="795">
        <v>1</v>
      </c>
      <c r="U16" s="1994">
        <v>50</v>
      </c>
    </row>
    <row r="17" spans="1:22" s="638" customFormat="1" ht="37.5" x14ac:dyDescent="0.2">
      <c r="A17" s="973">
        <v>9</v>
      </c>
      <c r="B17" s="1992" t="s">
        <v>220</v>
      </c>
      <c r="C17" s="637" t="s">
        <v>221</v>
      </c>
      <c r="D17" s="1993">
        <v>16</v>
      </c>
      <c r="E17" s="795">
        <v>0</v>
      </c>
      <c r="F17" s="1994">
        <v>16</v>
      </c>
      <c r="G17" s="796">
        <v>12</v>
      </c>
      <c r="H17" s="795">
        <v>0</v>
      </c>
      <c r="I17" s="1994">
        <v>12</v>
      </c>
      <c r="J17" s="796">
        <v>15</v>
      </c>
      <c r="K17" s="795">
        <v>2</v>
      </c>
      <c r="L17" s="1994">
        <v>17</v>
      </c>
      <c r="M17" s="796">
        <v>25</v>
      </c>
      <c r="N17" s="795">
        <v>2</v>
      </c>
      <c r="O17" s="1994">
        <v>27</v>
      </c>
      <c r="P17" s="796">
        <v>14</v>
      </c>
      <c r="Q17" s="795">
        <v>0</v>
      </c>
      <c r="R17" s="1994">
        <v>14</v>
      </c>
      <c r="S17" s="796">
        <v>82</v>
      </c>
      <c r="T17" s="795">
        <v>4</v>
      </c>
      <c r="U17" s="1994">
        <v>86</v>
      </c>
    </row>
    <row r="18" spans="1:22" s="638" customFormat="1" ht="18.75" x14ac:dyDescent="0.2">
      <c r="A18" s="973">
        <v>10</v>
      </c>
      <c r="B18" s="1992" t="s">
        <v>222</v>
      </c>
      <c r="C18" s="637" t="s">
        <v>223</v>
      </c>
      <c r="D18" s="1993">
        <v>50</v>
      </c>
      <c r="E18" s="795">
        <v>5</v>
      </c>
      <c r="F18" s="1994">
        <v>55</v>
      </c>
      <c r="G18" s="796">
        <v>36</v>
      </c>
      <c r="H18" s="795">
        <v>4</v>
      </c>
      <c r="I18" s="1994">
        <v>40</v>
      </c>
      <c r="J18" s="796">
        <v>40</v>
      </c>
      <c r="K18" s="795">
        <v>9</v>
      </c>
      <c r="L18" s="1994">
        <v>49</v>
      </c>
      <c r="M18" s="796">
        <v>30</v>
      </c>
      <c r="N18" s="795">
        <v>4</v>
      </c>
      <c r="O18" s="1994">
        <v>34</v>
      </c>
      <c r="P18" s="796">
        <v>0</v>
      </c>
      <c r="Q18" s="795">
        <v>0</v>
      </c>
      <c r="R18" s="1994">
        <v>0</v>
      </c>
      <c r="S18" s="796">
        <v>156</v>
      </c>
      <c r="T18" s="795">
        <v>22</v>
      </c>
      <c r="U18" s="1994">
        <v>178</v>
      </c>
    </row>
    <row r="19" spans="1:22" s="638" customFormat="1" ht="18.75" x14ac:dyDescent="0.2">
      <c r="A19" s="973">
        <v>11</v>
      </c>
      <c r="B19" s="1992" t="s">
        <v>224</v>
      </c>
      <c r="C19" s="637" t="s">
        <v>225</v>
      </c>
      <c r="D19" s="1993">
        <v>14</v>
      </c>
      <c r="E19" s="795">
        <v>0</v>
      </c>
      <c r="F19" s="1994">
        <v>14</v>
      </c>
      <c r="G19" s="796">
        <v>9</v>
      </c>
      <c r="H19" s="795">
        <v>0</v>
      </c>
      <c r="I19" s="1994">
        <v>9</v>
      </c>
      <c r="J19" s="796">
        <v>8</v>
      </c>
      <c r="K19" s="795">
        <v>1</v>
      </c>
      <c r="L19" s="1994">
        <v>9</v>
      </c>
      <c r="M19" s="796">
        <v>9</v>
      </c>
      <c r="N19" s="795">
        <v>0</v>
      </c>
      <c r="O19" s="1994">
        <v>9</v>
      </c>
      <c r="P19" s="796">
        <v>0</v>
      </c>
      <c r="Q19" s="795">
        <v>0</v>
      </c>
      <c r="R19" s="1994">
        <v>0</v>
      </c>
      <c r="S19" s="796">
        <v>40</v>
      </c>
      <c r="T19" s="795">
        <v>1</v>
      </c>
      <c r="U19" s="1994">
        <v>41</v>
      </c>
    </row>
    <row r="20" spans="1:22" s="638" customFormat="1" ht="18.75" x14ac:dyDescent="0.2">
      <c r="A20" s="973">
        <v>12</v>
      </c>
      <c r="B20" s="1992" t="s">
        <v>226</v>
      </c>
      <c r="C20" s="637" t="s">
        <v>227</v>
      </c>
      <c r="D20" s="1993">
        <v>10</v>
      </c>
      <c r="E20" s="795">
        <v>0</v>
      </c>
      <c r="F20" s="1994">
        <v>10</v>
      </c>
      <c r="G20" s="796">
        <v>0</v>
      </c>
      <c r="H20" s="795">
        <v>0</v>
      </c>
      <c r="I20" s="1994">
        <v>0</v>
      </c>
      <c r="J20" s="796">
        <v>6</v>
      </c>
      <c r="K20" s="795">
        <v>0</v>
      </c>
      <c r="L20" s="1994">
        <v>6</v>
      </c>
      <c r="M20" s="796">
        <v>0</v>
      </c>
      <c r="N20" s="795">
        <v>0</v>
      </c>
      <c r="O20" s="1994">
        <v>0</v>
      </c>
      <c r="P20" s="796">
        <v>0</v>
      </c>
      <c r="Q20" s="795">
        <v>0</v>
      </c>
      <c r="R20" s="1994">
        <v>0</v>
      </c>
      <c r="S20" s="796">
        <v>16</v>
      </c>
      <c r="T20" s="795">
        <v>0</v>
      </c>
      <c r="U20" s="1994">
        <v>16</v>
      </c>
    </row>
    <row r="21" spans="1:22" s="638" customFormat="1" ht="56.25" x14ac:dyDescent="0.2">
      <c r="A21" s="973">
        <v>13</v>
      </c>
      <c r="B21" s="1992" t="s">
        <v>228</v>
      </c>
      <c r="C21" s="637" t="s">
        <v>229</v>
      </c>
      <c r="D21" s="1993">
        <v>15</v>
      </c>
      <c r="E21" s="795">
        <v>1</v>
      </c>
      <c r="F21" s="1994">
        <v>16</v>
      </c>
      <c r="G21" s="796">
        <v>16</v>
      </c>
      <c r="H21" s="795">
        <v>1</v>
      </c>
      <c r="I21" s="1994">
        <v>17</v>
      </c>
      <c r="J21" s="796">
        <v>7</v>
      </c>
      <c r="K21" s="795">
        <v>0</v>
      </c>
      <c r="L21" s="1994">
        <v>7</v>
      </c>
      <c r="M21" s="796">
        <v>11</v>
      </c>
      <c r="N21" s="795">
        <v>4</v>
      </c>
      <c r="O21" s="1994">
        <v>15</v>
      </c>
      <c r="P21" s="796">
        <v>0</v>
      </c>
      <c r="Q21" s="795">
        <v>0</v>
      </c>
      <c r="R21" s="1994">
        <v>0</v>
      </c>
      <c r="S21" s="796">
        <v>49</v>
      </c>
      <c r="T21" s="795">
        <v>6</v>
      </c>
      <c r="U21" s="1994">
        <v>55</v>
      </c>
    </row>
    <row r="22" spans="1:22" s="638" customFormat="1" ht="18.75" x14ac:dyDescent="0.2">
      <c r="A22" s="973">
        <v>14</v>
      </c>
      <c r="B22" s="1992" t="s">
        <v>230</v>
      </c>
      <c r="C22" s="637" t="s">
        <v>231</v>
      </c>
      <c r="D22" s="1993">
        <v>14</v>
      </c>
      <c r="E22" s="795">
        <v>0</v>
      </c>
      <c r="F22" s="1994">
        <v>14</v>
      </c>
      <c r="G22" s="796">
        <v>11</v>
      </c>
      <c r="H22" s="795">
        <v>0</v>
      </c>
      <c r="I22" s="1994">
        <v>11</v>
      </c>
      <c r="J22" s="796">
        <v>9</v>
      </c>
      <c r="K22" s="795">
        <v>1</v>
      </c>
      <c r="L22" s="1994">
        <v>10</v>
      </c>
      <c r="M22" s="796">
        <v>8</v>
      </c>
      <c r="N22" s="795">
        <v>0</v>
      </c>
      <c r="O22" s="1994">
        <v>8</v>
      </c>
      <c r="P22" s="796">
        <v>0</v>
      </c>
      <c r="Q22" s="795">
        <v>0</v>
      </c>
      <c r="R22" s="1994">
        <v>0</v>
      </c>
      <c r="S22" s="796">
        <v>42</v>
      </c>
      <c r="T22" s="795">
        <v>1</v>
      </c>
      <c r="U22" s="1994">
        <v>43</v>
      </c>
    </row>
    <row r="23" spans="1:22" s="638" customFormat="1" ht="18.75" x14ac:dyDescent="0.2">
      <c r="A23" s="973">
        <v>15</v>
      </c>
      <c r="B23" s="1992" t="s">
        <v>232</v>
      </c>
      <c r="C23" s="637" t="s">
        <v>233</v>
      </c>
      <c r="D23" s="1993">
        <v>2</v>
      </c>
      <c r="E23" s="795">
        <v>2</v>
      </c>
      <c r="F23" s="1994">
        <v>4</v>
      </c>
      <c r="G23" s="796">
        <v>2</v>
      </c>
      <c r="H23" s="795">
        <v>1</v>
      </c>
      <c r="I23" s="1994">
        <v>3</v>
      </c>
      <c r="J23" s="796">
        <v>1</v>
      </c>
      <c r="K23" s="795">
        <v>1</v>
      </c>
      <c r="L23" s="1994">
        <v>2</v>
      </c>
      <c r="M23" s="796">
        <v>2</v>
      </c>
      <c r="N23" s="795">
        <v>0</v>
      </c>
      <c r="O23" s="1994">
        <v>2</v>
      </c>
      <c r="P23" s="796">
        <v>0</v>
      </c>
      <c r="Q23" s="795">
        <v>0</v>
      </c>
      <c r="R23" s="1994">
        <v>0</v>
      </c>
      <c r="S23" s="796">
        <v>7</v>
      </c>
      <c r="T23" s="795">
        <v>4</v>
      </c>
      <c r="U23" s="1994">
        <v>11</v>
      </c>
    </row>
    <row r="24" spans="1:22" s="638" customFormat="1" ht="18.75" x14ac:dyDescent="0.2">
      <c r="A24" s="973">
        <v>16</v>
      </c>
      <c r="B24" s="1992" t="s">
        <v>234</v>
      </c>
      <c r="C24" s="637" t="s">
        <v>235</v>
      </c>
      <c r="D24" s="1993">
        <v>3</v>
      </c>
      <c r="E24" s="795">
        <v>0</v>
      </c>
      <c r="F24" s="1994">
        <v>3</v>
      </c>
      <c r="G24" s="796">
        <v>9</v>
      </c>
      <c r="H24" s="795">
        <v>0</v>
      </c>
      <c r="I24" s="1994">
        <v>9</v>
      </c>
      <c r="J24" s="796">
        <v>6</v>
      </c>
      <c r="K24" s="795">
        <v>2</v>
      </c>
      <c r="L24" s="1994">
        <v>8</v>
      </c>
      <c r="M24" s="796">
        <v>4</v>
      </c>
      <c r="N24" s="795">
        <v>3</v>
      </c>
      <c r="O24" s="1994">
        <v>7</v>
      </c>
      <c r="P24" s="796">
        <v>0</v>
      </c>
      <c r="Q24" s="795">
        <v>0</v>
      </c>
      <c r="R24" s="1994">
        <v>0</v>
      </c>
      <c r="S24" s="796">
        <v>22</v>
      </c>
      <c r="T24" s="795">
        <v>5</v>
      </c>
      <c r="U24" s="1994">
        <v>27</v>
      </c>
    </row>
    <row r="25" spans="1:22" s="638" customFormat="1" ht="18.75" x14ac:dyDescent="0.2">
      <c r="A25" s="973">
        <v>17</v>
      </c>
      <c r="B25" s="1992" t="s">
        <v>236</v>
      </c>
      <c r="C25" s="637" t="s">
        <v>237</v>
      </c>
      <c r="D25" s="1993">
        <v>2</v>
      </c>
      <c r="E25" s="795">
        <v>0</v>
      </c>
      <c r="F25" s="1994">
        <v>2</v>
      </c>
      <c r="G25" s="796">
        <v>0</v>
      </c>
      <c r="H25" s="795">
        <v>0</v>
      </c>
      <c r="I25" s="1994">
        <v>0</v>
      </c>
      <c r="J25" s="796">
        <v>1</v>
      </c>
      <c r="K25" s="795">
        <v>0</v>
      </c>
      <c r="L25" s="1994">
        <v>1</v>
      </c>
      <c r="M25" s="796">
        <v>3</v>
      </c>
      <c r="N25" s="795">
        <v>0</v>
      </c>
      <c r="O25" s="1994">
        <v>3</v>
      </c>
      <c r="P25" s="796">
        <v>0</v>
      </c>
      <c r="Q25" s="795">
        <v>0</v>
      </c>
      <c r="R25" s="1994">
        <v>0</v>
      </c>
      <c r="S25" s="796">
        <v>6</v>
      </c>
      <c r="T25" s="795">
        <v>0</v>
      </c>
      <c r="U25" s="1994">
        <v>6</v>
      </c>
    </row>
    <row r="26" spans="1:22" s="638" customFormat="1" ht="18.75" x14ac:dyDescent="0.2">
      <c r="A26" s="973">
        <v>18</v>
      </c>
      <c r="B26" s="1992" t="s">
        <v>238</v>
      </c>
      <c r="C26" s="637" t="s">
        <v>239</v>
      </c>
      <c r="D26" s="1993">
        <v>2</v>
      </c>
      <c r="E26" s="795">
        <v>0</v>
      </c>
      <c r="F26" s="1994">
        <v>2</v>
      </c>
      <c r="G26" s="796">
        <v>2</v>
      </c>
      <c r="H26" s="795">
        <v>0</v>
      </c>
      <c r="I26" s="1994">
        <v>2</v>
      </c>
      <c r="J26" s="796">
        <v>1</v>
      </c>
      <c r="K26" s="795">
        <v>0</v>
      </c>
      <c r="L26" s="1994">
        <v>1</v>
      </c>
      <c r="M26" s="796">
        <v>0</v>
      </c>
      <c r="N26" s="795">
        <v>0</v>
      </c>
      <c r="O26" s="1994">
        <v>0</v>
      </c>
      <c r="P26" s="796">
        <v>0</v>
      </c>
      <c r="Q26" s="795">
        <v>0</v>
      </c>
      <c r="R26" s="1994">
        <v>0</v>
      </c>
      <c r="S26" s="796">
        <v>5</v>
      </c>
      <c r="T26" s="795">
        <v>0</v>
      </c>
      <c r="U26" s="1994">
        <v>5</v>
      </c>
    </row>
    <row r="27" spans="1:22" s="638" customFormat="1" ht="18.75" x14ac:dyDescent="0.2">
      <c r="A27" s="973">
        <v>19</v>
      </c>
      <c r="B27" s="1992" t="s">
        <v>240</v>
      </c>
      <c r="C27" s="637" t="s">
        <v>241</v>
      </c>
      <c r="D27" s="1993">
        <v>1</v>
      </c>
      <c r="E27" s="795">
        <v>0</v>
      </c>
      <c r="F27" s="1994">
        <v>1</v>
      </c>
      <c r="G27" s="796">
        <v>2</v>
      </c>
      <c r="H27" s="795">
        <v>0</v>
      </c>
      <c r="I27" s="1994">
        <v>2</v>
      </c>
      <c r="J27" s="796">
        <v>2</v>
      </c>
      <c r="K27" s="795">
        <v>0</v>
      </c>
      <c r="L27" s="1994">
        <v>2</v>
      </c>
      <c r="M27" s="796">
        <v>0</v>
      </c>
      <c r="N27" s="795">
        <v>2</v>
      </c>
      <c r="O27" s="1994">
        <v>2</v>
      </c>
      <c r="P27" s="796">
        <v>0</v>
      </c>
      <c r="Q27" s="795">
        <v>0</v>
      </c>
      <c r="R27" s="1994">
        <v>0</v>
      </c>
      <c r="S27" s="796">
        <v>5</v>
      </c>
      <c r="T27" s="795">
        <v>2</v>
      </c>
      <c r="U27" s="1994">
        <v>7</v>
      </c>
    </row>
    <row r="28" spans="1:22" s="638" customFormat="1" ht="37.5" x14ac:dyDescent="0.2">
      <c r="A28" s="973">
        <v>20</v>
      </c>
      <c r="B28" s="1992" t="s">
        <v>242</v>
      </c>
      <c r="C28" s="637" t="s">
        <v>243</v>
      </c>
      <c r="D28" s="1993">
        <v>3</v>
      </c>
      <c r="E28" s="795">
        <v>0</v>
      </c>
      <c r="F28" s="1994">
        <v>3</v>
      </c>
      <c r="G28" s="796">
        <v>1</v>
      </c>
      <c r="H28" s="795">
        <v>0</v>
      </c>
      <c r="I28" s="1994">
        <v>1</v>
      </c>
      <c r="J28" s="796">
        <v>6</v>
      </c>
      <c r="K28" s="795">
        <v>0</v>
      </c>
      <c r="L28" s="1994">
        <v>6</v>
      </c>
      <c r="M28" s="796">
        <v>2</v>
      </c>
      <c r="N28" s="795">
        <v>0</v>
      </c>
      <c r="O28" s="1994">
        <v>2</v>
      </c>
      <c r="P28" s="796">
        <v>0</v>
      </c>
      <c r="Q28" s="795">
        <v>0</v>
      </c>
      <c r="R28" s="1994">
        <v>0</v>
      </c>
      <c r="S28" s="796">
        <v>12</v>
      </c>
      <c r="T28" s="795">
        <v>0</v>
      </c>
      <c r="U28" s="1994">
        <v>12</v>
      </c>
    </row>
    <row r="29" spans="1:22" s="638" customFormat="1" ht="18.75" x14ac:dyDescent="0.2">
      <c r="A29" s="973">
        <v>21</v>
      </c>
      <c r="B29" s="1992" t="s">
        <v>244</v>
      </c>
      <c r="C29" s="637" t="s">
        <v>245</v>
      </c>
      <c r="D29" s="1993">
        <v>24</v>
      </c>
      <c r="E29" s="795">
        <v>1</v>
      </c>
      <c r="F29" s="1994">
        <v>25</v>
      </c>
      <c r="G29" s="796">
        <v>22</v>
      </c>
      <c r="H29" s="795">
        <v>2</v>
      </c>
      <c r="I29" s="1994">
        <v>24</v>
      </c>
      <c r="J29" s="796">
        <v>23</v>
      </c>
      <c r="K29" s="795">
        <v>13</v>
      </c>
      <c r="L29" s="1994">
        <v>36</v>
      </c>
      <c r="M29" s="796">
        <v>13</v>
      </c>
      <c r="N29" s="795">
        <v>1</v>
      </c>
      <c r="O29" s="1994">
        <v>14</v>
      </c>
      <c r="P29" s="796">
        <v>0</v>
      </c>
      <c r="Q29" s="795">
        <v>0</v>
      </c>
      <c r="R29" s="1994">
        <v>0</v>
      </c>
      <c r="S29" s="796">
        <v>82</v>
      </c>
      <c r="T29" s="795">
        <v>17</v>
      </c>
      <c r="U29" s="1994">
        <v>99</v>
      </c>
    </row>
    <row r="30" spans="1:22" s="638" customFormat="1" ht="38.25" thickBot="1" x14ac:dyDescent="0.25">
      <c r="A30" s="973">
        <v>22</v>
      </c>
      <c r="B30" s="1995" t="s">
        <v>246</v>
      </c>
      <c r="C30" s="1996" t="s">
        <v>296</v>
      </c>
      <c r="D30" s="1997">
        <v>11</v>
      </c>
      <c r="E30" s="1998">
        <v>0</v>
      </c>
      <c r="F30" s="1999">
        <v>11</v>
      </c>
      <c r="G30" s="2000">
        <v>4</v>
      </c>
      <c r="H30" s="1998">
        <v>0</v>
      </c>
      <c r="I30" s="1999">
        <v>4</v>
      </c>
      <c r="J30" s="2000">
        <v>15</v>
      </c>
      <c r="K30" s="1998">
        <v>0</v>
      </c>
      <c r="L30" s="1999">
        <v>15</v>
      </c>
      <c r="M30" s="2000">
        <v>5</v>
      </c>
      <c r="N30" s="1998">
        <v>0</v>
      </c>
      <c r="O30" s="1999">
        <v>5</v>
      </c>
      <c r="P30" s="2000">
        <v>0</v>
      </c>
      <c r="Q30" s="1998">
        <v>0</v>
      </c>
      <c r="R30" s="1999">
        <v>0</v>
      </c>
      <c r="S30" s="2000">
        <v>35</v>
      </c>
      <c r="T30" s="1998">
        <v>0</v>
      </c>
      <c r="U30" s="1999">
        <v>35</v>
      </c>
    </row>
    <row r="31" spans="1:22" s="979" customFormat="1" ht="21.6" customHeight="1" thickBot="1" x14ac:dyDescent="0.25">
      <c r="A31" s="973"/>
      <c r="B31" s="3390" t="s">
        <v>16</v>
      </c>
      <c r="C31" s="3390"/>
      <c r="D31" s="1082">
        <f>SUM(D9:D30)</f>
        <v>321</v>
      </c>
      <c r="E31" s="1082">
        <f t="shared" ref="E31:S31" si="1">SUM(E9:E30)</f>
        <v>13</v>
      </c>
      <c r="F31" s="2001">
        <f t="shared" si="1"/>
        <v>334</v>
      </c>
      <c r="G31" s="1064">
        <f t="shared" si="1"/>
        <v>278</v>
      </c>
      <c r="H31" s="1082">
        <f t="shared" si="1"/>
        <v>13</v>
      </c>
      <c r="I31" s="2002">
        <f t="shared" si="1"/>
        <v>291</v>
      </c>
      <c r="J31" s="1064">
        <f t="shared" si="1"/>
        <v>285</v>
      </c>
      <c r="K31" s="1082">
        <f t="shared" si="1"/>
        <v>56</v>
      </c>
      <c r="L31" s="2002">
        <f t="shared" si="1"/>
        <v>341</v>
      </c>
      <c r="M31" s="1064">
        <f t="shared" si="1"/>
        <v>206</v>
      </c>
      <c r="N31" s="1082">
        <f t="shared" si="1"/>
        <v>23</v>
      </c>
      <c r="O31" s="2002">
        <f t="shared" si="1"/>
        <v>229</v>
      </c>
      <c r="P31" s="1969">
        <f t="shared" si="1"/>
        <v>14</v>
      </c>
      <c r="Q31" s="1083">
        <f t="shared" si="1"/>
        <v>0</v>
      </c>
      <c r="R31" s="2003">
        <f t="shared" si="1"/>
        <v>14</v>
      </c>
      <c r="S31" s="1064">
        <f t="shared" si="1"/>
        <v>1104</v>
      </c>
      <c r="T31" s="1082">
        <f>SUM(T9:T30)</f>
        <v>105</v>
      </c>
      <c r="U31" s="2002">
        <f>SUM(U9:U30)</f>
        <v>1209</v>
      </c>
    </row>
    <row r="32" spans="1:22" s="792" customFormat="1" ht="12.75" customHeight="1" x14ac:dyDescent="0.2">
      <c r="A32" s="973"/>
      <c r="B32" s="3385" t="s">
        <v>23</v>
      </c>
      <c r="C32" s="3385"/>
      <c r="D32" s="1827"/>
      <c r="E32" s="980"/>
      <c r="F32" s="2004"/>
      <c r="G32" s="980"/>
      <c r="H32" s="980"/>
      <c r="I32" s="2005"/>
      <c r="J32" s="980"/>
      <c r="K32" s="980"/>
      <c r="L32" s="2005"/>
      <c r="M32" s="980"/>
      <c r="N32" s="980"/>
      <c r="O32" s="2005"/>
      <c r="P32" s="980"/>
      <c r="Q32" s="980"/>
      <c r="R32" s="2005"/>
      <c r="S32" s="980"/>
      <c r="T32" s="980"/>
      <c r="U32" s="2005"/>
      <c r="V32" s="981"/>
    </row>
    <row r="33" spans="1:22" s="792" customFormat="1" ht="24.95" customHeight="1" thickBot="1" x14ac:dyDescent="0.25">
      <c r="A33" s="973"/>
      <c r="B33" s="3385" t="s">
        <v>11</v>
      </c>
      <c r="C33" s="3385"/>
      <c r="D33" s="1828"/>
      <c r="E33" s="1084"/>
      <c r="F33" s="2006"/>
      <c r="G33" s="1084"/>
      <c r="H33" s="1084"/>
      <c r="I33" s="2006"/>
      <c r="J33" s="1084"/>
      <c r="K33" s="1084"/>
      <c r="L33" s="2006"/>
      <c r="M33" s="1084"/>
      <c r="N33" s="1084"/>
      <c r="O33" s="2006"/>
      <c r="P33" s="1084"/>
      <c r="Q33" s="1084"/>
      <c r="R33" s="2006"/>
      <c r="S33" s="1084"/>
      <c r="T33" s="1084"/>
      <c r="U33" s="2006"/>
      <c r="V33" s="632"/>
    </row>
    <row r="34" spans="1:22" ht="18.75" x14ac:dyDescent="0.2">
      <c r="A34" s="973"/>
      <c r="B34" s="1823" t="s">
        <v>301</v>
      </c>
      <c r="C34" s="1840" t="s">
        <v>302</v>
      </c>
      <c r="D34" s="1988">
        <v>0</v>
      </c>
      <c r="E34" s="1989">
        <v>0</v>
      </c>
      <c r="F34" s="1990">
        <v>0</v>
      </c>
      <c r="G34" s="1991">
        <v>0</v>
      </c>
      <c r="H34" s="1989">
        <v>0</v>
      </c>
      <c r="I34" s="1990">
        <v>0</v>
      </c>
      <c r="J34" s="1991">
        <v>0</v>
      </c>
      <c r="K34" s="1989">
        <v>0</v>
      </c>
      <c r="L34" s="1990">
        <v>0</v>
      </c>
      <c r="M34" s="1991">
        <v>0</v>
      </c>
      <c r="N34" s="1989">
        <v>0</v>
      </c>
      <c r="O34" s="1990">
        <v>0</v>
      </c>
      <c r="P34" s="1991">
        <v>0</v>
      </c>
      <c r="Q34" s="1989">
        <v>0</v>
      </c>
      <c r="R34" s="1990">
        <v>0</v>
      </c>
      <c r="S34" s="1991">
        <v>0</v>
      </c>
      <c r="T34" s="1989">
        <v>0</v>
      </c>
      <c r="U34" s="1990">
        <v>0</v>
      </c>
    </row>
    <row r="35" spans="1:22" ht="18.75" outlineLevel="1" x14ac:dyDescent="0.2">
      <c r="A35" s="973"/>
      <c r="B35" s="2007" t="s">
        <v>206</v>
      </c>
      <c r="C35" s="637" t="s">
        <v>207</v>
      </c>
      <c r="D35" s="1993">
        <v>17</v>
      </c>
      <c r="E35" s="795">
        <v>0</v>
      </c>
      <c r="F35" s="1994">
        <v>17</v>
      </c>
      <c r="G35" s="796">
        <v>19</v>
      </c>
      <c r="H35" s="795">
        <v>0</v>
      </c>
      <c r="I35" s="1994">
        <v>19</v>
      </c>
      <c r="J35" s="796">
        <v>17</v>
      </c>
      <c r="K35" s="795">
        <v>2</v>
      </c>
      <c r="L35" s="1994">
        <v>19</v>
      </c>
      <c r="M35" s="796">
        <v>12</v>
      </c>
      <c r="N35" s="795">
        <v>0</v>
      </c>
      <c r="O35" s="1994">
        <v>12</v>
      </c>
      <c r="P35" s="796">
        <v>0</v>
      </c>
      <c r="Q35" s="795">
        <v>0</v>
      </c>
      <c r="R35" s="1994">
        <v>0</v>
      </c>
      <c r="S35" s="796">
        <v>65</v>
      </c>
      <c r="T35" s="795">
        <v>2</v>
      </c>
      <c r="U35" s="1994">
        <v>67</v>
      </c>
    </row>
    <row r="36" spans="1:22" ht="18.75" outlineLevel="1" x14ac:dyDescent="0.2">
      <c r="A36" s="973"/>
      <c r="B36" s="2007" t="s">
        <v>208</v>
      </c>
      <c r="C36" s="637" t="s">
        <v>209</v>
      </c>
      <c r="D36" s="1993">
        <v>14</v>
      </c>
      <c r="E36" s="795">
        <v>0</v>
      </c>
      <c r="F36" s="1994">
        <v>14</v>
      </c>
      <c r="G36" s="796">
        <v>13</v>
      </c>
      <c r="H36" s="795">
        <v>1</v>
      </c>
      <c r="I36" s="1994">
        <v>14</v>
      </c>
      <c r="J36" s="796">
        <v>17</v>
      </c>
      <c r="K36" s="795">
        <v>2</v>
      </c>
      <c r="L36" s="1994">
        <v>19</v>
      </c>
      <c r="M36" s="796">
        <v>21</v>
      </c>
      <c r="N36" s="795">
        <v>2</v>
      </c>
      <c r="O36" s="1994">
        <v>23</v>
      </c>
      <c r="P36" s="796">
        <v>0</v>
      </c>
      <c r="Q36" s="795">
        <v>0</v>
      </c>
      <c r="R36" s="1994">
        <v>0</v>
      </c>
      <c r="S36" s="796">
        <v>65</v>
      </c>
      <c r="T36" s="795">
        <v>5</v>
      </c>
      <c r="U36" s="1994">
        <v>70</v>
      </c>
    </row>
    <row r="37" spans="1:22" ht="18.75" outlineLevel="1" x14ac:dyDescent="0.2">
      <c r="A37" s="973"/>
      <c r="B37" s="2007" t="s">
        <v>210</v>
      </c>
      <c r="C37" s="637" t="s">
        <v>211</v>
      </c>
      <c r="D37" s="1993">
        <v>17</v>
      </c>
      <c r="E37" s="795">
        <v>3</v>
      </c>
      <c r="F37" s="1994">
        <v>20</v>
      </c>
      <c r="G37" s="796">
        <v>33</v>
      </c>
      <c r="H37" s="795">
        <v>0</v>
      </c>
      <c r="I37" s="1994">
        <v>33</v>
      </c>
      <c r="J37" s="796">
        <v>12</v>
      </c>
      <c r="K37" s="795">
        <v>1</v>
      </c>
      <c r="L37" s="1994">
        <v>13</v>
      </c>
      <c r="M37" s="796">
        <v>21</v>
      </c>
      <c r="N37" s="795">
        <v>3</v>
      </c>
      <c r="O37" s="1994">
        <v>24</v>
      </c>
      <c r="P37" s="796">
        <v>0</v>
      </c>
      <c r="Q37" s="795">
        <v>0</v>
      </c>
      <c r="R37" s="1994">
        <v>0</v>
      </c>
      <c r="S37" s="796">
        <v>83</v>
      </c>
      <c r="T37" s="795">
        <v>7</v>
      </c>
      <c r="U37" s="1994">
        <v>90</v>
      </c>
    </row>
    <row r="38" spans="1:22" ht="18.75" outlineLevel="1" x14ac:dyDescent="0.2">
      <c r="A38" s="973"/>
      <c r="B38" s="2007" t="s">
        <v>212</v>
      </c>
      <c r="C38" s="637" t="s">
        <v>213</v>
      </c>
      <c r="D38" s="1993">
        <v>17</v>
      </c>
      <c r="E38" s="795">
        <v>0</v>
      </c>
      <c r="F38" s="1994">
        <v>17</v>
      </c>
      <c r="G38" s="796">
        <v>23</v>
      </c>
      <c r="H38" s="795">
        <v>1</v>
      </c>
      <c r="I38" s="1994">
        <v>24</v>
      </c>
      <c r="J38" s="796">
        <v>18</v>
      </c>
      <c r="K38" s="795">
        <v>12</v>
      </c>
      <c r="L38" s="1994">
        <v>30</v>
      </c>
      <c r="M38" s="796">
        <v>13</v>
      </c>
      <c r="N38" s="795">
        <v>2</v>
      </c>
      <c r="O38" s="1994">
        <v>15</v>
      </c>
      <c r="P38" s="796">
        <v>0</v>
      </c>
      <c r="Q38" s="795">
        <v>0</v>
      </c>
      <c r="R38" s="1994">
        <v>0</v>
      </c>
      <c r="S38" s="796">
        <v>71</v>
      </c>
      <c r="T38" s="795">
        <v>15</v>
      </c>
      <c r="U38" s="1994">
        <v>86</v>
      </c>
    </row>
    <row r="39" spans="1:22" ht="18.75" outlineLevel="1" x14ac:dyDescent="0.2">
      <c r="A39" s="973"/>
      <c r="B39" s="2007" t="s">
        <v>214</v>
      </c>
      <c r="C39" s="637" t="s">
        <v>215</v>
      </c>
      <c r="D39" s="1993">
        <v>19</v>
      </c>
      <c r="E39" s="795">
        <v>0</v>
      </c>
      <c r="F39" s="1994">
        <v>19</v>
      </c>
      <c r="G39" s="796">
        <v>8</v>
      </c>
      <c r="H39" s="795">
        <v>3</v>
      </c>
      <c r="I39" s="1994">
        <v>11</v>
      </c>
      <c r="J39" s="796">
        <v>17</v>
      </c>
      <c r="K39" s="795">
        <v>2</v>
      </c>
      <c r="L39" s="1994">
        <v>19</v>
      </c>
      <c r="M39" s="796">
        <v>10</v>
      </c>
      <c r="N39" s="795">
        <v>0</v>
      </c>
      <c r="O39" s="1994">
        <v>10</v>
      </c>
      <c r="P39" s="796">
        <v>0</v>
      </c>
      <c r="Q39" s="795">
        <v>0</v>
      </c>
      <c r="R39" s="1994">
        <v>0</v>
      </c>
      <c r="S39" s="796">
        <v>54</v>
      </c>
      <c r="T39" s="795">
        <v>5</v>
      </c>
      <c r="U39" s="1994">
        <v>59</v>
      </c>
    </row>
    <row r="40" spans="1:22" ht="18.75" outlineLevel="1" x14ac:dyDescent="0.2">
      <c r="A40" s="973"/>
      <c r="B40" s="2007" t="s">
        <v>216</v>
      </c>
      <c r="C40" s="637" t="s">
        <v>217</v>
      </c>
      <c r="D40" s="1993">
        <v>51</v>
      </c>
      <c r="E40" s="795">
        <v>0</v>
      </c>
      <c r="F40" s="1994">
        <v>51</v>
      </c>
      <c r="G40" s="796">
        <v>41</v>
      </c>
      <c r="H40" s="795">
        <v>0</v>
      </c>
      <c r="I40" s="1994">
        <v>41</v>
      </c>
      <c r="J40" s="796">
        <v>43</v>
      </c>
      <c r="K40" s="795">
        <v>0</v>
      </c>
      <c r="L40" s="1994">
        <v>43</v>
      </c>
      <c r="M40" s="796">
        <v>5</v>
      </c>
      <c r="N40" s="795">
        <v>0</v>
      </c>
      <c r="O40" s="1994">
        <v>5</v>
      </c>
      <c r="P40" s="796">
        <v>0</v>
      </c>
      <c r="Q40" s="795">
        <v>0</v>
      </c>
      <c r="R40" s="1994">
        <v>0</v>
      </c>
      <c r="S40" s="796">
        <v>140</v>
      </c>
      <c r="T40" s="795">
        <v>0</v>
      </c>
      <c r="U40" s="1994">
        <v>140</v>
      </c>
    </row>
    <row r="41" spans="1:22" ht="18.75" outlineLevel="1" x14ac:dyDescent="0.2">
      <c r="A41" s="973"/>
      <c r="B41" s="2007" t="s">
        <v>218</v>
      </c>
      <c r="C41" s="637" t="s">
        <v>219</v>
      </c>
      <c r="D41" s="1993">
        <v>15</v>
      </c>
      <c r="E41" s="795">
        <v>0</v>
      </c>
      <c r="F41" s="1994">
        <v>15</v>
      </c>
      <c r="G41" s="796">
        <v>12</v>
      </c>
      <c r="H41" s="795">
        <v>0</v>
      </c>
      <c r="I41" s="1994">
        <v>12</v>
      </c>
      <c r="J41" s="796">
        <v>15</v>
      </c>
      <c r="K41" s="795">
        <v>1</v>
      </c>
      <c r="L41" s="1994">
        <v>16</v>
      </c>
      <c r="M41" s="796">
        <v>7</v>
      </c>
      <c r="N41" s="795">
        <v>0</v>
      </c>
      <c r="O41" s="1994">
        <v>7</v>
      </c>
      <c r="P41" s="796">
        <v>0</v>
      </c>
      <c r="Q41" s="795">
        <v>0</v>
      </c>
      <c r="R41" s="1994">
        <v>0</v>
      </c>
      <c r="S41" s="796">
        <v>49</v>
      </c>
      <c r="T41" s="795">
        <v>1</v>
      </c>
      <c r="U41" s="1994">
        <v>50</v>
      </c>
    </row>
    <row r="42" spans="1:22" ht="37.5" outlineLevel="1" x14ac:dyDescent="0.2">
      <c r="A42" s="973"/>
      <c r="B42" s="2007" t="s">
        <v>220</v>
      </c>
      <c r="C42" s="637" t="s">
        <v>221</v>
      </c>
      <c r="D42" s="1993">
        <v>16</v>
      </c>
      <c r="E42" s="795">
        <v>0</v>
      </c>
      <c r="F42" s="1994">
        <v>16</v>
      </c>
      <c r="G42" s="796">
        <v>12</v>
      </c>
      <c r="H42" s="795">
        <v>0</v>
      </c>
      <c r="I42" s="1994">
        <v>12</v>
      </c>
      <c r="J42" s="796">
        <v>15</v>
      </c>
      <c r="K42" s="795">
        <v>0</v>
      </c>
      <c r="L42" s="1994">
        <v>15</v>
      </c>
      <c r="M42" s="796">
        <v>25</v>
      </c>
      <c r="N42" s="795">
        <v>2</v>
      </c>
      <c r="O42" s="1994">
        <v>27</v>
      </c>
      <c r="P42" s="796">
        <v>14</v>
      </c>
      <c r="Q42" s="795">
        <v>0</v>
      </c>
      <c r="R42" s="1994">
        <v>14</v>
      </c>
      <c r="S42" s="796">
        <v>82</v>
      </c>
      <c r="T42" s="795">
        <v>2</v>
      </c>
      <c r="U42" s="1994">
        <v>84</v>
      </c>
    </row>
    <row r="43" spans="1:22" ht="18.75" outlineLevel="1" x14ac:dyDescent="0.2">
      <c r="A43" s="973"/>
      <c r="B43" s="2007" t="s">
        <v>222</v>
      </c>
      <c r="C43" s="637" t="s">
        <v>223</v>
      </c>
      <c r="D43" s="1993">
        <v>49</v>
      </c>
      <c r="E43" s="795">
        <v>4</v>
      </c>
      <c r="F43" s="1994">
        <v>53</v>
      </c>
      <c r="G43" s="796">
        <v>34</v>
      </c>
      <c r="H43" s="795">
        <v>3</v>
      </c>
      <c r="I43" s="1994">
        <v>37</v>
      </c>
      <c r="J43" s="796">
        <v>37</v>
      </c>
      <c r="K43" s="795">
        <v>9</v>
      </c>
      <c r="L43" s="1994">
        <v>46</v>
      </c>
      <c r="M43" s="796">
        <v>24</v>
      </c>
      <c r="N43" s="795">
        <v>4</v>
      </c>
      <c r="O43" s="1994">
        <v>28</v>
      </c>
      <c r="P43" s="796">
        <v>0</v>
      </c>
      <c r="Q43" s="795">
        <v>0</v>
      </c>
      <c r="R43" s="1994">
        <v>0</v>
      </c>
      <c r="S43" s="796">
        <v>144</v>
      </c>
      <c r="T43" s="795">
        <v>20</v>
      </c>
      <c r="U43" s="1994">
        <v>164</v>
      </c>
    </row>
    <row r="44" spans="1:22" ht="18.75" outlineLevel="1" x14ac:dyDescent="0.2">
      <c r="A44" s="973"/>
      <c r="B44" s="2007" t="s">
        <v>224</v>
      </c>
      <c r="C44" s="637" t="s">
        <v>225</v>
      </c>
      <c r="D44" s="1993">
        <v>14</v>
      </c>
      <c r="E44" s="795">
        <v>0</v>
      </c>
      <c r="F44" s="1994">
        <v>14</v>
      </c>
      <c r="G44" s="796">
        <v>9</v>
      </c>
      <c r="H44" s="795">
        <v>0</v>
      </c>
      <c r="I44" s="1994">
        <v>9</v>
      </c>
      <c r="J44" s="796">
        <v>7</v>
      </c>
      <c r="K44" s="795">
        <v>1</v>
      </c>
      <c r="L44" s="1994">
        <v>8</v>
      </c>
      <c r="M44" s="796">
        <v>9</v>
      </c>
      <c r="N44" s="795">
        <v>0</v>
      </c>
      <c r="O44" s="1994">
        <v>9</v>
      </c>
      <c r="P44" s="796">
        <v>0</v>
      </c>
      <c r="Q44" s="795">
        <v>0</v>
      </c>
      <c r="R44" s="1994">
        <v>0</v>
      </c>
      <c r="S44" s="796">
        <v>39</v>
      </c>
      <c r="T44" s="795">
        <v>1</v>
      </c>
      <c r="U44" s="1994">
        <v>40</v>
      </c>
    </row>
    <row r="45" spans="1:22" ht="18.75" outlineLevel="1" x14ac:dyDescent="0.2">
      <c r="A45" s="973"/>
      <c r="B45" s="2007" t="s">
        <v>226</v>
      </c>
      <c r="C45" s="637" t="s">
        <v>227</v>
      </c>
      <c r="D45" s="1993">
        <v>10</v>
      </c>
      <c r="E45" s="795">
        <v>0</v>
      </c>
      <c r="F45" s="1994">
        <v>10</v>
      </c>
      <c r="G45" s="796">
        <v>0</v>
      </c>
      <c r="H45" s="795">
        <v>0</v>
      </c>
      <c r="I45" s="1994">
        <v>0</v>
      </c>
      <c r="J45" s="796">
        <v>6</v>
      </c>
      <c r="K45" s="795">
        <v>0</v>
      </c>
      <c r="L45" s="1994">
        <v>6</v>
      </c>
      <c r="M45" s="796">
        <v>0</v>
      </c>
      <c r="N45" s="795">
        <v>0</v>
      </c>
      <c r="O45" s="1994">
        <v>0</v>
      </c>
      <c r="P45" s="796">
        <v>0</v>
      </c>
      <c r="Q45" s="795">
        <v>0</v>
      </c>
      <c r="R45" s="1994">
        <v>0</v>
      </c>
      <c r="S45" s="796">
        <v>16</v>
      </c>
      <c r="T45" s="795">
        <v>0</v>
      </c>
      <c r="U45" s="1994">
        <v>16</v>
      </c>
    </row>
    <row r="46" spans="1:22" ht="56.25" outlineLevel="1" x14ac:dyDescent="0.2">
      <c r="A46" s="973"/>
      <c r="B46" s="2007" t="s">
        <v>228</v>
      </c>
      <c r="C46" s="637" t="s">
        <v>229</v>
      </c>
      <c r="D46" s="1993">
        <v>15</v>
      </c>
      <c r="E46" s="795">
        <v>1</v>
      </c>
      <c r="F46" s="1994">
        <v>16</v>
      </c>
      <c r="G46" s="796">
        <v>16</v>
      </c>
      <c r="H46" s="795">
        <v>1</v>
      </c>
      <c r="I46" s="1994">
        <v>17</v>
      </c>
      <c r="J46" s="796">
        <v>7</v>
      </c>
      <c r="K46" s="795">
        <v>0</v>
      </c>
      <c r="L46" s="1994">
        <v>7</v>
      </c>
      <c r="M46" s="796">
        <v>11</v>
      </c>
      <c r="N46" s="795">
        <v>2</v>
      </c>
      <c r="O46" s="1994">
        <v>13</v>
      </c>
      <c r="P46" s="796">
        <v>0</v>
      </c>
      <c r="Q46" s="795">
        <v>0</v>
      </c>
      <c r="R46" s="1994">
        <v>0</v>
      </c>
      <c r="S46" s="796">
        <v>49</v>
      </c>
      <c r="T46" s="795">
        <v>4</v>
      </c>
      <c r="U46" s="1994">
        <v>53</v>
      </c>
    </row>
    <row r="47" spans="1:22" ht="18.75" outlineLevel="1" x14ac:dyDescent="0.2">
      <c r="A47" s="973"/>
      <c r="B47" s="2007" t="s">
        <v>230</v>
      </c>
      <c r="C47" s="637" t="s">
        <v>231</v>
      </c>
      <c r="D47" s="1993">
        <v>14</v>
      </c>
      <c r="E47" s="795">
        <v>0</v>
      </c>
      <c r="F47" s="1994">
        <v>14</v>
      </c>
      <c r="G47" s="796">
        <v>11</v>
      </c>
      <c r="H47" s="795">
        <v>0</v>
      </c>
      <c r="I47" s="1994">
        <v>11</v>
      </c>
      <c r="J47" s="796">
        <v>7</v>
      </c>
      <c r="K47" s="795">
        <v>1</v>
      </c>
      <c r="L47" s="1994">
        <v>8</v>
      </c>
      <c r="M47" s="796">
        <v>7</v>
      </c>
      <c r="N47" s="795">
        <v>0</v>
      </c>
      <c r="O47" s="1994">
        <v>7</v>
      </c>
      <c r="P47" s="796">
        <v>0</v>
      </c>
      <c r="Q47" s="795">
        <v>0</v>
      </c>
      <c r="R47" s="1994">
        <v>0</v>
      </c>
      <c r="S47" s="796">
        <v>39</v>
      </c>
      <c r="T47" s="795">
        <v>1</v>
      </c>
      <c r="U47" s="1994">
        <v>40</v>
      </c>
    </row>
    <row r="48" spans="1:22" ht="18.75" outlineLevel="1" x14ac:dyDescent="0.2">
      <c r="A48" s="973"/>
      <c r="B48" s="2007" t="s">
        <v>232</v>
      </c>
      <c r="C48" s="637" t="s">
        <v>233</v>
      </c>
      <c r="D48" s="1993">
        <v>2</v>
      </c>
      <c r="E48" s="795">
        <v>0</v>
      </c>
      <c r="F48" s="1994">
        <v>2</v>
      </c>
      <c r="G48" s="796">
        <v>2</v>
      </c>
      <c r="H48" s="795">
        <v>1</v>
      </c>
      <c r="I48" s="1994">
        <v>3</v>
      </c>
      <c r="J48" s="796">
        <v>1</v>
      </c>
      <c r="K48" s="795">
        <v>1</v>
      </c>
      <c r="L48" s="1994">
        <v>2</v>
      </c>
      <c r="M48" s="796">
        <v>1</v>
      </c>
      <c r="N48" s="795">
        <v>0</v>
      </c>
      <c r="O48" s="1994">
        <v>1</v>
      </c>
      <c r="P48" s="796">
        <v>0</v>
      </c>
      <c r="Q48" s="795">
        <v>0</v>
      </c>
      <c r="R48" s="1994">
        <v>0</v>
      </c>
      <c r="S48" s="796">
        <v>6</v>
      </c>
      <c r="T48" s="795">
        <v>2</v>
      </c>
      <c r="U48" s="1994">
        <v>8</v>
      </c>
    </row>
    <row r="49" spans="1:21" ht="18.75" outlineLevel="1" x14ac:dyDescent="0.2">
      <c r="A49" s="973"/>
      <c r="B49" s="2007" t="s">
        <v>234</v>
      </c>
      <c r="C49" s="637" t="s">
        <v>235</v>
      </c>
      <c r="D49" s="1993">
        <v>3</v>
      </c>
      <c r="E49" s="795">
        <v>0</v>
      </c>
      <c r="F49" s="1994">
        <v>3</v>
      </c>
      <c r="G49" s="796">
        <v>9</v>
      </c>
      <c r="H49" s="795">
        <v>0</v>
      </c>
      <c r="I49" s="1994">
        <v>9</v>
      </c>
      <c r="J49" s="796">
        <v>6</v>
      </c>
      <c r="K49" s="795">
        <v>2</v>
      </c>
      <c r="L49" s="1994">
        <v>8</v>
      </c>
      <c r="M49" s="796">
        <v>2</v>
      </c>
      <c r="N49" s="795">
        <v>0</v>
      </c>
      <c r="O49" s="1994">
        <v>2</v>
      </c>
      <c r="P49" s="796">
        <v>0</v>
      </c>
      <c r="Q49" s="795">
        <v>0</v>
      </c>
      <c r="R49" s="1994">
        <v>0</v>
      </c>
      <c r="S49" s="796">
        <v>20</v>
      </c>
      <c r="T49" s="795">
        <v>2</v>
      </c>
      <c r="U49" s="1994">
        <v>22</v>
      </c>
    </row>
    <row r="50" spans="1:21" ht="18.75" outlineLevel="1" x14ac:dyDescent="0.2">
      <c r="A50" s="973"/>
      <c r="B50" s="2007" t="s">
        <v>236</v>
      </c>
      <c r="C50" s="637" t="s">
        <v>237</v>
      </c>
      <c r="D50" s="1993">
        <v>2</v>
      </c>
      <c r="E50" s="795">
        <v>0</v>
      </c>
      <c r="F50" s="1994">
        <v>2</v>
      </c>
      <c r="G50" s="796">
        <v>0</v>
      </c>
      <c r="H50" s="795">
        <v>0</v>
      </c>
      <c r="I50" s="1994">
        <v>0</v>
      </c>
      <c r="J50" s="796">
        <v>1</v>
      </c>
      <c r="K50" s="795">
        <v>0</v>
      </c>
      <c r="L50" s="1994">
        <v>1</v>
      </c>
      <c r="M50" s="796">
        <v>2</v>
      </c>
      <c r="N50" s="795">
        <v>0</v>
      </c>
      <c r="O50" s="1994">
        <v>2</v>
      </c>
      <c r="P50" s="796">
        <v>0</v>
      </c>
      <c r="Q50" s="795">
        <v>0</v>
      </c>
      <c r="R50" s="1994">
        <v>0</v>
      </c>
      <c r="S50" s="796">
        <v>5</v>
      </c>
      <c r="T50" s="795">
        <v>0</v>
      </c>
      <c r="U50" s="1994">
        <v>5</v>
      </c>
    </row>
    <row r="51" spans="1:21" ht="18.75" outlineLevel="1" x14ac:dyDescent="0.2">
      <c r="A51" s="973"/>
      <c r="B51" s="2007" t="s">
        <v>238</v>
      </c>
      <c r="C51" s="637" t="s">
        <v>239</v>
      </c>
      <c r="D51" s="1993">
        <v>2</v>
      </c>
      <c r="E51" s="795">
        <v>0</v>
      </c>
      <c r="F51" s="1994">
        <v>2</v>
      </c>
      <c r="G51" s="796">
        <v>2</v>
      </c>
      <c r="H51" s="795">
        <v>0</v>
      </c>
      <c r="I51" s="1994">
        <v>2</v>
      </c>
      <c r="J51" s="796">
        <v>1</v>
      </c>
      <c r="K51" s="795">
        <v>0</v>
      </c>
      <c r="L51" s="1994">
        <v>1</v>
      </c>
      <c r="M51" s="796">
        <v>0</v>
      </c>
      <c r="N51" s="795">
        <v>0</v>
      </c>
      <c r="O51" s="1994">
        <v>0</v>
      </c>
      <c r="P51" s="796">
        <v>0</v>
      </c>
      <c r="Q51" s="795">
        <v>0</v>
      </c>
      <c r="R51" s="1994">
        <v>0</v>
      </c>
      <c r="S51" s="796">
        <v>5</v>
      </c>
      <c r="T51" s="795">
        <v>0</v>
      </c>
      <c r="U51" s="1994">
        <v>5</v>
      </c>
    </row>
    <row r="52" spans="1:21" ht="18.75" outlineLevel="1" x14ac:dyDescent="0.2">
      <c r="A52" s="973"/>
      <c r="B52" s="2007" t="s">
        <v>240</v>
      </c>
      <c r="C52" s="637" t="s">
        <v>241</v>
      </c>
      <c r="D52" s="1993">
        <v>1</v>
      </c>
      <c r="E52" s="795">
        <v>0</v>
      </c>
      <c r="F52" s="1994">
        <v>1</v>
      </c>
      <c r="G52" s="796">
        <v>2</v>
      </c>
      <c r="H52" s="795">
        <v>0</v>
      </c>
      <c r="I52" s="1994">
        <v>2</v>
      </c>
      <c r="J52" s="796">
        <v>2</v>
      </c>
      <c r="K52" s="795">
        <v>0</v>
      </c>
      <c r="L52" s="1994">
        <v>2</v>
      </c>
      <c r="M52" s="796">
        <v>0</v>
      </c>
      <c r="N52" s="795">
        <v>0</v>
      </c>
      <c r="O52" s="1994">
        <v>0</v>
      </c>
      <c r="P52" s="796">
        <v>0</v>
      </c>
      <c r="Q52" s="795">
        <v>0</v>
      </c>
      <c r="R52" s="1994">
        <v>0</v>
      </c>
      <c r="S52" s="796">
        <v>5</v>
      </c>
      <c r="T52" s="795">
        <v>0</v>
      </c>
      <c r="U52" s="1994">
        <v>5</v>
      </c>
    </row>
    <row r="53" spans="1:21" ht="37.5" outlineLevel="1" x14ac:dyDescent="0.2">
      <c r="A53" s="973"/>
      <c r="B53" s="2007" t="s">
        <v>242</v>
      </c>
      <c r="C53" s="637" t="s">
        <v>243</v>
      </c>
      <c r="D53" s="1993">
        <v>3</v>
      </c>
      <c r="E53" s="795">
        <v>0</v>
      </c>
      <c r="F53" s="1994">
        <v>3</v>
      </c>
      <c r="G53" s="796">
        <v>1</v>
      </c>
      <c r="H53" s="795">
        <v>0</v>
      </c>
      <c r="I53" s="1994">
        <v>1</v>
      </c>
      <c r="J53" s="796">
        <v>6</v>
      </c>
      <c r="K53" s="795">
        <v>0</v>
      </c>
      <c r="L53" s="1994">
        <v>6</v>
      </c>
      <c r="M53" s="796">
        <v>2</v>
      </c>
      <c r="N53" s="795">
        <v>0</v>
      </c>
      <c r="O53" s="1994">
        <v>2</v>
      </c>
      <c r="P53" s="796">
        <v>0</v>
      </c>
      <c r="Q53" s="795">
        <v>0</v>
      </c>
      <c r="R53" s="1994">
        <v>0</v>
      </c>
      <c r="S53" s="796">
        <v>12</v>
      </c>
      <c r="T53" s="795">
        <v>0</v>
      </c>
      <c r="U53" s="1994">
        <v>12</v>
      </c>
    </row>
    <row r="54" spans="1:21" ht="18.75" outlineLevel="1" x14ac:dyDescent="0.2">
      <c r="A54" s="973"/>
      <c r="B54" s="2007" t="s">
        <v>244</v>
      </c>
      <c r="C54" s="637" t="s">
        <v>245</v>
      </c>
      <c r="D54" s="1993">
        <v>23</v>
      </c>
      <c r="E54" s="795">
        <v>1</v>
      </c>
      <c r="F54" s="1994">
        <v>24</v>
      </c>
      <c r="G54" s="796">
        <v>21</v>
      </c>
      <c r="H54" s="795">
        <v>2</v>
      </c>
      <c r="I54" s="1994">
        <v>23</v>
      </c>
      <c r="J54" s="796">
        <v>23</v>
      </c>
      <c r="K54" s="795">
        <v>13</v>
      </c>
      <c r="L54" s="1994">
        <v>36</v>
      </c>
      <c r="M54" s="796">
        <v>12</v>
      </c>
      <c r="N54" s="795">
        <v>1</v>
      </c>
      <c r="O54" s="1994">
        <v>13</v>
      </c>
      <c r="P54" s="796">
        <v>0</v>
      </c>
      <c r="Q54" s="795">
        <v>0</v>
      </c>
      <c r="R54" s="1994">
        <v>0</v>
      </c>
      <c r="S54" s="796">
        <v>79</v>
      </c>
      <c r="T54" s="795">
        <v>17</v>
      </c>
      <c r="U54" s="1994">
        <v>96</v>
      </c>
    </row>
    <row r="55" spans="1:21" ht="38.25" outlineLevel="1" thickBot="1" x14ac:dyDescent="0.25">
      <c r="A55" s="973"/>
      <c r="B55" s="2007" t="s">
        <v>246</v>
      </c>
      <c r="C55" s="637" t="s">
        <v>296</v>
      </c>
      <c r="D55" s="1997">
        <v>11</v>
      </c>
      <c r="E55" s="1998">
        <v>0</v>
      </c>
      <c r="F55" s="1999">
        <v>11</v>
      </c>
      <c r="G55" s="2000">
        <v>4</v>
      </c>
      <c r="H55" s="1998">
        <v>0</v>
      </c>
      <c r="I55" s="1999">
        <v>4</v>
      </c>
      <c r="J55" s="2000">
        <v>15</v>
      </c>
      <c r="K55" s="1998">
        <v>0</v>
      </c>
      <c r="L55" s="1999">
        <v>15</v>
      </c>
      <c r="M55" s="2000">
        <v>5</v>
      </c>
      <c r="N55" s="1998">
        <v>0</v>
      </c>
      <c r="O55" s="1999">
        <v>5</v>
      </c>
      <c r="P55" s="2000">
        <v>0</v>
      </c>
      <c r="Q55" s="1998">
        <v>0</v>
      </c>
      <c r="R55" s="1999">
        <v>0</v>
      </c>
      <c r="S55" s="2000">
        <v>35</v>
      </c>
      <c r="T55" s="1998">
        <v>0</v>
      </c>
      <c r="U55" s="1999">
        <v>35</v>
      </c>
    </row>
    <row r="56" spans="1:21" ht="17.649999999999999" customHeight="1" thickBot="1" x14ac:dyDescent="0.25">
      <c r="B56" s="3391" t="s">
        <v>8</v>
      </c>
      <c r="C56" s="3391"/>
      <c r="D56" s="1082">
        <f>SUM(D34:D55)</f>
        <v>315</v>
      </c>
      <c r="E56" s="1082">
        <f t="shared" ref="E56:U56" si="2">SUM(E34:E55)</f>
        <v>9</v>
      </c>
      <c r="F56" s="2002">
        <f t="shared" si="2"/>
        <v>324</v>
      </c>
      <c r="G56" s="1064">
        <f t="shared" si="2"/>
        <v>272</v>
      </c>
      <c r="H56" s="1082">
        <f t="shared" si="2"/>
        <v>12</v>
      </c>
      <c r="I56" s="2001">
        <f t="shared" si="2"/>
        <v>284</v>
      </c>
      <c r="J56" s="1064">
        <f t="shared" si="2"/>
        <v>273</v>
      </c>
      <c r="K56" s="1082">
        <f t="shared" si="2"/>
        <v>47</v>
      </c>
      <c r="L56" s="2002">
        <f t="shared" si="2"/>
        <v>320</v>
      </c>
      <c r="M56" s="1064">
        <f t="shared" si="2"/>
        <v>189</v>
      </c>
      <c r="N56" s="1082">
        <f t="shared" si="2"/>
        <v>16</v>
      </c>
      <c r="O56" s="2002">
        <f t="shared" si="2"/>
        <v>205</v>
      </c>
      <c r="P56" s="2008">
        <f t="shared" si="2"/>
        <v>14</v>
      </c>
      <c r="Q56" s="1969">
        <f t="shared" si="2"/>
        <v>0</v>
      </c>
      <c r="R56" s="2003">
        <f t="shared" si="2"/>
        <v>14</v>
      </c>
      <c r="S56" s="1064">
        <f>SUM(S34:S55)</f>
        <v>1063</v>
      </c>
      <c r="T56" s="1082">
        <f t="shared" si="2"/>
        <v>84</v>
      </c>
      <c r="U56" s="2002">
        <f t="shared" si="2"/>
        <v>1147</v>
      </c>
    </row>
    <row r="57" spans="1:21" ht="16.350000000000001" customHeight="1" thickBot="1" x14ac:dyDescent="0.25">
      <c r="B57" s="3380" t="s">
        <v>25</v>
      </c>
      <c r="C57" s="3380"/>
      <c r="D57" s="2009"/>
      <c r="E57" s="2010"/>
      <c r="F57" s="2011"/>
      <c r="G57" s="2010"/>
      <c r="H57" s="2010"/>
      <c r="I57" s="2012"/>
      <c r="J57" s="2010"/>
      <c r="K57" s="2010"/>
      <c r="L57" s="2011"/>
      <c r="M57" s="2010"/>
      <c r="N57" s="2010"/>
      <c r="O57" s="2011"/>
      <c r="P57" s="2013"/>
      <c r="Q57" s="2013"/>
      <c r="R57" s="2014"/>
      <c r="S57" s="2010"/>
      <c r="T57" s="2010"/>
      <c r="U57" s="2011"/>
    </row>
    <row r="58" spans="1:21" ht="18.75" x14ac:dyDescent="0.2">
      <c r="B58" s="2015" t="s">
        <v>206</v>
      </c>
      <c r="C58" s="1987" t="s">
        <v>207</v>
      </c>
      <c r="D58" s="2016">
        <v>2</v>
      </c>
      <c r="E58" s="2017">
        <v>0</v>
      </c>
      <c r="F58" s="2018">
        <v>2</v>
      </c>
      <c r="G58" s="2019">
        <v>1</v>
      </c>
      <c r="H58" s="2017">
        <v>0</v>
      </c>
      <c r="I58" s="2018">
        <v>1</v>
      </c>
      <c r="J58" s="2019">
        <v>0</v>
      </c>
      <c r="K58" s="2017">
        <v>1</v>
      </c>
      <c r="L58" s="2018">
        <v>1</v>
      </c>
      <c r="M58" s="2019">
        <v>1</v>
      </c>
      <c r="N58" s="2017">
        <v>0</v>
      </c>
      <c r="O58" s="2018">
        <v>1</v>
      </c>
      <c r="P58" s="2019">
        <v>0</v>
      </c>
      <c r="Q58" s="2017">
        <v>0</v>
      </c>
      <c r="R58" s="2018">
        <v>0</v>
      </c>
      <c r="S58" s="2019">
        <v>4</v>
      </c>
      <c r="T58" s="2017">
        <v>1</v>
      </c>
      <c r="U58" s="2018">
        <v>5</v>
      </c>
    </row>
    <row r="59" spans="1:21" ht="18.75" outlineLevel="1" x14ac:dyDescent="0.2">
      <c r="B59" s="1992" t="s">
        <v>208</v>
      </c>
      <c r="C59" s="637" t="s">
        <v>209</v>
      </c>
      <c r="D59" s="1993">
        <v>0</v>
      </c>
      <c r="E59" s="795">
        <v>0</v>
      </c>
      <c r="F59" s="1994">
        <v>0</v>
      </c>
      <c r="G59" s="796">
        <v>0</v>
      </c>
      <c r="H59" s="795">
        <v>0</v>
      </c>
      <c r="I59" s="1994">
        <v>0</v>
      </c>
      <c r="J59" s="796">
        <v>0</v>
      </c>
      <c r="K59" s="795">
        <v>0</v>
      </c>
      <c r="L59" s="1994">
        <v>0</v>
      </c>
      <c r="M59" s="796">
        <v>1</v>
      </c>
      <c r="N59" s="795">
        <v>0</v>
      </c>
      <c r="O59" s="1994">
        <v>1</v>
      </c>
      <c r="P59" s="796">
        <v>0</v>
      </c>
      <c r="Q59" s="795">
        <v>0</v>
      </c>
      <c r="R59" s="1994">
        <v>0</v>
      </c>
      <c r="S59" s="796">
        <v>1</v>
      </c>
      <c r="T59" s="795">
        <v>0</v>
      </c>
      <c r="U59" s="1994">
        <v>1</v>
      </c>
    </row>
    <row r="60" spans="1:21" ht="18.75" outlineLevel="1" x14ac:dyDescent="0.2">
      <c r="B60" s="1992" t="s">
        <v>210</v>
      </c>
      <c r="C60" s="637" t="s">
        <v>211</v>
      </c>
      <c r="D60" s="1993">
        <v>0</v>
      </c>
      <c r="E60" s="795">
        <v>0</v>
      </c>
      <c r="F60" s="1994">
        <v>0</v>
      </c>
      <c r="G60" s="796">
        <v>2</v>
      </c>
      <c r="H60" s="795">
        <v>0</v>
      </c>
      <c r="I60" s="1994">
        <v>2</v>
      </c>
      <c r="J60" s="796">
        <v>2</v>
      </c>
      <c r="K60" s="795">
        <v>2</v>
      </c>
      <c r="L60" s="1994">
        <v>4</v>
      </c>
      <c r="M60" s="796">
        <v>2</v>
      </c>
      <c r="N60" s="795">
        <v>0</v>
      </c>
      <c r="O60" s="1994">
        <v>2</v>
      </c>
      <c r="P60" s="796">
        <v>0</v>
      </c>
      <c r="Q60" s="795">
        <v>0</v>
      </c>
      <c r="R60" s="1994">
        <v>0</v>
      </c>
      <c r="S60" s="796">
        <v>6</v>
      </c>
      <c r="T60" s="795">
        <v>2</v>
      </c>
      <c r="U60" s="1994">
        <v>8</v>
      </c>
    </row>
    <row r="61" spans="1:21" ht="18.75" outlineLevel="1" x14ac:dyDescent="0.2">
      <c r="B61" s="1992" t="s">
        <v>212</v>
      </c>
      <c r="C61" s="637" t="s">
        <v>213</v>
      </c>
      <c r="D61" s="1993">
        <v>1</v>
      </c>
      <c r="E61" s="795">
        <v>0</v>
      </c>
      <c r="F61" s="1994">
        <v>1</v>
      </c>
      <c r="G61" s="796">
        <v>0</v>
      </c>
      <c r="H61" s="795">
        <v>0</v>
      </c>
      <c r="I61" s="1994">
        <v>0</v>
      </c>
      <c r="J61" s="796">
        <v>2</v>
      </c>
      <c r="K61" s="795">
        <v>4</v>
      </c>
      <c r="L61" s="1994">
        <v>6</v>
      </c>
      <c r="M61" s="796">
        <v>0</v>
      </c>
      <c r="N61" s="795">
        <v>0</v>
      </c>
      <c r="O61" s="1994">
        <v>0</v>
      </c>
      <c r="P61" s="796">
        <v>0</v>
      </c>
      <c r="Q61" s="795">
        <v>0</v>
      </c>
      <c r="R61" s="1994">
        <v>0</v>
      </c>
      <c r="S61" s="796">
        <v>3</v>
      </c>
      <c r="T61" s="795">
        <v>4</v>
      </c>
      <c r="U61" s="1994">
        <v>7</v>
      </c>
    </row>
    <row r="62" spans="1:21" ht="18.75" outlineLevel="1" x14ac:dyDescent="0.2">
      <c r="B62" s="1992" t="s">
        <v>214</v>
      </c>
      <c r="C62" s="637" t="s">
        <v>215</v>
      </c>
      <c r="D62" s="1993">
        <v>0</v>
      </c>
      <c r="E62" s="795">
        <v>1</v>
      </c>
      <c r="F62" s="1994">
        <v>1</v>
      </c>
      <c r="G62" s="796">
        <v>0</v>
      </c>
      <c r="H62" s="795">
        <v>0</v>
      </c>
      <c r="I62" s="1994">
        <v>0</v>
      </c>
      <c r="J62" s="796">
        <v>0</v>
      </c>
      <c r="K62" s="795">
        <v>0</v>
      </c>
      <c r="L62" s="1994">
        <v>0</v>
      </c>
      <c r="M62" s="796">
        <v>1</v>
      </c>
      <c r="N62" s="795">
        <v>0</v>
      </c>
      <c r="O62" s="1994">
        <v>1</v>
      </c>
      <c r="P62" s="796">
        <v>0</v>
      </c>
      <c r="Q62" s="795">
        <v>0</v>
      </c>
      <c r="R62" s="1994">
        <v>0</v>
      </c>
      <c r="S62" s="796">
        <v>1</v>
      </c>
      <c r="T62" s="795">
        <v>1</v>
      </c>
      <c r="U62" s="1994">
        <v>2</v>
      </c>
    </row>
    <row r="63" spans="1:21" ht="18.75" outlineLevel="1" x14ac:dyDescent="0.2">
      <c r="B63" s="1992" t="s">
        <v>216</v>
      </c>
      <c r="C63" s="637" t="s">
        <v>217</v>
      </c>
      <c r="D63" s="1993">
        <v>1</v>
      </c>
      <c r="E63" s="795">
        <v>0</v>
      </c>
      <c r="F63" s="1994">
        <v>1</v>
      </c>
      <c r="G63" s="796">
        <v>0</v>
      </c>
      <c r="H63" s="795">
        <v>0</v>
      </c>
      <c r="I63" s="1994">
        <v>0</v>
      </c>
      <c r="J63" s="796">
        <v>2</v>
      </c>
      <c r="K63" s="795">
        <v>0</v>
      </c>
      <c r="L63" s="1994">
        <v>2</v>
      </c>
      <c r="M63" s="796">
        <v>0</v>
      </c>
      <c r="N63" s="795">
        <v>0</v>
      </c>
      <c r="O63" s="1994">
        <v>0</v>
      </c>
      <c r="P63" s="796">
        <v>0</v>
      </c>
      <c r="Q63" s="795">
        <v>0</v>
      </c>
      <c r="R63" s="1994">
        <v>0</v>
      </c>
      <c r="S63" s="796">
        <v>3</v>
      </c>
      <c r="T63" s="795">
        <v>0</v>
      </c>
      <c r="U63" s="1994">
        <v>3</v>
      </c>
    </row>
    <row r="64" spans="1:21" ht="37.5" outlineLevel="1" x14ac:dyDescent="0.2">
      <c r="B64" s="1992" t="s">
        <v>220</v>
      </c>
      <c r="C64" s="637" t="s">
        <v>221</v>
      </c>
      <c r="D64" s="1993">
        <v>0</v>
      </c>
      <c r="E64" s="795">
        <v>0</v>
      </c>
      <c r="F64" s="1994">
        <v>0</v>
      </c>
      <c r="G64" s="796">
        <v>0</v>
      </c>
      <c r="H64" s="795">
        <v>0</v>
      </c>
      <c r="I64" s="1994">
        <v>0</v>
      </c>
      <c r="J64" s="796">
        <v>0</v>
      </c>
      <c r="K64" s="795">
        <v>2</v>
      </c>
      <c r="L64" s="1994">
        <v>2</v>
      </c>
      <c r="M64" s="796">
        <v>0</v>
      </c>
      <c r="N64" s="795">
        <v>0</v>
      </c>
      <c r="O64" s="1994">
        <v>0</v>
      </c>
      <c r="P64" s="796">
        <v>0</v>
      </c>
      <c r="Q64" s="795">
        <v>0</v>
      </c>
      <c r="R64" s="1994">
        <v>0</v>
      </c>
      <c r="S64" s="796">
        <v>0</v>
      </c>
      <c r="T64" s="795">
        <v>2</v>
      </c>
      <c r="U64" s="1994">
        <v>2</v>
      </c>
    </row>
    <row r="65" spans="2:22" ht="18.75" outlineLevel="1" x14ac:dyDescent="0.2">
      <c r="B65" s="1992" t="s">
        <v>222</v>
      </c>
      <c r="C65" s="637" t="s">
        <v>223</v>
      </c>
      <c r="D65" s="1993">
        <v>1</v>
      </c>
      <c r="E65" s="795">
        <v>1</v>
      </c>
      <c r="F65" s="1994">
        <v>2</v>
      </c>
      <c r="G65" s="796">
        <v>2</v>
      </c>
      <c r="H65" s="795">
        <v>1</v>
      </c>
      <c r="I65" s="1994">
        <v>3</v>
      </c>
      <c r="J65" s="796">
        <v>3</v>
      </c>
      <c r="K65" s="795">
        <v>0</v>
      </c>
      <c r="L65" s="1994">
        <v>3</v>
      </c>
      <c r="M65" s="796">
        <v>6</v>
      </c>
      <c r="N65" s="795">
        <v>0</v>
      </c>
      <c r="O65" s="1994">
        <v>6</v>
      </c>
      <c r="P65" s="796">
        <v>0</v>
      </c>
      <c r="Q65" s="795">
        <v>0</v>
      </c>
      <c r="R65" s="1994">
        <v>0</v>
      </c>
      <c r="S65" s="796">
        <v>12</v>
      </c>
      <c r="T65" s="795">
        <v>2</v>
      </c>
      <c r="U65" s="1994">
        <v>14</v>
      </c>
    </row>
    <row r="66" spans="2:22" ht="18.75" outlineLevel="1" x14ac:dyDescent="0.2">
      <c r="B66" s="1992" t="s">
        <v>224</v>
      </c>
      <c r="C66" s="637" t="s">
        <v>225</v>
      </c>
      <c r="D66" s="1993">
        <v>0</v>
      </c>
      <c r="E66" s="795">
        <v>0</v>
      </c>
      <c r="F66" s="1994">
        <v>0</v>
      </c>
      <c r="G66" s="796">
        <v>0</v>
      </c>
      <c r="H66" s="795">
        <v>0</v>
      </c>
      <c r="I66" s="1994">
        <v>0</v>
      </c>
      <c r="J66" s="796">
        <v>1</v>
      </c>
      <c r="K66" s="795">
        <v>0</v>
      </c>
      <c r="L66" s="1994">
        <v>1</v>
      </c>
      <c r="M66" s="796">
        <v>0</v>
      </c>
      <c r="N66" s="795">
        <v>0</v>
      </c>
      <c r="O66" s="1994">
        <v>0</v>
      </c>
      <c r="P66" s="796">
        <v>0</v>
      </c>
      <c r="Q66" s="795">
        <v>0</v>
      </c>
      <c r="R66" s="1994">
        <v>0</v>
      </c>
      <c r="S66" s="796">
        <v>1</v>
      </c>
      <c r="T66" s="795">
        <v>0</v>
      </c>
      <c r="U66" s="1994">
        <v>1</v>
      </c>
    </row>
    <row r="67" spans="2:22" ht="56.25" outlineLevel="1" x14ac:dyDescent="0.2">
      <c r="B67" s="1992" t="s">
        <v>228</v>
      </c>
      <c r="C67" s="637" t="s">
        <v>229</v>
      </c>
      <c r="D67" s="1993">
        <v>0</v>
      </c>
      <c r="E67" s="795">
        <v>0</v>
      </c>
      <c r="F67" s="1994">
        <v>0</v>
      </c>
      <c r="G67" s="796">
        <v>0</v>
      </c>
      <c r="H67" s="795">
        <v>0</v>
      </c>
      <c r="I67" s="1994">
        <v>0</v>
      </c>
      <c r="J67" s="796">
        <v>0</v>
      </c>
      <c r="K67" s="795">
        <v>0</v>
      </c>
      <c r="L67" s="1994">
        <v>0</v>
      </c>
      <c r="M67" s="796">
        <v>0</v>
      </c>
      <c r="N67" s="795">
        <v>2</v>
      </c>
      <c r="O67" s="1994">
        <v>2</v>
      </c>
      <c r="P67" s="796">
        <v>0</v>
      </c>
      <c r="Q67" s="795">
        <v>0</v>
      </c>
      <c r="R67" s="1994">
        <v>0</v>
      </c>
      <c r="S67" s="796">
        <v>0</v>
      </c>
      <c r="T67" s="795">
        <v>2</v>
      </c>
      <c r="U67" s="1994">
        <v>2</v>
      </c>
    </row>
    <row r="68" spans="2:22" ht="18.75" outlineLevel="1" x14ac:dyDescent="0.2">
      <c r="B68" s="1992" t="s">
        <v>230</v>
      </c>
      <c r="C68" s="637" t="s">
        <v>231</v>
      </c>
      <c r="D68" s="1993">
        <v>0</v>
      </c>
      <c r="E68" s="795">
        <v>0</v>
      </c>
      <c r="F68" s="1994">
        <v>0</v>
      </c>
      <c r="G68" s="796">
        <v>0</v>
      </c>
      <c r="H68" s="795">
        <v>0</v>
      </c>
      <c r="I68" s="1994">
        <v>0</v>
      </c>
      <c r="J68" s="796">
        <v>2</v>
      </c>
      <c r="K68" s="795">
        <v>0</v>
      </c>
      <c r="L68" s="1994">
        <v>2</v>
      </c>
      <c r="M68" s="796">
        <v>1</v>
      </c>
      <c r="N68" s="795">
        <v>0</v>
      </c>
      <c r="O68" s="1994">
        <v>1</v>
      </c>
      <c r="P68" s="796">
        <v>0</v>
      </c>
      <c r="Q68" s="795">
        <v>0</v>
      </c>
      <c r="R68" s="1994">
        <v>0</v>
      </c>
      <c r="S68" s="796">
        <v>3</v>
      </c>
      <c r="T68" s="795">
        <v>0</v>
      </c>
      <c r="U68" s="1994">
        <v>3</v>
      </c>
    </row>
    <row r="69" spans="2:22" ht="18.75" outlineLevel="1" x14ac:dyDescent="0.2">
      <c r="B69" s="1992" t="s">
        <v>232</v>
      </c>
      <c r="C69" s="637" t="s">
        <v>233</v>
      </c>
      <c r="D69" s="1993">
        <v>0</v>
      </c>
      <c r="E69" s="795">
        <v>2</v>
      </c>
      <c r="F69" s="1994">
        <v>2</v>
      </c>
      <c r="G69" s="796">
        <v>0</v>
      </c>
      <c r="H69" s="795">
        <v>0</v>
      </c>
      <c r="I69" s="1994">
        <v>0</v>
      </c>
      <c r="J69" s="796">
        <v>0</v>
      </c>
      <c r="K69" s="795">
        <v>0</v>
      </c>
      <c r="L69" s="1994">
        <v>0</v>
      </c>
      <c r="M69" s="796">
        <v>1</v>
      </c>
      <c r="N69" s="795">
        <v>0</v>
      </c>
      <c r="O69" s="1994">
        <v>1</v>
      </c>
      <c r="P69" s="796">
        <v>0</v>
      </c>
      <c r="Q69" s="795">
        <v>0</v>
      </c>
      <c r="R69" s="1994">
        <v>0</v>
      </c>
      <c r="S69" s="796">
        <v>1</v>
      </c>
      <c r="T69" s="795">
        <v>2</v>
      </c>
      <c r="U69" s="1994">
        <v>3</v>
      </c>
    </row>
    <row r="70" spans="2:22" ht="18.75" outlineLevel="1" x14ac:dyDescent="0.2">
      <c r="B70" s="1992" t="s">
        <v>234</v>
      </c>
      <c r="C70" s="637" t="s">
        <v>235</v>
      </c>
      <c r="D70" s="1993">
        <v>0</v>
      </c>
      <c r="E70" s="795">
        <v>0</v>
      </c>
      <c r="F70" s="1994">
        <v>0</v>
      </c>
      <c r="G70" s="796">
        <v>0</v>
      </c>
      <c r="H70" s="795">
        <v>0</v>
      </c>
      <c r="I70" s="1994">
        <v>0</v>
      </c>
      <c r="J70" s="796">
        <v>0</v>
      </c>
      <c r="K70" s="795">
        <v>0</v>
      </c>
      <c r="L70" s="1994">
        <v>0</v>
      </c>
      <c r="M70" s="796">
        <v>2</v>
      </c>
      <c r="N70" s="795">
        <v>3</v>
      </c>
      <c r="O70" s="1994">
        <v>5</v>
      </c>
      <c r="P70" s="796">
        <v>0</v>
      </c>
      <c r="Q70" s="795">
        <v>0</v>
      </c>
      <c r="R70" s="1994">
        <v>0</v>
      </c>
      <c r="S70" s="796">
        <v>2</v>
      </c>
      <c r="T70" s="795">
        <v>3</v>
      </c>
      <c r="U70" s="1994">
        <v>5</v>
      </c>
    </row>
    <row r="71" spans="2:22" ht="18.75" outlineLevel="1" x14ac:dyDescent="0.2">
      <c r="B71" s="1992" t="s">
        <v>236</v>
      </c>
      <c r="C71" s="637" t="s">
        <v>237</v>
      </c>
      <c r="D71" s="1993">
        <v>0</v>
      </c>
      <c r="E71" s="795">
        <v>0</v>
      </c>
      <c r="F71" s="1994">
        <v>0</v>
      </c>
      <c r="G71" s="796">
        <v>0</v>
      </c>
      <c r="H71" s="795">
        <v>0</v>
      </c>
      <c r="I71" s="1994">
        <v>0</v>
      </c>
      <c r="J71" s="796">
        <v>0</v>
      </c>
      <c r="K71" s="795">
        <v>0</v>
      </c>
      <c r="L71" s="1994">
        <v>0</v>
      </c>
      <c r="M71" s="796">
        <v>1</v>
      </c>
      <c r="N71" s="795">
        <v>0</v>
      </c>
      <c r="O71" s="1994">
        <v>1</v>
      </c>
      <c r="P71" s="796">
        <v>0</v>
      </c>
      <c r="Q71" s="795">
        <v>0</v>
      </c>
      <c r="R71" s="1994">
        <v>0</v>
      </c>
      <c r="S71" s="796">
        <v>1</v>
      </c>
      <c r="T71" s="795">
        <v>0</v>
      </c>
      <c r="U71" s="1994">
        <v>1</v>
      </c>
    </row>
    <row r="72" spans="2:22" ht="18.75" outlineLevel="1" x14ac:dyDescent="0.2">
      <c r="B72" s="1992" t="s">
        <v>240</v>
      </c>
      <c r="C72" s="637" t="s">
        <v>241</v>
      </c>
      <c r="D72" s="1993">
        <v>0</v>
      </c>
      <c r="E72" s="795">
        <v>0</v>
      </c>
      <c r="F72" s="1994">
        <v>0</v>
      </c>
      <c r="G72" s="796">
        <v>0</v>
      </c>
      <c r="H72" s="795">
        <v>0</v>
      </c>
      <c r="I72" s="1994">
        <v>0</v>
      </c>
      <c r="J72" s="796">
        <v>0</v>
      </c>
      <c r="K72" s="795">
        <v>0</v>
      </c>
      <c r="L72" s="1994">
        <v>0</v>
      </c>
      <c r="M72" s="796">
        <v>0</v>
      </c>
      <c r="N72" s="795">
        <v>2</v>
      </c>
      <c r="O72" s="1994">
        <v>2</v>
      </c>
      <c r="P72" s="796">
        <v>0</v>
      </c>
      <c r="Q72" s="795">
        <v>0</v>
      </c>
      <c r="R72" s="1994">
        <v>0</v>
      </c>
      <c r="S72" s="796">
        <v>0</v>
      </c>
      <c r="T72" s="795">
        <v>2</v>
      </c>
      <c r="U72" s="1994">
        <v>2</v>
      </c>
    </row>
    <row r="73" spans="2:22" ht="19.5" outlineLevel="1" thickBot="1" x14ac:dyDescent="0.25">
      <c r="B73" s="1995" t="s">
        <v>244</v>
      </c>
      <c r="C73" s="1996" t="s">
        <v>245</v>
      </c>
      <c r="D73" s="1997">
        <v>1</v>
      </c>
      <c r="E73" s="1998">
        <v>0</v>
      </c>
      <c r="F73" s="1999">
        <v>1</v>
      </c>
      <c r="G73" s="2000">
        <v>1</v>
      </c>
      <c r="H73" s="1998">
        <v>0</v>
      </c>
      <c r="I73" s="1999">
        <v>1</v>
      </c>
      <c r="J73" s="2000">
        <v>0</v>
      </c>
      <c r="K73" s="1998">
        <v>0</v>
      </c>
      <c r="L73" s="1999">
        <v>0</v>
      </c>
      <c r="M73" s="2000">
        <v>1</v>
      </c>
      <c r="N73" s="1998">
        <v>0</v>
      </c>
      <c r="O73" s="1999">
        <v>1</v>
      </c>
      <c r="P73" s="2000">
        <v>0</v>
      </c>
      <c r="Q73" s="1998">
        <v>0</v>
      </c>
      <c r="R73" s="1999">
        <v>0</v>
      </c>
      <c r="S73" s="2000">
        <v>3</v>
      </c>
      <c r="T73" s="1998">
        <v>0</v>
      </c>
      <c r="U73" s="1999">
        <v>3</v>
      </c>
    </row>
    <row r="74" spans="2:22" ht="24.95" customHeight="1" thickBot="1" x14ac:dyDescent="0.25">
      <c r="B74" s="3391" t="s">
        <v>13</v>
      </c>
      <c r="C74" s="3391"/>
      <c r="D74" s="984">
        <f t="shared" ref="D74:O74" si="3">SUM(D58:D73)</f>
        <v>6</v>
      </c>
      <c r="E74" s="982">
        <f t="shared" si="3"/>
        <v>4</v>
      </c>
      <c r="F74" s="983">
        <f t="shared" si="3"/>
        <v>10</v>
      </c>
      <c r="G74" s="984">
        <f t="shared" si="3"/>
        <v>6</v>
      </c>
      <c r="H74" s="982">
        <f t="shared" si="3"/>
        <v>1</v>
      </c>
      <c r="I74" s="983">
        <f t="shared" si="3"/>
        <v>7</v>
      </c>
      <c r="J74" s="984">
        <f t="shared" si="3"/>
        <v>12</v>
      </c>
      <c r="K74" s="982">
        <f t="shared" si="3"/>
        <v>9</v>
      </c>
      <c r="L74" s="983">
        <f t="shared" si="3"/>
        <v>21</v>
      </c>
      <c r="M74" s="984">
        <f t="shared" si="3"/>
        <v>17</v>
      </c>
      <c r="N74" s="982">
        <f t="shared" si="3"/>
        <v>7</v>
      </c>
      <c r="O74" s="983">
        <f t="shared" si="3"/>
        <v>24</v>
      </c>
      <c r="P74" s="2020">
        <v>0</v>
      </c>
      <c r="Q74" s="2021">
        <f>SUM(Q34:Q55)</f>
        <v>0</v>
      </c>
      <c r="R74" s="2022">
        <v>0</v>
      </c>
      <c r="S74" s="984">
        <f>SUM(S58:S73)</f>
        <v>41</v>
      </c>
      <c r="T74" s="982">
        <f>SUM(T58:T73)</f>
        <v>21</v>
      </c>
      <c r="U74" s="983">
        <f>SUM(S74:T74)</f>
        <v>62</v>
      </c>
    </row>
    <row r="75" spans="2:22" s="973" customFormat="1" ht="25.5" customHeight="1" thickBot="1" x14ac:dyDescent="0.25">
      <c r="B75" s="3382" t="s">
        <v>10</v>
      </c>
      <c r="C75" s="3382"/>
      <c r="D75" s="984">
        <f t="shared" ref="D75:U75" si="4">SUM(D34:D55)</f>
        <v>315</v>
      </c>
      <c r="E75" s="982">
        <f t="shared" si="4"/>
        <v>9</v>
      </c>
      <c r="F75" s="983">
        <f t="shared" si="4"/>
        <v>324</v>
      </c>
      <c r="G75" s="984">
        <f t="shared" si="4"/>
        <v>272</v>
      </c>
      <c r="H75" s="982">
        <f t="shared" si="4"/>
        <v>12</v>
      </c>
      <c r="I75" s="982">
        <f t="shared" si="4"/>
        <v>284</v>
      </c>
      <c r="J75" s="982">
        <f t="shared" si="4"/>
        <v>273</v>
      </c>
      <c r="K75" s="982">
        <f t="shared" si="4"/>
        <v>47</v>
      </c>
      <c r="L75" s="982">
        <f t="shared" si="4"/>
        <v>320</v>
      </c>
      <c r="M75" s="982">
        <f t="shared" si="4"/>
        <v>189</v>
      </c>
      <c r="N75" s="982">
        <f t="shared" si="4"/>
        <v>16</v>
      </c>
      <c r="O75" s="983">
        <f t="shared" si="4"/>
        <v>205</v>
      </c>
      <c r="P75" s="983">
        <f t="shared" si="4"/>
        <v>14</v>
      </c>
      <c r="Q75" s="983">
        <f t="shared" si="4"/>
        <v>0</v>
      </c>
      <c r="R75" s="983">
        <f t="shared" si="4"/>
        <v>14</v>
      </c>
      <c r="S75" s="982">
        <f t="shared" si="4"/>
        <v>1063</v>
      </c>
      <c r="T75" s="982">
        <f t="shared" si="4"/>
        <v>84</v>
      </c>
      <c r="U75" s="983">
        <f t="shared" si="4"/>
        <v>1147</v>
      </c>
    </row>
    <row r="76" spans="2:22" ht="38.450000000000003" customHeight="1" thickBot="1" x14ac:dyDescent="0.25">
      <c r="B76" s="3381" t="s">
        <v>17</v>
      </c>
      <c r="C76" s="3381"/>
      <c r="D76" s="1834">
        <f>D74</f>
        <v>6</v>
      </c>
      <c r="E76" s="1813">
        <f t="shared" ref="E76:U76" si="5">E74</f>
        <v>4</v>
      </c>
      <c r="F76" s="1968">
        <f t="shared" si="5"/>
        <v>10</v>
      </c>
      <c r="G76" s="1834">
        <f t="shared" si="5"/>
        <v>6</v>
      </c>
      <c r="H76" s="1813">
        <f t="shared" si="5"/>
        <v>1</v>
      </c>
      <c r="I76" s="1968">
        <f t="shared" si="5"/>
        <v>7</v>
      </c>
      <c r="J76" s="1813">
        <f t="shared" si="5"/>
        <v>12</v>
      </c>
      <c r="K76" s="1813">
        <f t="shared" si="5"/>
        <v>9</v>
      </c>
      <c r="L76" s="1968">
        <f t="shared" si="5"/>
        <v>21</v>
      </c>
      <c r="M76" s="1813">
        <f t="shared" si="5"/>
        <v>17</v>
      </c>
      <c r="N76" s="1813">
        <f t="shared" si="5"/>
        <v>7</v>
      </c>
      <c r="O76" s="983">
        <f t="shared" si="5"/>
        <v>24</v>
      </c>
      <c r="P76" s="1835">
        <v>0</v>
      </c>
      <c r="Q76" s="1836">
        <f>Q74+Q75</f>
        <v>0</v>
      </c>
      <c r="R76" s="1837">
        <v>0</v>
      </c>
      <c r="S76" s="1968">
        <f t="shared" si="5"/>
        <v>41</v>
      </c>
      <c r="T76" s="1968">
        <f t="shared" si="5"/>
        <v>21</v>
      </c>
      <c r="U76" s="1968">
        <f t="shared" si="5"/>
        <v>62</v>
      </c>
    </row>
    <row r="77" spans="2:22" ht="20.45" customHeight="1" thickBot="1" x14ac:dyDescent="0.25">
      <c r="B77" s="3378" t="s">
        <v>18</v>
      </c>
      <c r="C77" s="3378"/>
      <c r="D77" s="1834">
        <f>D75+D76</f>
        <v>321</v>
      </c>
      <c r="E77" s="1813">
        <f t="shared" ref="E77:S77" si="6">E75+E76</f>
        <v>13</v>
      </c>
      <c r="F77" s="1968">
        <f t="shared" si="6"/>
        <v>334</v>
      </c>
      <c r="G77" s="1834">
        <f t="shared" si="6"/>
        <v>278</v>
      </c>
      <c r="H77" s="1813">
        <f t="shared" si="6"/>
        <v>13</v>
      </c>
      <c r="I77" s="1968">
        <f t="shared" si="6"/>
        <v>291</v>
      </c>
      <c r="J77" s="1813">
        <f t="shared" si="6"/>
        <v>285</v>
      </c>
      <c r="K77" s="1813">
        <f t="shared" si="6"/>
        <v>56</v>
      </c>
      <c r="L77" s="1968">
        <f t="shared" si="6"/>
        <v>341</v>
      </c>
      <c r="M77" s="1813">
        <f t="shared" si="6"/>
        <v>206</v>
      </c>
      <c r="N77" s="1813">
        <f t="shared" si="6"/>
        <v>23</v>
      </c>
      <c r="O77" s="1968">
        <f t="shared" si="6"/>
        <v>229</v>
      </c>
      <c r="P77" s="1968">
        <f t="shared" si="6"/>
        <v>14</v>
      </c>
      <c r="Q77" s="1968">
        <f t="shared" si="6"/>
        <v>0</v>
      </c>
      <c r="R77" s="1968">
        <f t="shared" si="6"/>
        <v>14</v>
      </c>
      <c r="S77" s="1968">
        <f t="shared" si="6"/>
        <v>1104</v>
      </c>
      <c r="T77" s="1813">
        <f>SUM(T75:T76)</f>
        <v>105</v>
      </c>
      <c r="U77" s="1968">
        <f>SUM(S77:T77)</f>
        <v>1209</v>
      </c>
    </row>
    <row r="78" spans="2:22" s="973" customFormat="1" ht="18.75" x14ac:dyDescent="0.2">
      <c r="F78" s="2023"/>
      <c r="I78" s="2023"/>
      <c r="L78" s="2023"/>
      <c r="O78" s="2023"/>
      <c r="P78" s="2023"/>
      <c r="Q78" s="2023"/>
      <c r="R78" s="2023"/>
      <c r="U78" s="2023"/>
    </row>
    <row r="79" spans="2:22" ht="23.45" customHeight="1" x14ac:dyDescent="0.2">
      <c r="B79" s="3377" t="str">
        <f>[1]СПО!B42</f>
        <v>Начальник УМО___________________И.И. Линник</v>
      </c>
      <c r="C79" s="3377"/>
      <c r="D79" s="3377"/>
      <c r="E79" s="3377"/>
      <c r="F79" s="3377"/>
      <c r="G79" s="3377"/>
      <c r="H79" s="3377"/>
      <c r="I79" s="3377"/>
      <c r="J79" s="3377"/>
      <c r="K79" s="3377"/>
      <c r="L79" s="3377"/>
      <c r="M79" s="3377"/>
      <c r="N79" s="3377"/>
      <c r="O79" s="3377"/>
      <c r="P79" s="3377"/>
      <c r="Q79" s="3377"/>
      <c r="R79" s="3377"/>
      <c r="S79" s="3377"/>
      <c r="T79" s="3377"/>
      <c r="U79" s="798"/>
      <c r="V79" s="797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I13" sqref="I13"/>
    </sheetView>
  </sheetViews>
  <sheetFormatPr defaultRowHeight="18.75" x14ac:dyDescent="0.2"/>
  <cols>
    <col min="1" max="1" width="9.140625" style="638"/>
    <col min="2" max="2" width="14.7109375" style="638" customWidth="1"/>
    <col min="3" max="3" width="47.85546875" style="638" customWidth="1"/>
    <col min="4" max="4" width="14.140625" style="638" customWidth="1"/>
    <col min="5" max="5" width="11.5703125" style="638" customWidth="1"/>
    <col min="6" max="6" width="10.42578125" style="979" customWidth="1"/>
    <col min="7" max="7" width="13" style="638" customWidth="1"/>
    <col min="8" max="8" width="11" style="638" customWidth="1"/>
    <col min="9" max="9" width="10.140625" style="638" customWidth="1"/>
    <col min="10" max="10" width="13" style="638" customWidth="1"/>
    <col min="11" max="11" width="11.28515625" style="638" customWidth="1"/>
    <col min="12" max="12" width="9.85546875" style="638" customWidth="1"/>
    <col min="13" max="13" width="14.28515625" style="638" customWidth="1"/>
    <col min="14" max="14" width="11.5703125" style="638" customWidth="1"/>
    <col min="15" max="15" width="11" style="638" customWidth="1"/>
    <col min="16" max="16" width="14.28515625" style="638" customWidth="1"/>
    <col min="17" max="17" width="13" style="638" customWidth="1"/>
    <col min="18" max="18" width="11.140625" style="638" customWidth="1"/>
    <col min="19" max="19" width="15.85546875" style="638" customWidth="1"/>
    <col min="20" max="20" width="12.5703125" style="638" customWidth="1"/>
    <col min="21" max="21" width="12.28515625" style="638" customWidth="1"/>
    <col min="22" max="257" width="9.140625" style="638"/>
    <col min="258" max="258" width="14.7109375" style="638" customWidth="1"/>
    <col min="259" max="259" width="47.85546875" style="638" customWidth="1"/>
    <col min="260" max="260" width="14.140625" style="638" customWidth="1"/>
    <col min="261" max="261" width="11.5703125" style="638" customWidth="1"/>
    <col min="262" max="262" width="10.42578125" style="638" customWidth="1"/>
    <col min="263" max="263" width="13" style="638" customWidth="1"/>
    <col min="264" max="264" width="11" style="638" customWidth="1"/>
    <col min="265" max="265" width="10.140625" style="638" customWidth="1"/>
    <col min="266" max="266" width="13" style="638" customWidth="1"/>
    <col min="267" max="267" width="11.28515625" style="638" customWidth="1"/>
    <col min="268" max="268" width="9.85546875" style="638" customWidth="1"/>
    <col min="269" max="269" width="14.28515625" style="638" customWidth="1"/>
    <col min="270" max="270" width="11.5703125" style="638" customWidth="1"/>
    <col min="271" max="271" width="11" style="638" customWidth="1"/>
    <col min="272" max="272" width="14.28515625" style="638" customWidth="1"/>
    <col min="273" max="273" width="13" style="638" customWidth="1"/>
    <col min="274" max="274" width="11.140625" style="638" customWidth="1"/>
    <col min="275" max="275" width="15.85546875" style="638" customWidth="1"/>
    <col min="276" max="276" width="12.5703125" style="638" customWidth="1"/>
    <col min="277" max="277" width="12.28515625" style="638" customWidth="1"/>
    <col min="278" max="513" width="9.140625" style="638"/>
    <col min="514" max="514" width="14.7109375" style="638" customWidth="1"/>
    <col min="515" max="515" width="47.85546875" style="638" customWidth="1"/>
    <col min="516" max="516" width="14.140625" style="638" customWidth="1"/>
    <col min="517" max="517" width="11.5703125" style="638" customWidth="1"/>
    <col min="518" max="518" width="10.42578125" style="638" customWidth="1"/>
    <col min="519" max="519" width="13" style="638" customWidth="1"/>
    <col min="520" max="520" width="11" style="638" customWidth="1"/>
    <col min="521" max="521" width="10.140625" style="638" customWidth="1"/>
    <col min="522" max="522" width="13" style="638" customWidth="1"/>
    <col min="523" max="523" width="11.28515625" style="638" customWidth="1"/>
    <col min="524" max="524" width="9.85546875" style="638" customWidth="1"/>
    <col min="525" max="525" width="14.28515625" style="638" customWidth="1"/>
    <col min="526" max="526" width="11.5703125" style="638" customWidth="1"/>
    <col min="527" max="527" width="11" style="638" customWidth="1"/>
    <col min="528" max="528" width="14.28515625" style="638" customWidth="1"/>
    <col min="529" max="529" width="13" style="638" customWidth="1"/>
    <col min="530" max="530" width="11.140625" style="638" customWidth="1"/>
    <col min="531" max="531" width="15.85546875" style="638" customWidth="1"/>
    <col min="532" max="532" width="12.5703125" style="638" customWidth="1"/>
    <col min="533" max="533" width="12.28515625" style="638" customWidth="1"/>
    <col min="534" max="769" width="9.140625" style="638"/>
    <col min="770" max="770" width="14.7109375" style="638" customWidth="1"/>
    <col min="771" max="771" width="47.85546875" style="638" customWidth="1"/>
    <col min="772" max="772" width="14.140625" style="638" customWidth="1"/>
    <col min="773" max="773" width="11.5703125" style="638" customWidth="1"/>
    <col min="774" max="774" width="10.42578125" style="638" customWidth="1"/>
    <col min="775" max="775" width="13" style="638" customWidth="1"/>
    <col min="776" max="776" width="11" style="638" customWidth="1"/>
    <col min="777" max="777" width="10.140625" style="638" customWidth="1"/>
    <col min="778" max="778" width="13" style="638" customWidth="1"/>
    <col min="779" max="779" width="11.28515625" style="638" customWidth="1"/>
    <col min="780" max="780" width="9.85546875" style="638" customWidth="1"/>
    <col min="781" max="781" width="14.28515625" style="638" customWidth="1"/>
    <col min="782" max="782" width="11.5703125" style="638" customWidth="1"/>
    <col min="783" max="783" width="11" style="638" customWidth="1"/>
    <col min="784" max="784" width="14.28515625" style="638" customWidth="1"/>
    <col min="785" max="785" width="13" style="638" customWidth="1"/>
    <col min="786" max="786" width="11.140625" style="638" customWidth="1"/>
    <col min="787" max="787" width="15.85546875" style="638" customWidth="1"/>
    <col min="788" max="788" width="12.5703125" style="638" customWidth="1"/>
    <col min="789" max="789" width="12.28515625" style="638" customWidth="1"/>
    <col min="790" max="1025" width="9.140625" style="638"/>
    <col min="1026" max="1026" width="14.7109375" style="638" customWidth="1"/>
    <col min="1027" max="1027" width="47.85546875" style="638" customWidth="1"/>
    <col min="1028" max="1028" width="14.140625" style="638" customWidth="1"/>
    <col min="1029" max="1029" width="11.5703125" style="638" customWidth="1"/>
    <col min="1030" max="1030" width="10.42578125" style="638" customWidth="1"/>
    <col min="1031" max="1031" width="13" style="638" customWidth="1"/>
    <col min="1032" max="1032" width="11" style="638" customWidth="1"/>
    <col min="1033" max="1033" width="10.140625" style="638" customWidth="1"/>
    <col min="1034" max="1034" width="13" style="638" customWidth="1"/>
    <col min="1035" max="1035" width="11.28515625" style="638" customWidth="1"/>
    <col min="1036" max="1036" width="9.85546875" style="638" customWidth="1"/>
    <col min="1037" max="1037" width="14.28515625" style="638" customWidth="1"/>
    <col min="1038" max="1038" width="11.5703125" style="638" customWidth="1"/>
    <col min="1039" max="1039" width="11" style="638" customWidth="1"/>
    <col min="1040" max="1040" width="14.28515625" style="638" customWidth="1"/>
    <col min="1041" max="1041" width="13" style="638" customWidth="1"/>
    <col min="1042" max="1042" width="11.140625" style="638" customWidth="1"/>
    <col min="1043" max="1043" width="15.85546875" style="638" customWidth="1"/>
    <col min="1044" max="1044" width="12.5703125" style="638" customWidth="1"/>
    <col min="1045" max="1045" width="12.28515625" style="638" customWidth="1"/>
    <col min="1046" max="1281" width="9.140625" style="638"/>
    <col min="1282" max="1282" width="14.7109375" style="638" customWidth="1"/>
    <col min="1283" max="1283" width="47.85546875" style="638" customWidth="1"/>
    <col min="1284" max="1284" width="14.140625" style="638" customWidth="1"/>
    <col min="1285" max="1285" width="11.5703125" style="638" customWidth="1"/>
    <col min="1286" max="1286" width="10.42578125" style="638" customWidth="1"/>
    <col min="1287" max="1287" width="13" style="638" customWidth="1"/>
    <col min="1288" max="1288" width="11" style="638" customWidth="1"/>
    <col min="1289" max="1289" width="10.140625" style="638" customWidth="1"/>
    <col min="1290" max="1290" width="13" style="638" customWidth="1"/>
    <col min="1291" max="1291" width="11.28515625" style="638" customWidth="1"/>
    <col min="1292" max="1292" width="9.85546875" style="638" customWidth="1"/>
    <col min="1293" max="1293" width="14.28515625" style="638" customWidth="1"/>
    <col min="1294" max="1294" width="11.5703125" style="638" customWidth="1"/>
    <col min="1295" max="1295" width="11" style="638" customWidth="1"/>
    <col min="1296" max="1296" width="14.28515625" style="638" customWidth="1"/>
    <col min="1297" max="1297" width="13" style="638" customWidth="1"/>
    <col min="1298" max="1298" width="11.140625" style="638" customWidth="1"/>
    <col min="1299" max="1299" width="15.85546875" style="638" customWidth="1"/>
    <col min="1300" max="1300" width="12.5703125" style="638" customWidth="1"/>
    <col min="1301" max="1301" width="12.28515625" style="638" customWidth="1"/>
    <col min="1302" max="1537" width="9.140625" style="638"/>
    <col min="1538" max="1538" width="14.7109375" style="638" customWidth="1"/>
    <col min="1539" max="1539" width="47.85546875" style="638" customWidth="1"/>
    <col min="1540" max="1540" width="14.140625" style="638" customWidth="1"/>
    <col min="1541" max="1541" width="11.5703125" style="638" customWidth="1"/>
    <col min="1542" max="1542" width="10.42578125" style="638" customWidth="1"/>
    <col min="1543" max="1543" width="13" style="638" customWidth="1"/>
    <col min="1544" max="1544" width="11" style="638" customWidth="1"/>
    <col min="1545" max="1545" width="10.140625" style="638" customWidth="1"/>
    <col min="1546" max="1546" width="13" style="638" customWidth="1"/>
    <col min="1547" max="1547" width="11.28515625" style="638" customWidth="1"/>
    <col min="1548" max="1548" width="9.85546875" style="638" customWidth="1"/>
    <col min="1549" max="1549" width="14.28515625" style="638" customWidth="1"/>
    <col min="1550" max="1550" width="11.5703125" style="638" customWidth="1"/>
    <col min="1551" max="1551" width="11" style="638" customWidth="1"/>
    <col min="1552" max="1552" width="14.28515625" style="638" customWidth="1"/>
    <col min="1553" max="1553" width="13" style="638" customWidth="1"/>
    <col min="1554" max="1554" width="11.140625" style="638" customWidth="1"/>
    <col min="1555" max="1555" width="15.85546875" style="638" customWidth="1"/>
    <col min="1556" max="1556" width="12.5703125" style="638" customWidth="1"/>
    <col min="1557" max="1557" width="12.28515625" style="638" customWidth="1"/>
    <col min="1558" max="1793" width="9.140625" style="638"/>
    <col min="1794" max="1794" width="14.7109375" style="638" customWidth="1"/>
    <col min="1795" max="1795" width="47.85546875" style="638" customWidth="1"/>
    <col min="1796" max="1796" width="14.140625" style="638" customWidth="1"/>
    <col min="1797" max="1797" width="11.5703125" style="638" customWidth="1"/>
    <col min="1798" max="1798" width="10.42578125" style="638" customWidth="1"/>
    <col min="1799" max="1799" width="13" style="638" customWidth="1"/>
    <col min="1800" max="1800" width="11" style="638" customWidth="1"/>
    <col min="1801" max="1801" width="10.140625" style="638" customWidth="1"/>
    <col min="1802" max="1802" width="13" style="638" customWidth="1"/>
    <col min="1803" max="1803" width="11.28515625" style="638" customWidth="1"/>
    <col min="1804" max="1804" width="9.85546875" style="638" customWidth="1"/>
    <col min="1805" max="1805" width="14.28515625" style="638" customWidth="1"/>
    <col min="1806" max="1806" width="11.5703125" style="638" customWidth="1"/>
    <col min="1807" max="1807" width="11" style="638" customWidth="1"/>
    <col min="1808" max="1808" width="14.28515625" style="638" customWidth="1"/>
    <col min="1809" max="1809" width="13" style="638" customWidth="1"/>
    <col min="1810" max="1810" width="11.140625" style="638" customWidth="1"/>
    <col min="1811" max="1811" width="15.85546875" style="638" customWidth="1"/>
    <col min="1812" max="1812" width="12.5703125" style="638" customWidth="1"/>
    <col min="1813" max="1813" width="12.28515625" style="638" customWidth="1"/>
    <col min="1814" max="2049" width="9.140625" style="638"/>
    <col min="2050" max="2050" width="14.7109375" style="638" customWidth="1"/>
    <col min="2051" max="2051" width="47.85546875" style="638" customWidth="1"/>
    <col min="2052" max="2052" width="14.140625" style="638" customWidth="1"/>
    <col min="2053" max="2053" width="11.5703125" style="638" customWidth="1"/>
    <col min="2054" max="2054" width="10.42578125" style="638" customWidth="1"/>
    <col min="2055" max="2055" width="13" style="638" customWidth="1"/>
    <col min="2056" max="2056" width="11" style="638" customWidth="1"/>
    <col min="2057" max="2057" width="10.140625" style="638" customWidth="1"/>
    <col min="2058" max="2058" width="13" style="638" customWidth="1"/>
    <col min="2059" max="2059" width="11.28515625" style="638" customWidth="1"/>
    <col min="2060" max="2060" width="9.85546875" style="638" customWidth="1"/>
    <col min="2061" max="2061" width="14.28515625" style="638" customWidth="1"/>
    <col min="2062" max="2062" width="11.5703125" style="638" customWidth="1"/>
    <col min="2063" max="2063" width="11" style="638" customWidth="1"/>
    <col min="2064" max="2064" width="14.28515625" style="638" customWidth="1"/>
    <col min="2065" max="2065" width="13" style="638" customWidth="1"/>
    <col min="2066" max="2066" width="11.140625" style="638" customWidth="1"/>
    <col min="2067" max="2067" width="15.85546875" style="638" customWidth="1"/>
    <col min="2068" max="2068" width="12.5703125" style="638" customWidth="1"/>
    <col min="2069" max="2069" width="12.28515625" style="638" customWidth="1"/>
    <col min="2070" max="2305" width="9.140625" style="638"/>
    <col min="2306" max="2306" width="14.7109375" style="638" customWidth="1"/>
    <col min="2307" max="2307" width="47.85546875" style="638" customWidth="1"/>
    <col min="2308" max="2308" width="14.140625" style="638" customWidth="1"/>
    <col min="2309" max="2309" width="11.5703125" style="638" customWidth="1"/>
    <col min="2310" max="2310" width="10.42578125" style="638" customWidth="1"/>
    <col min="2311" max="2311" width="13" style="638" customWidth="1"/>
    <col min="2312" max="2312" width="11" style="638" customWidth="1"/>
    <col min="2313" max="2313" width="10.140625" style="638" customWidth="1"/>
    <col min="2314" max="2314" width="13" style="638" customWidth="1"/>
    <col min="2315" max="2315" width="11.28515625" style="638" customWidth="1"/>
    <col min="2316" max="2316" width="9.85546875" style="638" customWidth="1"/>
    <col min="2317" max="2317" width="14.28515625" style="638" customWidth="1"/>
    <col min="2318" max="2318" width="11.5703125" style="638" customWidth="1"/>
    <col min="2319" max="2319" width="11" style="638" customWidth="1"/>
    <col min="2320" max="2320" width="14.28515625" style="638" customWidth="1"/>
    <col min="2321" max="2321" width="13" style="638" customWidth="1"/>
    <col min="2322" max="2322" width="11.140625" style="638" customWidth="1"/>
    <col min="2323" max="2323" width="15.85546875" style="638" customWidth="1"/>
    <col min="2324" max="2324" width="12.5703125" style="638" customWidth="1"/>
    <col min="2325" max="2325" width="12.28515625" style="638" customWidth="1"/>
    <col min="2326" max="2561" width="9.140625" style="638"/>
    <col min="2562" max="2562" width="14.7109375" style="638" customWidth="1"/>
    <col min="2563" max="2563" width="47.85546875" style="638" customWidth="1"/>
    <col min="2564" max="2564" width="14.140625" style="638" customWidth="1"/>
    <col min="2565" max="2565" width="11.5703125" style="638" customWidth="1"/>
    <col min="2566" max="2566" width="10.42578125" style="638" customWidth="1"/>
    <col min="2567" max="2567" width="13" style="638" customWidth="1"/>
    <col min="2568" max="2568" width="11" style="638" customWidth="1"/>
    <col min="2569" max="2569" width="10.140625" style="638" customWidth="1"/>
    <col min="2570" max="2570" width="13" style="638" customWidth="1"/>
    <col min="2571" max="2571" width="11.28515625" style="638" customWidth="1"/>
    <col min="2572" max="2572" width="9.85546875" style="638" customWidth="1"/>
    <col min="2573" max="2573" width="14.28515625" style="638" customWidth="1"/>
    <col min="2574" max="2574" width="11.5703125" style="638" customWidth="1"/>
    <col min="2575" max="2575" width="11" style="638" customWidth="1"/>
    <col min="2576" max="2576" width="14.28515625" style="638" customWidth="1"/>
    <col min="2577" max="2577" width="13" style="638" customWidth="1"/>
    <col min="2578" max="2578" width="11.140625" style="638" customWidth="1"/>
    <col min="2579" max="2579" width="15.85546875" style="638" customWidth="1"/>
    <col min="2580" max="2580" width="12.5703125" style="638" customWidth="1"/>
    <col min="2581" max="2581" width="12.28515625" style="638" customWidth="1"/>
    <col min="2582" max="2817" width="9.140625" style="638"/>
    <col min="2818" max="2818" width="14.7109375" style="638" customWidth="1"/>
    <col min="2819" max="2819" width="47.85546875" style="638" customWidth="1"/>
    <col min="2820" max="2820" width="14.140625" style="638" customWidth="1"/>
    <col min="2821" max="2821" width="11.5703125" style="638" customWidth="1"/>
    <col min="2822" max="2822" width="10.42578125" style="638" customWidth="1"/>
    <col min="2823" max="2823" width="13" style="638" customWidth="1"/>
    <col min="2824" max="2824" width="11" style="638" customWidth="1"/>
    <col min="2825" max="2825" width="10.140625" style="638" customWidth="1"/>
    <col min="2826" max="2826" width="13" style="638" customWidth="1"/>
    <col min="2827" max="2827" width="11.28515625" style="638" customWidth="1"/>
    <col min="2828" max="2828" width="9.85546875" style="638" customWidth="1"/>
    <col min="2829" max="2829" width="14.28515625" style="638" customWidth="1"/>
    <col min="2830" max="2830" width="11.5703125" style="638" customWidth="1"/>
    <col min="2831" max="2831" width="11" style="638" customWidth="1"/>
    <col min="2832" max="2832" width="14.28515625" style="638" customWidth="1"/>
    <col min="2833" max="2833" width="13" style="638" customWidth="1"/>
    <col min="2834" max="2834" width="11.140625" style="638" customWidth="1"/>
    <col min="2835" max="2835" width="15.85546875" style="638" customWidth="1"/>
    <col min="2836" max="2836" width="12.5703125" style="638" customWidth="1"/>
    <col min="2837" max="2837" width="12.28515625" style="638" customWidth="1"/>
    <col min="2838" max="3073" width="9.140625" style="638"/>
    <col min="3074" max="3074" width="14.7109375" style="638" customWidth="1"/>
    <col min="3075" max="3075" width="47.85546875" style="638" customWidth="1"/>
    <col min="3076" max="3076" width="14.140625" style="638" customWidth="1"/>
    <col min="3077" max="3077" width="11.5703125" style="638" customWidth="1"/>
    <col min="3078" max="3078" width="10.42578125" style="638" customWidth="1"/>
    <col min="3079" max="3079" width="13" style="638" customWidth="1"/>
    <col min="3080" max="3080" width="11" style="638" customWidth="1"/>
    <col min="3081" max="3081" width="10.140625" style="638" customWidth="1"/>
    <col min="3082" max="3082" width="13" style="638" customWidth="1"/>
    <col min="3083" max="3083" width="11.28515625" style="638" customWidth="1"/>
    <col min="3084" max="3084" width="9.85546875" style="638" customWidth="1"/>
    <col min="3085" max="3085" width="14.28515625" style="638" customWidth="1"/>
    <col min="3086" max="3086" width="11.5703125" style="638" customWidth="1"/>
    <col min="3087" max="3087" width="11" style="638" customWidth="1"/>
    <col min="3088" max="3088" width="14.28515625" style="638" customWidth="1"/>
    <col min="3089" max="3089" width="13" style="638" customWidth="1"/>
    <col min="3090" max="3090" width="11.140625" style="638" customWidth="1"/>
    <col min="3091" max="3091" width="15.85546875" style="638" customWidth="1"/>
    <col min="3092" max="3092" width="12.5703125" style="638" customWidth="1"/>
    <col min="3093" max="3093" width="12.28515625" style="638" customWidth="1"/>
    <col min="3094" max="3329" width="9.140625" style="638"/>
    <col min="3330" max="3330" width="14.7109375" style="638" customWidth="1"/>
    <col min="3331" max="3331" width="47.85546875" style="638" customWidth="1"/>
    <col min="3332" max="3332" width="14.140625" style="638" customWidth="1"/>
    <col min="3333" max="3333" width="11.5703125" style="638" customWidth="1"/>
    <col min="3334" max="3334" width="10.42578125" style="638" customWidth="1"/>
    <col min="3335" max="3335" width="13" style="638" customWidth="1"/>
    <col min="3336" max="3336" width="11" style="638" customWidth="1"/>
    <col min="3337" max="3337" width="10.140625" style="638" customWidth="1"/>
    <col min="3338" max="3338" width="13" style="638" customWidth="1"/>
    <col min="3339" max="3339" width="11.28515625" style="638" customWidth="1"/>
    <col min="3340" max="3340" width="9.85546875" style="638" customWidth="1"/>
    <col min="3341" max="3341" width="14.28515625" style="638" customWidth="1"/>
    <col min="3342" max="3342" width="11.5703125" style="638" customWidth="1"/>
    <col min="3343" max="3343" width="11" style="638" customWidth="1"/>
    <col min="3344" max="3344" width="14.28515625" style="638" customWidth="1"/>
    <col min="3345" max="3345" width="13" style="638" customWidth="1"/>
    <col min="3346" max="3346" width="11.140625" style="638" customWidth="1"/>
    <col min="3347" max="3347" width="15.85546875" style="638" customWidth="1"/>
    <col min="3348" max="3348" width="12.5703125" style="638" customWidth="1"/>
    <col min="3349" max="3349" width="12.28515625" style="638" customWidth="1"/>
    <col min="3350" max="3585" width="9.140625" style="638"/>
    <col min="3586" max="3586" width="14.7109375" style="638" customWidth="1"/>
    <col min="3587" max="3587" width="47.85546875" style="638" customWidth="1"/>
    <col min="3588" max="3588" width="14.140625" style="638" customWidth="1"/>
    <col min="3589" max="3589" width="11.5703125" style="638" customWidth="1"/>
    <col min="3590" max="3590" width="10.42578125" style="638" customWidth="1"/>
    <col min="3591" max="3591" width="13" style="638" customWidth="1"/>
    <col min="3592" max="3592" width="11" style="638" customWidth="1"/>
    <col min="3593" max="3593" width="10.140625" style="638" customWidth="1"/>
    <col min="3594" max="3594" width="13" style="638" customWidth="1"/>
    <col min="3595" max="3595" width="11.28515625" style="638" customWidth="1"/>
    <col min="3596" max="3596" width="9.85546875" style="638" customWidth="1"/>
    <col min="3597" max="3597" width="14.28515625" style="638" customWidth="1"/>
    <col min="3598" max="3598" width="11.5703125" style="638" customWidth="1"/>
    <col min="3599" max="3599" width="11" style="638" customWidth="1"/>
    <col min="3600" max="3600" width="14.28515625" style="638" customWidth="1"/>
    <col min="3601" max="3601" width="13" style="638" customWidth="1"/>
    <col min="3602" max="3602" width="11.140625" style="638" customWidth="1"/>
    <col min="3603" max="3603" width="15.85546875" style="638" customWidth="1"/>
    <col min="3604" max="3604" width="12.5703125" style="638" customWidth="1"/>
    <col min="3605" max="3605" width="12.28515625" style="638" customWidth="1"/>
    <col min="3606" max="3841" width="9.140625" style="638"/>
    <col min="3842" max="3842" width="14.7109375" style="638" customWidth="1"/>
    <col min="3843" max="3843" width="47.85546875" style="638" customWidth="1"/>
    <col min="3844" max="3844" width="14.140625" style="638" customWidth="1"/>
    <col min="3845" max="3845" width="11.5703125" style="638" customWidth="1"/>
    <col min="3846" max="3846" width="10.42578125" style="638" customWidth="1"/>
    <col min="3847" max="3847" width="13" style="638" customWidth="1"/>
    <col min="3848" max="3848" width="11" style="638" customWidth="1"/>
    <col min="3849" max="3849" width="10.140625" style="638" customWidth="1"/>
    <col min="3850" max="3850" width="13" style="638" customWidth="1"/>
    <col min="3851" max="3851" width="11.28515625" style="638" customWidth="1"/>
    <col min="3852" max="3852" width="9.85546875" style="638" customWidth="1"/>
    <col min="3853" max="3853" width="14.28515625" style="638" customWidth="1"/>
    <col min="3854" max="3854" width="11.5703125" style="638" customWidth="1"/>
    <col min="3855" max="3855" width="11" style="638" customWidth="1"/>
    <col min="3856" max="3856" width="14.28515625" style="638" customWidth="1"/>
    <col min="3857" max="3857" width="13" style="638" customWidth="1"/>
    <col min="3858" max="3858" width="11.140625" style="638" customWidth="1"/>
    <col min="3859" max="3859" width="15.85546875" style="638" customWidth="1"/>
    <col min="3860" max="3860" width="12.5703125" style="638" customWidth="1"/>
    <col min="3861" max="3861" width="12.28515625" style="638" customWidth="1"/>
    <col min="3862" max="4097" width="9.140625" style="638"/>
    <col min="4098" max="4098" width="14.7109375" style="638" customWidth="1"/>
    <col min="4099" max="4099" width="47.85546875" style="638" customWidth="1"/>
    <col min="4100" max="4100" width="14.140625" style="638" customWidth="1"/>
    <col min="4101" max="4101" width="11.5703125" style="638" customWidth="1"/>
    <col min="4102" max="4102" width="10.42578125" style="638" customWidth="1"/>
    <col min="4103" max="4103" width="13" style="638" customWidth="1"/>
    <col min="4104" max="4104" width="11" style="638" customWidth="1"/>
    <col min="4105" max="4105" width="10.140625" style="638" customWidth="1"/>
    <col min="4106" max="4106" width="13" style="638" customWidth="1"/>
    <col min="4107" max="4107" width="11.28515625" style="638" customWidth="1"/>
    <col min="4108" max="4108" width="9.85546875" style="638" customWidth="1"/>
    <col min="4109" max="4109" width="14.28515625" style="638" customWidth="1"/>
    <col min="4110" max="4110" width="11.5703125" style="638" customWidth="1"/>
    <col min="4111" max="4111" width="11" style="638" customWidth="1"/>
    <col min="4112" max="4112" width="14.28515625" style="638" customWidth="1"/>
    <col min="4113" max="4113" width="13" style="638" customWidth="1"/>
    <col min="4114" max="4114" width="11.140625" style="638" customWidth="1"/>
    <col min="4115" max="4115" width="15.85546875" style="638" customWidth="1"/>
    <col min="4116" max="4116" width="12.5703125" style="638" customWidth="1"/>
    <col min="4117" max="4117" width="12.28515625" style="638" customWidth="1"/>
    <col min="4118" max="4353" width="9.140625" style="638"/>
    <col min="4354" max="4354" width="14.7109375" style="638" customWidth="1"/>
    <col min="4355" max="4355" width="47.85546875" style="638" customWidth="1"/>
    <col min="4356" max="4356" width="14.140625" style="638" customWidth="1"/>
    <col min="4357" max="4357" width="11.5703125" style="638" customWidth="1"/>
    <col min="4358" max="4358" width="10.42578125" style="638" customWidth="1"/>
    <col min="4359" max="4359" width="13" style="638" customWidth="1"/>
    <col min="4360" max="4360" width="11" style="638" customWidth="1"/>
    <col min="4361" max="4361" width="10.140625" style="638" customWidth="1"/>
    <col min="4362" max="4362" width="13" style="638" customWidth="1"/>
    <col min="4363" max="4363" width="11.28515625" style="638" customWidth="1"/>
    <col min="4364" max="4364" width="9.85546875" style="638" customWidth="1"/>
    <col min="4365" max="4365" width="14.28515625" style="638" customWidth="1"/>
    <col min="4366" max="4366" width="11.5703125" style="638" customWidth="1"/>
    <col min="4367" max="4367" width="11" style="638" customWidth="1"/>
    <col min="4368" max="4368" width="14.28515625" style="638" customWidth="1"/>
    <col min="4369" max="4369" width="13" style="638" customWidth="1"/>
    <col min="4370" max="4370" width="11.140625" style="638" customWidth="1"/>
    <col min="4371" max="4371" width="15.85546875" style="638" customWidth="1"/>
    <col min="4372" max="4372" width="12.5703125" style="638" customWidth="1"/>
    <col min="4373" max="4373" width="12.28515625" style="638" customWidth="1"/>
    <col min="4374" max="4609" width="9.140625" style="638"/>
    <col min="4610" max="4610" width="14.7109375" style="638" customWidth="1"/>
    <col min="4611" max="4611" width="47.85546875" style="638" customWidth="1"/>
    <col min="4612" max="4612" width="14.140625" style="638" customWidth="1"/>
    <col min="4613" max="4613" width="11.5703125" style="638" customWidth="1"/>
    <col min="4614" max="4614" width="10.42578125" style="638" customWidth="1"/>
    <col min="4615" max="4615" width="13" style="638" customWidth="1"/>
    <col min="4616" max="4616" width="11" style="638" customWidth="1"/>
    <col min="4617" max="4617" width="10.140625" style="638" customWidth="1"/>
    <col min="4618" max="4618" width="13" style="638" customWidth="1"/>
    <col min="4619" max="4619" width="11.28515625" style="638" customWidth="1"/>
    <col min="4620" max="4620" width="9.85546875" style="638" customWidth="1"/>
    <col min="4621" max="4621" width="14.28515625" style="638" customWidth="1"/>
    <col min="4622" max="4622" width="11.5703125" style="638" customWidth="1"/>
    <col min="4623" max="4623" width="11" style="638" customWidth="1"/>
    <col min="4624" max="4624" width="14.28515625" style="638" customWidth="1"/>
    <col min="4625" max="4625" width="13" style="638" customWidth="1"/>
    <col min="4626" max="4626" width="11.140625" style="638" customWidth="1"/>
    <col min="4627" max="4627" width="15.85546875" style="638" customWidth="1"/>
    <col min="4628" max="4628" width="12.5703125" style="638" customWidth="1"/>
    <col min="4629" max="4629" width="12.28515625" style="638" customWidth="1"/>
    <col min="4630" max="4865" width="9.140625" style="638"/>
    <col min="4866" max="4866" width="14.7109375" style="638" customWidth="1"/>
    <col min="4867" max="4867" width="47.85546875" style="638" customWidth="1"/>
    <col min="4868" max="4868" width="14.140625" style="638" customWidth="1"/>
    <col min="4869" max="4869" width="11.5703125" style="638" customWidth="1"/>
    <col min="4870" max="4870" width="10.42578125" style="638" customWidth="1"/>
    <col min="4871" max="4871" width="13" style="638" customWidth="1"/>
    <col min="4872" max="4872" width="11" style="638" customWidth="1"/>
    <col min="4873" max="4873" width="10.140625" style="638" customWidth="1"/>
    <col min="4874" max="4874" width="13" style="638" customWidth="1"/>
    <col min="4875" max="4875" width="11.28515625" style="638" customWidth="1"/>
    <col min="4876" max="4876" width="9.85546875" style="638" customWidth="1"/>
    <col min="4877" max="4877" width="14.28515625" style="638" customWidth="1"/>
    <col min="4878" max="4878" width="11.5703125" style="638" customWidth="1"/>
    <col min="4879" max="4879" width="11" style="638" customWidth="1"/>
    <col min="4880" max="4880" width="14.28515625" style="638" customWidth="1"/>
    <col min="4881" max="4881" width="13" style="638" customWidth="1"/>
    <col min="4882" max="4882" width="11.140625" style="638" customWidth="1"/>
    <col min="4883" max="4883" width="15.85546875" style="638" customWidth="1"/>
    <col min="4884" max="4884" width="12.5703125" style="638" customWidth="1"/>
    <col min="4885" max="4885" width="12.28515625" style="638" customWidth="1"/>
    <col min="4886" max="5121" width="9.140625" style="638"/>
    <col min="5122" max="5122" width="14.7109375" style="638" customWidth="1"/>
    <col min="5123" max="5123" width="47.85546875" style="638" customWidth="1"/>
    <col min="5124" max="5124" width="14.140625" style="638" customWidth="1"/>
    <col min="5125" max="5125" width="11.5703125" style="638" customWidth="1"/>
    <col min="5126" max="5126" width="10.42578125" style="638" customWidth="1"/>
    <col min="5127" max="5127" width="13" style="638" customWidth="1"/>
    <col min="5128" max="5128" width="11" style="638" customWidth="1"/>
    <col min="5129" max="5129" width="10.140625" style="638" customWidth="1"/>
    <col min="5130" max="5130" width="13" style="638" customWidth="1"/>
    <col min="5131" max="5131" width="11.28515625" style="638" customWidth="1"/>
    <col min="5132" max="5132" width="9.85546875" style="638" customWidth="1"/>
    <col min="5133" max="5133" width="14.28515625" style="638" customWidth="1"/>
    <col min="5134" max="5134" width="11.5703125" style="638" customWidth="1"/>
    <col min="5135" max="5135" width="11" style="638" customWidth="1"/>
    <col min="5136" max="5136" width="14.28515625" style="638" customWidth="1"/>
    <col min="5137" max="5137" width="13" style="638" customWidth="1"/>
    <col min="5138" max="5138" width="11.140625" style="638" customWidth="1"/>
    <col min="5139" max="5139" width="15.85546875" style="638" customWidth="1"/>
    <col min="5140" max="5140" width="12.5703125" style="638" customWidth="1"/>
    <col min="5141" max="5141" width="12.28515625" style="638" customWidth="1"/>
    <col min="5142" max="5377" width="9.140625" style="638"/>
    <col min="5378" max="5378" width="14.7109375" style="638" customWidth="1"/>
    <col min="5379" max="5379" width="47.85546875" style="638" customWidth="1"/>
    <col min="5380" max="5380" width="14.140625" style="638" customWidth="1"/>
    <col min="5381" max="5381" width="11.5703125" style="638" customWidth="1"/>
    <col min="5382" max="5382" width="10.42578125" style="638" customWidth="1"/>
    <col min="5383" max="5383" width="13" style="638" customWidth="1"/>
    <col min="5384" max="5384" width="11" style="638" customWidth="1"/>
    <col min="5385" max="5385" width="10.140625" style="638" customWidth="1"/>
    <col min="5386" max="5386" width="13" style="638" customWidth="1"/>
    <col min="5387" max="5387" width="11.28515625" style="638" customWidth="1"/>
    <col min="5388" max="5388" width="9.85546875" style="638" customWidth="1"/>
    <col min="5389" max="5389" width="14.28515625" style="638" customWidth="1"/>
    <col min="5390" max="5390" width="11.5703125" style="638" customWidth="1"/>
    <col min="5391" max="5391" width="11" style="638" customWidth="1"/>
    <col min="5392" max="5392" width="14.28515625" style="638" customWidth="1"/>
    <col min="5393" max="5393" width="13" style="638" customWidth="1"/>
    <col min="5394" max="5394" width="11.140625" style="638" customWidth="1"/>
    <col min="5395" max="5395" width="15.85546875" style="638" customWidth="1"/>
    <col min="5396" max="5396" width="12.5703125" style="638" customWidth="1"/>
    <col min="5397" max="5397" width="12.28515625" style="638" customWidth="1"/>
    <col min="5398" max="5633" width="9.140625" style="638"/>
    <col min="5634" max="5634" width="14.7109375" style="638" customWidth="1"/>
    <col min="5635" max="5635" width="47.85546875" style="638" customWidth="1"/>
    <col min="5636" max="5636" width="14.140625" style="638" customWidth="1"/>
    <col min="5637" max="5637" width="11.5703125" style="638" customWidth="1"/>
    <col min="5638" max="5638" width="10.42578125" style="638" customWidth="1"/>
    <col min="5639" max="5639" width="13" style="638" customWidth="1"/>
    <col min="5640" max="5640" width="11" style="638" customWidth="1"/>
    <col min="5641" max="5641" width="10.140625" style="638" customWidth="1"/>
    <col min="5642" max="5642" width="13" style="638" customWidth="1"/>
    <col min="5643" max="5643" width="11.28515625" style="638" customWidth="1"/>
    <col min="5644" max="5644" width="9.85546875" style="638" customWidth="1"/>
    <col min="5645" max="5645" width="14.28515625" style="638" customWidth="1"/>
    <col min="5646" max="5646" width="11.5703125" style="638" customWidth="1"/>
    <col min="5647" max="5647" width="11" style="638" customWidth="1"/>
    <col min="5648" max="5648" width="14.28515625" style="638" customWidth="1"/>
    <col min="5649" max="5649" width="13" style="638" customWidth="1"/>
    <col min="5650" max="5650" width="11.140625" style="638" customWidth="1"/>
    <col min="5651" max="5651" width="15.85546875" style="638" customWidth="1"/>
    <col min="5652" max="5652" width="12.5703125" style="638" customWidth="1"/>
    <col min="5653" max="5653" width="12.28515625" style="638" customWidth="1"/>
    <col min="5654" max="5889" width="9.140625" style="638"/>
    <col min="5890" max="5890" width="14.7109375" style="638" customWidth="1"/>
    <col min="5891" max="5891" width="47.85546875" style="638" customWidth="1"/>
    <col min="5892" max="5892" width="14.140625" style="638" customWidth="1"/>
    <col min="5893" max="5893" width="11.5703125" style="638" customWidth="1"/>
    <col min="5894" max="5894" width="10.42578125" style="638" customWidth="1"/>
    <col min="5895" max="5895" width="13" style="638" customWidth="1"/>
    <col min="5896" max="5896" width="11" style="638" customWidth="1"/>
    <col min="5897" max="5897" width="10.140625" style="638" customWidth="1"/>
    <col min="5898" max="5898" width="13" style="638" customWidth="1"/>
    <col min="5899" max="5899" width="11.28515625" style="638" customWidth="1"/>
    <col min="5900" max="5900" width="9.85546875" style="638" customWidth="1"/>
    <col min="5901" max="5901" width="14.28515625" style="638" customWidth="1"/>
    <col min="5902" max="5902" width="11.5703125" style="638" customWidth="1"/>
    <col min="5903" max="5903" width="11" style="638" customWidth="1"/>
    <col min="5904" max="5904" width="14.28515625" style="638" customWidth="1"/>
    <col min="5905" max="5905" width="13" style="638" customWidth="1"/>
    <col min="5906" max="5906" width="11.140625" style="638" customWidth="1"/>
    <col min="5907" max="5907" width="15.85546875" style="638" customWidth="1"/>
    <col min="5908" max="5908" width="12.5703125" style="638" customWidth="1"/>
    <col min="5909" max="5909" width="12.28515625" style="638" customWidth="1"/>
    <col min="5910" max="6145" width="9.140625" style="638"/>
    <col min="6146" max="6146" width="14.7109375" style="638" customWidth="1"/>
    <col min="6147" max="6147" width="47.85546875" style="638" customWidth="1"/>
    <col min="6148" max="6148" width="14.140625" style="638" customWidth="1"/>
    <col min="6149" max="6149" width="11.5703125" style="638" customWidth="1"/>
    <col min="6150" max="6150" width="10.42578125" style="638" customWidth="1"/>
    <col min="6151" max="6151" width="13" style="638" customWidth="1"/>
    <col min="6152" max="6152" width="11" style="638" customWidth="1"/>
    <col min="6153" max="6153" width="10.140625" style="638" customWidth="1"/>
    <col min="6154" max="6154" width="13" style="638" customWidth="1"/>
    <col min="6155" max="6155" width="11.28515625" style="638" customWidth="1"/>
    <col min="6156" max="6156" width="9.85546875" style="638" customWidth="1"/>
    <col min="6157" max="6157" width="14.28515625" style="638" customWidth="1"/>
    <col min="6158" max="6158" width="11.5703125" style="638" customWidth="1"/>
    <col min="6159" max="6159" width="11" style="638" customWidth="1"/>
    <col min="6160" max="6160" width="14.28515625" style="638" customWidth="1"/>
    <col min="6161" max="6161" width="13" style="638" customWidth="1"/>
    <col min="6162" max="6162" width="11.140625" style="638" customWidth="1"/>
    <col min="6163" max="6163" width="15.85546875" style="638" customWidth="1"/>
    <col min="6164" max="6164" width="12.5703125" style="638" customWidth="1"/>
    <col min="6165" max="6165" width="12.28515625" style="638" customWidth="1"/>
    <col min="6166" max="6401" width="9.140625" style="638"/>
    <col min="6402" max="6402" width="14.7109375" style="638" customWidth="1"/>
    <col min="6403" max="6403" width="47.85546875" style="638" customWidth="1"/>
    <col min="6404" max="6404" width="14.140625" style="638" customWidth="1"/>
    <col min="6405" max="6405" width="11.5703125" style="638" customWidth="1"/>
    <col min="6406" max="6406" width="10.42578125" style="638" customWidth="1"/>
    <col min="6407" max="6407" width="13" style="638" customWidth="1"/>
    <col min="6408" max="6408" width="11" style="638" customWidth="1"/>
    <col min="6409" max="6409" width="10.140625" style="638" customWidth="1"/>
    <col min="6410" max="6410" width="13" style="638" customWidth="1"/>
    <col min="6411" max="6411" width="11.28515625" style="638" customWidth="1"/>
    <col min="6412" max="6412" width="9.85546875" style="638" customWidth="1"/>
    <col min="6413" max="6413" width="14.28515625" style="638" customWidth="1"/>
    <col min="6414" max="6414" width="11.5703125" style="638" customWidth="1"/>
    <col min="6415" max="6415" width="11" style="638" customWidth="1"/>
    <col min="6416" max="6416" width="14.28515625" style="638" customWidth="1"/>
    <col min="6417" max="6417" width="13" style="638" customWidth="1"/>
    <col min="6418" max="6418" width="11.140625" style="638" customWidth="1"/>
    <col min="6419" max="6419" width="15.85546875" style="638" customWidth="1"/>
    <col min="6420" max="6420" width="12.5703125" style="638" customWidth="1"/>
    <col min="6421" max="6421" width="12.28515625" style="638" customWidth="1"/>
    <col min="6422" max="6657" width="9.140625" style="638"/>
    <col min="6658" max="6658" width="14.7109375" style="638" customWidth="1"/>
    <col min="6659" max="6659" width="47.85546875" style="638" customWidth="1"/>
    <col min="6660" max="6660" width="14.140625" style="638" customWidth="1"/>
    <col min="6661" max="6661" width="11.5703125" style="638" customWidth="1"/>
    <col min="6662" max="6662" width="10.42578125" style="638" customWidth="1"/>
    <col min="6663" max="6663" width="13" style="638" customWidth="1"/>
    <col min="6664" max="6664" width="11" style="638" customWidth="1"/>
    <col min="6665" max="6665" width="10.140625" style="638" customWidth="1"/>
    <col min="6666" max="6666" width="13" style="638" customWidth="1"/>
    <col min="6667" max="6667" width="11.28515625" style="638" customWidth="1"/>
    <col min="6668" max="6668" width="9.85546875" style="638" customWidth="1"/>
    <col min="6669" max="6669" width="14.28515625" style="638" customWidth="1"/>
    <col min="6670" max="6670" width="11.5703125" style="638" customWidth="1"/>
    <col min="6671" max="6671" width="11" style="638" customWidth="1"/>
    <col min="6672" max="6672" width="14.28515625" style="638" customWidth="1"/>
    <col min="6673" max="6673" width="13" style="638" customWidth="1"/>
    <col min="6674" max="6674" width="11.140625" style="638" customWidth="1"/>
    <col min="6675" max="6675" width="15.85546875" style="638" customWidth="1"/>
    <col min="6676" max="6676" width="12.5703125" style="638" customWidth="1"/>
    <col min="6677" max="6677" width="12.28515625" style="638" customWidth="1"/>
    <col min="6678" max="6913" width="9.140625" style="638"/>
    <col min="6914" max="6914" width="14.7109375" style="638" customWidth="1"/>
    <col min="6915" max="6915" width="47.85546875" style="638" customWidth="1"/>
    <col min="6916" max="6916" width="14.140625" style="638" customWidth="1"/>
    <col min="6917" max="6917" width="11.5703125" style="638" customWidth="1"/>
    <col min="6918" max="6918" width="10.42578125" style="638" customWidth="1"/>
    <col min="6919" max="6919" width="13" style="638" customWidth="1"/>
    <col min="6920" max="6920" width="11" style="638" customWidth="1"/>
    <col min="6921" max="6921" width="10.140625" style="638" customWidth="1"/>
    <col min="6922" max="6922" width="13" style="638" customWidth="1"/>
    <col min="6923" max="6923" width="11.28515625" style="638" customWidth="1"/>
    <col min="6924" max="6924" width="9.85546875" style="638" customWidth="1"/>
    <col min="6925" max="6925" width="14.28515625" style="638" customWidth="1"/>
    <col min="6926" max="6926" width="11.5703125" style="638" customWidth="1"/>
    <col min="6927" max="6927" width="11" style="638" customWidth="1"/>
    <col min="6928" max="6928" width="14.28515625" style="638" customWidth="1"/>
    <col min="6929" max="6929" width="13" style="638" customWidth="1"/>
    <col min="6930" max="6930" width="11.140625" style="638" customWidth="1"/>
    <col min="6931" max="6931" width="15.85546875" style="638" customWidth="1"/>
    <col min="6932" max="6932" width="12.5703125" style="638" customWidth="1"/>
    <col min="6933" max="6933" width="12.28515625" style="638" customWidth="1"/>
    <col min="6934" max="7169" width="9.140625" style="638"/>
    <col min="7170" max="7170" width="14.7109375" style="638" customWidth="1"/>
    <col min="7171" max="7171" width="47.85546875" style="638" customWidth="1"/>
    <col min="7172" max="7172" width="14.140625" style="638" customWidth="1"/>
    <col min="7173" max="7173" width="11.5703125" style="638" customWidth="1"/>
    <col min="7174" max="7174" width="10.42578125" style="638" customWidth="1"/>
    <col min="7175" max="7175" width="13" style="638" customWidth="1"/>
    <col min="7176" max="7176" width="11" style="638" customWidth="1"/>
    <col min="7177" max="7177" width="10.140625" style="638" customWidth="1"/>
    <col min="7178" max="7178" width="13" style="638" customWidth="1"/>
    <col min="7179" max="7179" width="11.28515625" style="638" customWidth="1"/>
    <col min="7180" max="7180" width="9.85546875" style="638" customWidth="1"/>
    <col min="7181" max="7181" width="14.28515625" style="638" customWidth="1"/>
    <col min="7182" max="7182" width="11.5703125" style="638" customWidth="1"/>
    <col min="7183" max="7183" width="11" style="638" customWidth="1"/>
    <col min="7184" max="7184" width="14.28515625" style="638" customWidth="1"/>
    <col min="7185" max="7185" width="13" style="638" customWidth="1"/>
    <col min="7186" max="7186" width="11.140625" style="638" customWidth="1"/>
    <col min="7187" max="7187" width="15.85546875" style="638" customWidth="1"/>
    <col min="7188" max="7188" width="12.5703125" style="638" customWidth="1"/>
    <col min="7189" max="7189" width="12.28515625" style="638" customWidth="1"/>
    <col min="7190" max="7425" width="9.140625" style="638"/>
    <col min="7426" max="7426" width="14.7109375" style="638" customWidth="1"/>
    <col min="7427" max="7427" width="47.85546875" style="638" customWidth="1"/>
    <col min="7428" max="7428" width="14.140625" style="638" customWidth="1"/>
    <col min="7429" max="7429" width="11.5703125" style="638" customWidth="1"/>
    <col min="7430" max="7430" width="10.42578125" style="638" customWidth="1"/>
    <col min="7431" max="7431" width="13" style="638" customWidth="1"/>
    <col min="7432" max="7432" width="11" style="638" customWidth="1"/>
    <col min="7433" max="7433" width="10.140625" style="638" customWidth="1"/>
    <col min="7434" max="7434" width="13" style="638" customWidth="1"/>
    <col min="7435" max="7435" width="11.28515625" style="638" customWidth="1"/>
    <col min="7436" max="7436" width="9.85546875" style="638" customWidth="1"/>
    <col min="7437" max="7437" width="14.28515625" style="638" customWidth="1"/>
    <col min="7438" max="7438" width="11.5703125" style="638" customWidth="1"/>
    <col min="7439" max="7439" width="11" style="638" customWidth="1"/>
    <col min="7440" max="7440" width="14.28515625" style="638" customWidth="1"/>
    <col min="7441" max="7441" width="13" style="638" customWidth="1"/>
    <col min="7442" max="7442" width="11.140625" style="638" customWidth="1"/>
    <col min="7443" max="7443" width="15.85546875" style="638" customWidth="1"/>
    <col min="7444" max="7444" width="12.5703125" style="638" customWidth="1"/>
    <col min="7445" max="7445" width="12.28515625" style="638" customWidth="1"/>
    <col min="7446" max="7681" width="9.140625" style="638"/>
    <col min="7682" max="7682" width="14.7109375" style="638" customWidth="1"/>
    <col min="7683" max="7683" width="47.85546875" style="638" customWidth="1"/>
    <col min="7684" max="7684" width="14.140625" style="638" customWidth="1"/>
    <col min="7685" max="7685" width="11.5703125" style="638" customWidth="1"/>
    <col min="7686" max="7686" width="10.42578125" style="638" customWidth="1"/>
    <col min="7687" max="7687" width="13" style="638" customWidth="1"/>
    <col min="7688" max="7688" width="11" style="638" customWidth="1"/>
    <col min="7689" max="7689" width="10.140625" style="638" customWidth="1"/>
    <col min="7690" max="7690" width="13" style="638" customWidth="1"/>
    <col min="7691" max="7691" width="11.28515625" style="638" customWidth="1"/>
    <col min="7692" max="7692" width="9.85546875" style="638" customWidth="1"/>
    <col min="7693" max="7693" width="14.28515625" style="638" customWidth="1"/>
    <col min="7694" max="7694" width="11.5703125" style="638" customWidth="1"/>
    <col min="7695" max="7695" width="11" style="638" customWidth="1"/>
    <col min="7696" max="7696" width="14.28515625" style="638" customWidth="1"/>
    <col min="7697" max="7697" width="13" style="638" customWidth="1"/>
    <col min="7698" max="7698" width="11.140625" style="638" customWidth="1"/>
    <col min="7699" max="7699" width="15.85546875" style="638" customWidth="1"/>
    <col min="7700" max="7700" width="12.5703125" style="638" customWidth="1"/>
    <col min="7701" max="7701" width="12.28515625" style="638" customWidth="1"/>
    <col min="7702" max="7937" width="9.140625" style="638"/>
    <col min="7938" max="7938" width="14.7109375" style="638" customWidth="1"/>
    <col min="7939" max="7939" width="47.85546875" style="638" customWidth="1"/>
    <col min="7940" max="7940" width="14.140625" style="638" customWidth="1"/>
    <col min="7941" max="7941" width="11.5703125" style="638" customWidth="1"/>
    <col min="7942" max="7942" width="10.42578125" style="638" customWidth="1"/>
    <col min="7943" max="7943" width="13" style="638" customWidth="1"/>
    <col min="7944" max="7944" width="11" style="638" customWidth="1"/>
    <col min="7945" max="7945" width="10.140625" style="638" customWidth="1"/>
    <col min="7946" max="7946" width="13" style="638" customWidth="1"/>
    <col min="7947" max="7947" width="11.28515625" style="638" customWidth="1"/>
    <col min="7948" max="7948" width="9.85546875" style="638" customWidth="1"/>
    <col min="7949" max="7949" width="14.28515625" style="638" customWidth="1"/>
    <col min="7950" max="7950" width="11.5703125" style="638" customWidth="1"/>
    <col min="7951" max="7951" width="11" style="638" customWidth="1"/>
    <col min="7952" max="7952" width="14.28515625" style="638" customWidth="1"/>
    <col min="7953" max="7953" width="13" style="638" customWidth="1"/>
    <col min="7954" max="7954" width="11.140625" style="638" customWidth="1"/>
    <col min="7955" max="7955" width="15.85546875" style="638" customWidth="1"/>
    <col min="7956" max="7956" width="12.5703125" style="638" customWidth="1"/>
    <col min="7957" max="7957" width="12.28515625" style="638" customWidth="1"/>
    <col min="7958" max="8193" width="9.140625" style="638"/>
    <col min="8194" max="8194" width="14.7109375" style="638" customWidth="1"/>
    <col min="8195" max="8195" width="47.85546875" style="638" customWidth="1"/>
    <col min="8196" max="8196" width="14.140625" style="638" customWidth="1"/>
    <col min="8197" max="8197" width="11.5703125" style="638" customWidth="1"/>
    <col min="8198" max="8198" width="10.42578125" style="638" customWidth="1"/>
    <col min="8199" max="8199" width="13" style="638" customWidth="1"/>
    <col min="8200" max="8200" width="11" style="638" customWidth="1"/>
    <col min="8201" max="8201" width="10.140625" style="638" customWidth="1"/>
    <col min="8202" max="8202" width="13" style="638" customWidth="1"/>
    <col min="8203" max="8203" width="11.28515625" style="638" customWidth="1"/>
    <col min="8204" max="8204" width="9.85546875" style="638" customWidth="1"/>
    <col min="8205" max="8205" width="14.28515625" style="638" customWidth="1"/>
    <col min="8206" max="8206" width="11.5703125" style="638" customWidth="1"/>
    <col min="8207" max="8207" width="11" style="638" customWidth="1"/>
    <col min="8208" max="8208" width="14.28515625" style="638" customWidth="1"/>
    <col min="8209" max="8209" width="13" style="638" customWidth="1"/>
    <col min="8210" max="8210" width="11.140625" style="638" customWidth="1"/>
    <col min="8211" max="8211" width="15.85546875" style="638" customWidth="1"/>
    <col min="8212" max="8212" width="12.5703125" style="638" customWidth="1"/>
    <col min="8213" max="8213" width="12.28515625" style="638" customWidth="1"/>
    <col min="8214" max="8449" width="9.140625" style="638"/>
    <col min="8450" max="8450" width="14.7109375" style="638" customWidth="1"/>
    <col min="8451" max="8451" width="47.85546875" style="638" customWidth="1"/>
    <col min="8452" max="8452" width="14.140625" style="638" customWidth="1"/>
    <col min="8453" max="8453" width="11.5703125" style="638" customWidth="1"/>
    <col min="8454" max="8454" width="10.42578125" style="638" customWidth="1"/>
    <col min="8455" max="8455" width="13" style="638" customWidth="1"/>
    <col min="8456" max="8456" width="11" style="638" customWidth="1"/>
    <col min="8457" max="8457" width="10.140625" style="638" customWidth="1"/>
    <col min="8458" max="8458" width="13" style="638" customWidth="1"/>
    <col min="8459" max="8459" width="11.28515625" style="638" customWidth="1"/>
    <col min="8460" max="8460" width="9.85546875" style="638" customWidth="1"/>
    <col min="8461" max="8461" width="14.28515625" style="638" customWidth="1"/>
    <col min="8462" max="8462" width="11.5703125" style="638" customWidth="1"/>
    <col min="8463" max="8463" width="11" style="638" customWidth="1"/>
    <col min="8464" max="8464" width="14.28515625" style="638" customWidth="1"/>
    <col min="8465" max="8465" width="13" style="638" customWidth="1"/>
    <col min="8466" max="8466" width="11.140625" style="638" customWidth="1"/>
    <col min="8467" max="8467" width="15.85546875" style="638" customWidth="1"/>
    <col min="8468" max="8468" width="12.5703125" style="638" customWidth="1"/>
    <col min="8469" max="8469" width="12.28515625" style="638" customWidth="1"/>
    <col min="8470" max="8705" width="9.140625" style="638"/>
    <col min="8706" max="8706" width="14.7109375" style="638" customWidth="1"/>
    <col min="8707" max="8707" width="47.85546875" style="638" customWidth="1"/>
    <col min="8708" max="8708" width="14.140625" style="638" customWidth="1"/>
    <col min="8709" max="8709" width="11.5703125" style="638" customWidth="1"/>
    <col min="8710" max="8710" width="10.42578125" style="638" customWidth="1"/>
    <col min="8711" max="8711" width="13" style="638" customWidth="1"/>
    <col min="8712" max="8712" width="11" style="638" customWidth="1"/>
    <col min="8713" max="8713" width="10.140625" style="638" customWidth="1"/>
    <col min="8714" max="8714" width="13" style="638" customWidth="1"/>
    <col min="8715" max="8715" width="11.28515625" style="638" customWidth="1"/>
    <col min="8716" max="8716" width="9.85546875" style="638" customWidth="1"/>
    <col min="8717" max="8717" width="14.28515625" style="638" customWidth="1"/>
    <col min="8718" max="8718" width="11.5703125" style="638" customWidth="1"/>
    <col min="8719" max="8719" width="11" style="638" customWidth="1"/>
    <col min="8720" max="8720" width="14.28515625" style="638" customWidth="1"/>
    <col min="8721" max="8721" width="13" style="638" customWidth="1"/>
    <col min="8722" max="8722" width="11.140625" style="638" customWidth="1"/>
    <col min="8723" max="8723" width="15.85546875" style="638" customWidth="1"/>
    <col min="8724" max="8724" width="12.5703125" style="638" customWidth="1"/>
    <col min="8725" max="8725" width="12.28515625" style="638" customWidth="1"/>
    <col min="8726" max="8961" width="9.140625" style="638"/>
    <col min="8962" max="8962" width="14.7109375" style="638" customWidth="1"/>
    <col min="8963" max="8963" width="47.85546875" style="638" customWidth="1"/>
    <col min="8964" max="8964" width="14.140625" style="638" customWidth="1"/>
    <col min="8965" max="8965" width="11.5703125" style="638" customWidth="1"/>
    <col min="8966" max="8966" width="10.42578125" style="638" customWidth="1"/>
    <col min="8967" max="8967" width="13" style="638" customWidth="1"/>
    <col min="8968" max="8968" width="11" style="638" customWidth="1"/>
    <col min="8969" max="8969" width="10.140625" style="638" customWidth="1"/>
    <col min="8970" max="8970" width="13" style="638" customWidth="1"/>
    <col min="8971" max="8971" width="11.28515625" style="638" customWidth="1"/>
    <col min="8972" max="8972" width="9.85546875" style="638" customWidth="1"/>
    <col min="8973" max="8973" width="14.28515625" style="638" customWidth="1"/>
    <col min="8974" max="8974" width="11.5703125" style="638" customWidth="1"/>
    <col min="8975" max="8975" width="11" style="638" customWidth="1"/>
    <col min="8976" max="8976" width="14.28515625" style="638" customWidth="1"/>
    <col min="8977" max="8977" width="13" style="638" customWidth="1"/>
    <col min="8978" max="8978" width="11.140625" style="638" customWidth="1"/>
    <col min="8979" max="8979" width="15.85546875" style="638" customWidth="1"/>
    <col min="8980" max="8980" width="12.5703125" style="638" customWidth="1"/>
    <col min="8981" max="8981" width="12.28515625" style="638" customWidth="1"/>
    <col min="8982" max="9217" width="9.140625" style="638"/>
    <col min="9218" max="9218" width="14.7109375" style="638" customWidth="1"/>
    <col min="9219" max="9219" width="47.85546875" style="638" customWidth="1"/>
    <col min="9220" max="9220" width="14.140625" style="638" customWidth="1"/>
    <col min="9221" max="9221" width="11.5703125" style="638" customWidth="1"/>
    <col min="9222" max="9222" width="10.42578125" style="638" customWidth="1"/>
    <col min="9223" max="9223" width="13" style="638" customWidth="1"/>
    <col min="9224" max="9224" width="11" style="638" customWidth="1"/>
    <col min="9225" max="9225" width="10.140625" style="638" customWidth="1"/>
    <col min="9226" max="9226" width="13" style="638" customWidth="1"/>
    <col min="9227" max="9227" width="11.28515625" style="638" customWidth="1"/>
    <col min="9228" max="9228" width="9.85546875" style="638" customWidth="1"/>
    <col min="9229" max="9229" width="14.28515625" style="638" customWidth="1"/>
    <col min="9230" max="9230" width="11.5703125" style="638" customWidth="1"/>
    <col min="9231" max="9231" width="11" style="638" customWidth="1"/>
    <col min="9232" max="9232" width="14.28515625" style="638" customWidth="1"/>
    <col min="9233" max="9233" width="13" style="638" customWidth="1"/>
    <col min="9234" max="9234" width="11.140625" style="638" customWidth="1"/>
    <col min="9235" max="9235" width="15.85546875" style="638" customWidth="1"/>
    <col min="9236" max="9236" width="12.5703125" style="638" customWidth="1"/>
    <col min="9237" max="9237" width="12.28515625" style="638" customWidth="1"/>
    <col min="9238" max="9473" width="9.140625" style="638"/>
    <col min="9474" max="9474" width="14.7109375" style="638" customWidth="1"/>
    <col min="9475" max="9475" width="47.85546875" style="638" customWidth="1"/>
    <col min="9476" max="9476" width="14.140625" style="638" customWidth="1"/>
    <col min="9477" max="9477" width="11.5703125" style="638" customWidth="1"/>
    <col min="9478" max="9478" width="10.42578125" style="638" customWidth="1"/>
    <col min="9479" max="9479" width="13" style="638" customWidth="1"/>
    <col min="9480" max="9480" width="11" style="638" customWidth="1"/>
    <col min="9481" max="9481" width="10.140625" style="638" customWidth="1"/>
    <col min="9482" max="9482" width="13" style="638" customWidth="1"/>
    <col min="9483" max="9483" width="11.28515625" style="638" customWidth="1"/>
    <col min="9484" max="9484" width="9.85546875" style="638" customWidth="1"/>
    <col min="9485" max="9485" width="14.28515625" style="638" customWidth="1"/>
    <col min="9486" max="9486" width="11.5703125" style="638" customWidth="1"/>
    <col min="9487" max="9487" width="11" style="638" customWidth="1"/>
    <col min="9488" max="9488" width="14.28515625" style="638" customWidth="1"/>
    <col min="9489" max="9489" width="13" style="638" customWidth="1"/>
    <col min="9490" max="9490" width="11.140625" style="638" customWidth="1"/>
    <col min="9491" max="9491" width="15.85546875" style="638" customWidth="1"/>
    <col min="9492" max="9492" width="12.5703125" style="638" customWidth="1"/>
    <col min="9493" max="9493" width="12.28515625" style="638" customWidth="1"/>
    <col min="9494" max="9729" width="9.140625" style="638"/>
    <col min="9730" max="9730" width="14.7109375" style="638" customWidth="1"/>
    <col min="9731" max="9731" width="47.85546875" style="638" customWidth="1"/>
    <col min="9732" max="9732" width="14.140625" style="638" customWidth="1"/>
    <col min="9733" max="9733" width="11.5703125" style="638" customWidth="1"/>
    <col min="9734" max="9734" width="10.42578125" style="638" customWidth="1"/>
    <col min="9735" max="9735" width="13" style="638" customWidth="1"/>
    <col min="9736" max="9736" width="11" style="638" customWidth="1"/>
    <col min="9737" max="9737" width="10.140625" style="638" customWidth="1"/>
    <col min="9738" max="9738" width="13" style="638" customWidth="1"/>
    <col min="9739" max="9739" width="11.28515625" style="638" customWidth="1"/>
    <col min="9740" max="9740" width="9.85546875" style="638" customWidth="1"/>
    <col min="9741" max="9741" width="14.28515625" style="638" customWidth="1"/>
    <col min="9742" max="9742" width="11.5703125" style="638" customWidth="1"/>
    <col min="9743" max="9743" width="11" style="638" customWidth="1"/>
    <col min="9744" max="9744" width="14.28515625" style="638" customWidth="1"/>
    <col min="9745" max="9745" width="13" style="638" customWidth="1"/>
    <col min="9746" max="9746" width="11.140625" style="638" customWidth="1"/>
    <col min="9747" max="9747" width="15.85546875" style="638" customWidth="1"/>
    <col min="9748" max="9748" width="12.5703125" style="638" customWidth="1"/>
    <col min="9749" max="9749" width="12.28515625" style="638" customWidth="1"/>
    <col min="9750" max="9985" width="9.140625" style="638"/>
    <col min="9986" max="9986" width="14.7109375" style="638" customWidth="1"/>
    <col min="9987" max="9987" width="47.85546875" style="638" customWidth="1"/>
    <col min="9988" max="9988" width="14.140625" style="638" customWidth="1"/>
    <col min="9989" max="9989" width="11.5703125" style="638" customWidth="1"/>
    <col min="9990" max="9990" width="10.42578125" style="638" customWidth="1"/>
    <col min="9991" max="9991" width="13" style="638" customWidth="1"/>
    <col min="9992" max="9992" width="11" style="638" customWidth="1"/>
    <col min="9993" max="9993" width="10.140625" style="638" customWidth="1"/>
    <col min="9994" max="9994" width="13" style="638" customWidth="1"/>
    <col min="9995" max="9995" width="11.28515625" style="638" customWidth="1"/>
    <col min="9996" max="9996" width="9.85546875" style="638" customWidth="1"/>
    <col min="9997" max="9997" width="14.28515625" style="638" customWidth="1"/>
    <col min="9998" max="9998" width="11.5703125" style="638" customWidth="1"/>
    <col min="9999" max="9999" width="11" style="638" customWidth="1"/>
    <col min="10000" max="10000" width="14.28515625" style="638" customWidth="1"/>
    <col min="10001" max="10001" width="13" style="638" customWidth="1"/>
    <col min="10002" max="10002" width="11.140625" style="638" customWidth="1"/>
    <col min="10003" max="10003" width="15.85546875" style="638" customWidth="1"/>
    <col min="10004" max="10004" width="12.5703125" style="638" customWidth="1"/>
    <col min="10005" max="10005" width="12.28515625" style="638" customWidth="1"/>
    <col min="10006" max="10241" width="9.140625" style="638"/>
    <col min="10242" max="10242" width="14.7109375" style="638" customWidth="1"/>
    <col min="10243" max="10243" width="47.85546875" style="638" customWidth="1"/>
    <col min="10244" max="10244" width="14.140625" style="638" customWidth="1"/>
    <col min="10245" max="10245" width="11.5703125" style="638" customWidth="1"/>
    <col min="10246" max="10246" width="10.42578125" style="638" customWidth="1"/>
    <col min="10247" max="10247" width="13" style="638" customWidth="1"/>
    <col min="10248" max="10248" width="11" style="638" customWidth="1"/>
    <col min="10249" max="10249" width="10.140625" style="638" customWidth="1"/>
    <col min="10250" max="10250" width="13" style="638" customWidth="1"/>
    <col min="10251" max="10251" width="11.28515625" style="638" customWidth="1"/>
    <col min="10252" max="10252" width="9.85546875" style="638" customWidth="1"/>
    <col min="10253" max="10253" width="14.28515625" style="638" customWidth="1"/>
    <col min="10254" max="10254" width="11.5703125" style="638" customWidth="1"/>
    <col min="10255" max="10255" width="11" style="638" customWidth="1"/>
    <col min="10256" max="10256" width="14.28515625" style="638" customWidth="1"/>
    <col min="10257" max="10257" width="13" style="638" customWidth="1"/>
    <col min="10258" max="10258" width="11.140625" style="638" customWidth="1"/>
    <col min="10259" max="10259" width="15.85546875" style="638" customWidth="1"/>
    <col min="10260" max="10260" width="12.5703125" style="638" customWidth="1"/>
    <col min="10261" max="10261" width="12.28515625" style="638" customWidth="1"/>
    <col min="10262" max="10497" width="9.140625" style="638"/>
    <col min="10498" max="10498" width="14.7109375" style="638" customWidth="1"/>
    <col min="10499" max="10499" width="47.85546875" style="638" customWidth="1"/>
    <col min="10500" max="10500" width="14.140625" style="638" customWidth="1"/>
    <col min="10501" max="10501" width="11.5703125" style="638" customWidth="1"/>
    <col min="10502" max="10502" width="10.42578125" style="638" customWidth="1"/>
    <col min="10503" max="10503" width="13" style="638" customWidth="1"/>
    <col min="10504" max="10504" width="11" style="638" customWidth="1"/>
    <col min="10505" max="10505" width="10.140625" style="638" customWidth="1"/>
    <col min="10506" max="10506" width="13" style="638" customWidth="1"/>
    <col min="10507" max="10507" width="11.28515625" style="638" customWidth="1"/>
    <col min="10508" max="10508" width="9.85546875" style="638" customWidth="1"/>
    <col min="10509" max="10509" width="14.28515625" style="638" customWidth="1"/>
    <col min="10510" max="10510" width="11.5703125" style="638" customWidth="1"/>
    <col min="10511" max="10511" width="11" style="638" customWidth="1"/>
    <col min="10512" max="10512" width="14.28515625" style="638" customWidth="1"/>
    <col min="10513" max="10513" width="13" style="638" customWidth="1"/>
    <col min="10514" max="10514" width="11.140625" style="638" customWidth="1"/>
    <col min="10515" max="10515" width="15.85546875" style="638" customWidth="1"/>
    <col min="10516" max="10516" width="12.5703125" style="638" customWidth="1"/>
    <col min="10517" max="10517" width="12.28515625" style="638" customWidth="1"/>
    <col min="10518" max="10753" width="9.140625" style="638"/>
    <col min="10754" max="10754" width="14.7109375" style="638" customWidth="1"/>
    <col min="10755" max="10755" width="47.85546875" style="638" customWidth="1"/>
    <col min="10756" max="10756" width="14.140625" style="638" customWidth="1"/>
    <col min="10757" max="10757" width="11.5703125" style="638" customWidth="1"/>
    <col min="10758" max="10758" width="10.42578125" style="638" customWidth="1"/>
    <col min="10759" max="10759" width="13" style="638" customWidth="1"/>
    <col min="10760" max="10760" width="11" style="638" customWidth="1"/>
    <col min="10761" max="10761" width="10.140625" style="638" customWidth="1"/>
    <col min="10762" max="10762" width="13" style="638" customWidth="1"/>
    <col min="10763" max="10763" width="11.28515625" style="638" customWidth="1"/>
    <col min="10764" max="10764" width="9.85546875" style="638" customWidth="1"/>
    <col min="10765" max="10765" width="14.28515625" style="638" customWidth="1"/>
    <col min="10766" max="10766" width="11.5703125" style="638" customWidth="1"/>
    <col min="10767" max="10767" width="11" style="638" customWidth="1"/>
    <col min="10768" max="10768" width="14.28515625" style="638" customWidth="1"/>
    <col min="10769" max="10769" width="13" style="638" customWidth="1"/>
    <col min="10770" max="10770" width="11.140625" style="638" customWidth="1"/>
    <col min="10771" max="10771" width="15.85546875" style="638" customWidth="1"/>
    <col min="10772" max="10772" width="12.5703125" style="638" customWidth="1"/>
    <col min="10773" max="10773" width="12.28515625" style="638" customWidth="1"/>
    <col min="10774" max="11009" width="9.140625" style="638"/>
    <col min="11010" max="11010" width="14.7109375" style="638" customWidth="1"/>
    <col min="11011" max="11011" width="47.85546875" style="638" customWidth="1"/>
    <col min="11012" max="11012" width="14.140625" style="638" customWidth="1"/>
    <col min="11013" max="11013" width="11.5703125" style="638" customWidth="1"/>
    <col min="11014" max="11014" width="10.42578125" style="638" customWidth="1"/>
    <col min="11015" max="11015" width="13" style="638" customWidth="1"/>
    <col min="11016" max="11016" width="11" style="638" customWidth="1"/>
    <col min="11017" max="11017" width="10.140625" style="638" customWidth="1"/>
    <col min="11018" max="11018" width="13" style="638" customWidth="1"/>
    <col min="11019" max="11019" width="11.28515625" style="638" customWidth="1"/>
    <col min="11020" max="11020" width="9.85546875" style="638" customWidth="1"/>
    <col min="11021" max="11021" width="14.28515625" style="638" customWidth="1"/>
    <col min="11022" max="11022" width="11.5703125" style="638" customWidth="1"/>
    <col min="11023" max="11023" width="11" style="638" customWidth="1"/>
    <col min="11024" max="11024" width="14.28515625" style="638" customWidth="1"/>
    <col min="11025" max="11025" width="13" style="638" customWidth="1"/>
    <col min="11026" max="11026" width="11.140625" style="638" customWidth="1"/>
    <col min="11027" max="11027" width="15.85546875" style="638" customWidth="1"/>
    <col min="11028" max="11028" width="12.5703125" style="638" customWidth="1"/>
    <col min="11029" max="11029" width="12.28515625" style="638" customWidth="1"/>
    <col min="11030" max="11265" width="9.140625" style="638"/>
    <col min="11266" max="11266" width="14.7109375" style="638" customWidth="1"/>
    <col min="11267" max="11267" width="47.85546875" style="638" customWidth="1"/>
    <col min="11268" max="11268" width="14.140625" style="638" customWidth="1"/>
    <col min="11269" max="11269" width="11.5703125" style="638" customWidth="1"/>
    <col min="11270" max="11270" width="10.42578125" style="638" customWidth="1"/>
    <col min="11271" max="11271" width="13" style="638" customWidth="1"/>
    <col min="11272" max="11272" width="11" style="638" customWidth="1"/>
    <col min="11273" max="11273" width="10.140625" style="638" customWidth="1"/>
    <col min="11274" max="11274" width="13" style="638" customWidth="1"/>
    <col min="11275" max="11275" width="11.28515625" style="638" customWidth="1"/>
    <col min="11276" max="11276" width="9.85546875" style="638" customWidth="1"/>
    <col min="11277" max="11277" width="14.28515625" style="638" customWidth="1"/>
    <col min="11278" max="11278" width="11.5703125" style="638" customWidth="1"/>
    <col min="11279" max="11279" width="11" style="638" customWidth="1"/>
    <col min="11280" max="11280" width="14.28515625" style="638" customWidth="1"/>
    <col min="11281" max="11281" width="13" style="638" customWidth="1"/>
    <col min="11282" max="11282" width="11.140625" style="638" customWidth="1"/>
    <col min="11283" max="11283" width="15.85546875" style="638" customWidth="1"/>
    <col min="11284" max="11284" width="12.5703125" style="638" customWidth="1"/>
    <col min="11285" max="11285" width="12.28515625" style="638" customWidth="1"/>
    <col min="11286" max="11521" width="9.140625" style="638"/>
    <col min="11522" max="11522" width="14.7109375" style="638" customWidth="1"/>
    <col min="11523" max="11523" width="47.85546875" style="638" customWidth="1"/>
    <col min="11524" max="11524" width="14.140625" style="638" customWidth="1"/>
    <col min="11525" max="11525" width="11.5703125" style="638" customWidth="1"/>
    <col min="11526" max="11526" width="10.42578125" style="638" customWidth="1"/>
    <col min="11527" max="11527" width="13" style="638" customWidth="1"/>
    <col min="11528" max="11528" width="11" style="638" customWidth="1"/>
    <col min="11529" max="11529" width="10.140625" style="638" customWidth="1"/>
    <col min="11530" max="11530" width="13" style="638" customWidth="1"/>
    <col min="11531" max="11531" width="11.28515625" style="638" customWidth="1"/>
    <col min="11532" max="11532" width="9.85546875" style="638" customWidth="1"/>
    <col min="11533" max="11533" width="14.28515625" style="638" customWidth="1"/>
    <col min="11534" max="11534" width="11.5703125" style="638" customWidth="1"/>
    <col min="11535" max="11535" width="11" style="638" customWidth="1"/>
    <col min="11536" max="11536" width="14.28515625" style="638" customWidth="1"/>
    <col min="11537" max="11537" width="13" style="638" customWidth="1"/>
    <col min="11538" max="11538" width="11.140625" style="638" customWidth="1"/>
    <col min="11539" max="11539" width="15.85546875" style="638" customWidth="1"/>
    <col min="11540" max="11540" width="12.5703125" style="638" customWidth="1"/>
    <col min="11541" max="11541" width="12.28515625" style="638" customWidth="1"/>
    <col min="11542" max="11777" width="9.140625" style="638"/>
    <col min="11778" max="11778" width="14.7109375" style="638" customWidth="1"/>
    <col min="11779" max="11779" width="47.85546875" style="638" customWidth="1"/>
    <col min="11780" max="11780" width="14.140625" style="638" customWidth="1"/>
    <col min="11781" max="11781" width="11.5703125" style="638" customWidth="1"/>
    <col min="11782" max="11782" width="10.42578125" style="638" customWidth="1"/>
    <col min="11783" max="11783" width="13" style="638" customWidth="1"/>
    <col min="11784" max="11784" width="11" style="638" customWidth="1"/>
    <col min="11785" max="11785" width="10.140625" style="638" customWidth="1"/>
    <col min="11786" max="11786" width="13" style="638" customWidth="1"/>
    <col min="11787" max="11787" width="11.28515625" style="638" customWidth="1"/>
    <col min="11788" max="11788" width="9.85546875" style="638" customWidth="1"/>
    <col min="11789" max="11789" width="14.28515625" style="638" customWidth="1"/>
    <col min="11790" max="11790" width="11.5703125" style="638" customWidth="1"/>
    <col min="11791" max="11791" width="11" style="638" customWidth="1"/>
    <col min="11792" max="11792" width="14.28515625" style="638" customWidth="1"/>
    <col min="11793" max="11793" width="13" style="638" customWidth="1"/>
    <col min="11794" max="11794" width="11.140625" style="638" customWidth="1"/>
    <col min="11795" max="11795" width="15.85546875" style="638" customWidth="1"/>
    <col min="11796" max="11796" width="12.5703125" style="638" customWidth="1"/>
    <col min="11797" max="11797" width="12.28515625" style="638" customWidth="1"/>
    <col min="11798" max="12033" width="9.140625" style="638"/>
    <col min="12034" max="12034" width="14.7109375" style="638" customWidth="1"/>
    <col min="12035" max="12035" width="47.85546875" style="638" customWidth="1"/>
    <col min="12036" max="12036" width="14.140625" style="638" customWidth="1"/>
    <col min="12037" max="12037" width="11.5703125" style="638" customWidth="1"/>
    <col min="12038" max="12038" width="10.42578125" style="638" customWidth="1"/>
    <col min="12039" max="12039" width="13" style="638" customWidth="1"/>
    <col min="12040" max="12040" width="11" style="638" customWidth="1"/>
    <col min="12041" max="12041" width="10.140625" style="638" customWidth="1"/>
    <col min="12042" max="12042" width="13" style="638" customWidth="1"/>
    <col min="12043" max="12043" width="11.28515625" style="638" customWidth="1"/>
    <col min="12044" max="12044" width="9.85546875" style="638" customWidth="1"/>
    <col min="12045" max="12045" width="14.28515625" style="638" customWidth="1"/>
    <col min="12046" max="12046" width="11.5703125" style="638" customWidth="1"/>
    <col min="12047" max="12047" width="11" style="638" customWidth="1"/>
    <col min="12048" max="12048" width="14.28515625" style="638" customWidth="1"/>
    <col min="12049" max="12049" width="13" style="638" customWidth="1"/>
    <col min="12050" max="12050" width="11.140625" style="638" customWidth="1"/>
    <col min="12051" max="12051" width="15.85546875" style="638" customWidth="1"/>
    <col min="12052" max="12052" width="12.5703125" style="638" customWidth="1"/>
    <col min="12053" max="12053" width="12.28515625" style="638" customWidth="1"/>
    <col min="12054" max="12289" width="9.140625" style="638"/>
    <col min="12290" max="12290" width="14.7109375" style="638" customWidth="1"/>
    <col min="12291" max="12291" width="47.85546875" style="638" customWidth="1"/>
    <col min="12292" max="12292" width="14.140625" style="638" customWidth="1"/>
    <col min="12293" max="12293" width="11.5703125" style="638" customWidth="1"/>
    <col min="12294" max="12294" width="10.42578125" style="638" customWidth="1"/>
    <col min="12295" max="12295" width="13" style="638" customWidth="1"/>
    <col min="12296" max="12296" width="11" style="638" customWidth="1"/>
    <col min="12297" max="12297" width="10.140625" style="638" customWidth="1"/>
    <col min="12298" max="12298" width="13" style="638" customWidth="1"/>
    <col min="12299" max="12299" width="11.28515625" style="638" customWidth="1"/>
    <col min="12300" max="12300" width="9.85546875" style="638" customWidth="1"/>
    <col min="12301" max="12301" width="14.28515625" style="638" customWidth="1"/>
    <col min="12302" max="12302" width="11.5703125" style="638" customWidth="1"/>
    <col min="12303" max="12303" width="11" style="638" customWidth="1"/>
    <col min="12304" max="12304" width="14.28515625" style="638" customWidth="1"/>
    <col min="12305" max="12305" width="13" style="638" customWidth="1"/>
    <col min="12306" max="12306" width="11.140625" style="638" customWidth="1"/>
    <col min="12307" max="12307" width="15.85546875" style="638" customWidth="1"/>
    <col min="12308" max="12308" width="12.5703125" style="638" customWidth="1"/>
    <col min="12309" max="12309" width="12.28515625" style="638" customWidth="1"/>
    <col min="12310" max="12545" width="9.140625" style="638"/>
    <col min="12546" max="12546" width="14.7109375" style="638" customWidth="1"/>
    <col min="12547" max="12547" width="47.85546875" style="638" customWidth="1"/>
    <col min="12548" max="12548" width="14.140625" style="638" customWidth="1"/>
    <col min="12549" max="12549" width="11.5703125" style="638" customWidth="1"/>
    <col min="12550" max="12550" width="10.42578125" style="638" customWidth="1"/>
    <col min="12551" max="12551" width="13" style="638" customWidth="1"/>
    <col min="12552" max="12552" width="11" style="638" customWidth="1"/>
    <col min="12553" max="12553" width="10.140625" style="638" customWidth="1"/>
    <col min="12554" max="12554" width="13" style="638" customWidth="1"/>
    <col min="12555" max="12555" width="11.28515625" style="638" customWidth="1"/>
    <col min="12556" max="12556" width="9.85546875" style="638" customWidth="1"/>
    <col min="12557" max="12557" width="14.28515625" style="638" customWidth="1"/>
    <col min="12558" max="12558" width="11.5703125" style="638" customWidth="1"/>
    <col min="12559" max="12559" width="11" style="638" customWidth="1"/>
    <col min="12560" max="12560" width="14.28515625" style="638" customWidth="1"/>
    <col min="12561" max="12561" width="13" style="638" customWidth="1"/>
    <col min="12562" max="12562" width="11.140625" style="638" customWidth="1"/>
    <col min="12563" max="12563" width="15.85546875" style="638" customWidth="1"/>
    <col min="12564" max="12564" width="12.5703125" style="638" customWidth="1"/>
    <col min="12565" max="12565" width="12.28515625" style="638" customWidth="1"/>
    <col min="12566" max="12801" width="9.140625" style="638"/>
    <col min="12802" max="12802" width="14.7109375" style="638" customWidth="1"/>
    <col min="12803" max="12803" width="47.85546875" style="638" customWidth="1"/>
    <col min="12804" max="12804" width="14.140625" style="638" customWidth="1"/>
    <col min="12805" max="12805" width="11.5703125" style="638" customWidth="1"/>
    <col min="12806" max="12806" width="10.42578125" style="638" customWidth="1"/>
    <col min="12807" max="12807" width="13" style="638" customWidth="1"/>
    <col min="12808" max="12808" width="11" style="638" customWidth="1"/>
    <col min="12809" max="12809" width="10.140625" style="638" customWidth="1"/>
    <col min="12810" max="12810" width="13" style="638" customWidth="1"/>
    <col min="12811" max="12811" width="11.28515625" style="638" customWidth="1"/>
    <col min="12812" max="12812" width="9.85546875" style="638" customWidth="1"/>
    <col min="12813" max="12813" width="14.28515625" style="638" customWidth="1"/>
    <col min="12814" max="12814" width="11.5703125" style="638" customWidth="1"/>
    <col min="12815" max="12815" width="11" style="638" customWidth="1"/>
    <col min="12816" max="12816" width="14.28515625" style="638" customWidth="1"/>
    <col min="12817" max="12817" width="13" style="638" customWidth="1"/>
    <col min="12818" max="12818" width="11.140625" style="638" customWidth="1"/>
    <col min="12819" max="12819" width="15.85546875" style="638" customWidth="1"/>
    <col min="12820" max="12820" width="12.5703125" style="638" customWidth="1"/>
    <col min="12821" max="12821" width="12.28515625" style="638" customWidth="1"/>
    <col min="12822" max="13057" width="9.140625" style="638"/>
    <col min="13058" max="13058" width="14.7109375" style="638" customWidth="1"/>
    <col min="13059" max="13059" width="47.85546875" style="638" customWidth="1"/>
    <col min="13060" max="13060" width="14.140625" style="638" customWidth="1"/>
    <col min="13061" max="13061" width="11.5703125" style="638" customWidth="1"/>
    <col min="13062" max="13062" width="10.42578125" style="638" customWidth="1"/>
    <col min="13063" max="13063" width="13" style="638" customWidth="1"/>
    <col min="13064" max="13064" width="11" style="638" customWidth="1"/>
    <col min="13065" max="13065" width="10.140625" style="638" customWidth="1"/>
    <col min="13066" max="13066" width="13" style="638" customWidth="1"/>
    <col min="13067" max="13067" width="11.28515625" style="638" customWidth="1"/>
    <col min="13068" max="13068" width="9.85546875" style="638" customWidth="1"/>
    <col min="13069" max="13069" width="14.28515625" style="638" customWidth="1"/>
    <col min="13070" max="13070" width="11.5703125" style="638" customWidth="1"/>
    <col min="13071" max="13071" width="11" style="638" customWidth="1"/>
    <col min="13072" max="13072" width="14.28515625" style="638" customWidth="1"/>
    <col min="13073" max="13073" width="13" style="638" customWidth="1"/>
    <col min="13074" max="13074" width="11.140625" style="638" customWidth="1"/>
    <col min="13075" max="13075" width="15.85546875" style="638" customWidth="1"/>
    <col min="13076" max="13076" width="12.5703125" style="638" customWidth="1"/>
    <col min="13077" max="13077" width="12.28515625" style="638" customWidth="1"/>
    <col min="13078" max="13313" width="9.140625" style="638"/>
    <col min="13314" max="13314" width="14.7109375" style="638" customWidth="1"/>
    <col min="13315" max="13315" width="47.85546875" style="638" customWidth="1"/>
    <col min="13316" max="13316" width="14.140625" style="638" customWidth="1"/>
    <col min="13317" max="13317" width="11.5703125" style="638" customWidth="1"/>
    <col min="13318" max="13318" width="10.42578125" style="638" customWidth="1"/>
    <col min="13319" max="13319" width="13" style="638" customWidth="1"/>
    <col min="13320" max="13320" width="11" style="638" customWidth="1"/>
    <col min="13321" max="13321" width="10.140625" style="638" customWidth="1"/>
    <col min="13322" max="13322" width="13" style="638" customWidth="1"/>
    <col min="13323" max="13323" width="11.28515625" style="638" customWidth="1"/>
    <col min="13324" max="13324" width="9.85546875" style="638" customWidth="1"/>
    <col min="13325" max="13325" width="14.28515625" style="638" customWidth="1"/>
    <col min="13326" max="13326" width="11.5703125" style="638" customWidth="1"/>
    <col min="13327" max="13327" width="11" style="638" customWidth="1"/>
    <col min="13328" max="13328" width="14.28515625" style="638" customWidth="1"/>
    <col min="13329" max="13329" width="13" style="638" customWidth="1"/>
    <col min="13330" max="13330" width="11.140625" style="638" customWidth="1"/>
    <col min="13331" max="13331" width="15.85546875" style="638" customWidth="1"/>
    <col min="13332" max="13332" width="12.5703125" style="638" customWidth="1"/>
    <col min="13333" max="13333" width="12.28515625" style="638" customWidth="1"/>
    <col min="13334" max="13569" width="9.140625" style="638"/>
    <col min="13570" max="13570" width="14.7109375" style="638" customWidth="1"/>
    <col min="13571" max="13571" width="47.85546875" style="638" customWidth="1"/>
    <col min="13572" max="13572" width="14.140625" style="638" customWidth="1"/>
    <col min="13573" max="13573" width="11.5703125" style="638" customWidth="1"/>
    <col min="13574" max="13574" width="10.42578125" style="638" customWidth="1"/>
    <col min="13575" max="13575" width="13" style="638" customWidth="1"/>
    <col min="13576" max="13576" width="11" style="638" customWidth="1"/>
    <col min="13577" max="13577" width="10.140625" style="638" customWidth="1"/>
    <col min="13578" max="13578" width="13" style="638" customWidth="1"/>
    <col min="13579" max="13579" width="11.28515625" style="638" customWidth="1"/>
    <col min="13580" max="13580" width="9.85546875" style="638" customWidth="1"/>
    <col min="13581" max="13581" width="14.28515625" style="638" customWidth="1"/>
    <col min="13582" max="13582" width="11.5703125" style="638" customWidth="1"/>
    <col min="13583" max="13583" width="11" style="638" customWidth="1"/>
    <col min="13584" max="13584" width="14.28515625" style="638" customWidth="1"/>
    <col min="13585" max="13585" width="13" style="638" customWidth="1"/>
    <col min="13586" max="13586" width="11.140625" style="638" customWidth="1"/>
    <col min="13587" max="13587" width="15.85546875" style="638" customWidth="1"/>
    <col min="13588" max="13588" width="12.5703125" style="638" customWidth="1"/>
    <col min="13589" max="13589" width="12.28515625" style="638" customWidth="1"/>
    <col min="13590" max="13825" width="9.140625" style="638"/>
    <col min="13826" max="13826" width="14.7109375" style="638" customWidth="1"/>
    <col min="13827" max="13827" width="47.85546875" style="638" customWidth="1"/>
    <col min="13828" max="13828" width="14.140625" style="638" customWidth="1"/>
    <col min="13829" max="13829" width="11.5703125" style="638" customWidth="1"/>
    <col min="13830" max="13830" width="10.42578125" style="638" customWidth="1"/>
    <col min="13831" max="13831" width="13" style="638" customWidth="1"/>
    <col min="13832" max="13832" width="11" style="638" customWidth="1"/>
    <col min="13833" max="13833" width="10.140625" style="638" customWidth="1"/>
    <col min="13834" max="13834" width="13" style="638" customWidth="1"/>
    <col min="13835" max="13835" width="11.28515625" style="638" customWidth="1"/>
    <col min="13836" max="13836" width="9.85546875" style="638" customWidth="1"/>
    <col min="13837" max="13837" width="14.28515625" style="638" customWidth="1"/>
    <col min="13838" max="13838" width="11.5703125" style="638" customWidth="1"/>
    <col min="13839" max="13839" width="11" style="638" customWidth="1"/>
    <col min="13840" max="13840" width="14.28515625" style="638" customWidth="1"/>
    <col min="13841" max="13841" width="13" style="638" customWidth="1"/>
    <col min="13842" max="13842" width="11.140625" style="638" customWidth="1"/>
    <col min="13843" max="13843" width="15.85546875" style="638" customWidth="1"/>
    <col min="13844" max="13844" width="12.5703125" style="638" customWidth="1"/>
    <col min="13845" max="13845" width="12.28515625" style="638" customWidth="1"/>
    <col min="13846" max="14081" width="9.140625" style="638"/>
    <col min="14082" max="14082" width="14.7109375" style="638" customWidth="1"/>
    <col min="14083" max="14083" width="47.85546875" style="638" customWidth="1"/>
    <col min="14084" max="14084" width="14.140625" style="638" customWidth="1"/>
    <col min="14085" max="14085" width="11.5703125" style="638" customWidth="1"/>
    <col min="14086" max="14086" width="10.42578125" style="638" customWidth="1"/>
    <col min="14087" max="14087" width="13" style="638" customWidth="1"/>
    <col min="14088" max="14088" width="11" style="638" customWidth="1"/>
    <col min="14089" max="14089" width="10.140625" style="638" customWidth="1"/>
    <col min="14090" max="14090" width="13" style="638" customWidth="1"/>
    <col min="14091" max="14091" width="11.28515625" style="638" customWidth="1"/>
    <col min="14092" max="14092" width="9.85546875" style="638" customWidth="1"/>
    <col min="14093" max="14093" width="14.28515625" style="638" customWidth="1"/>
    <col min="14094" max="14094" width="11.5703125" style="638" customWidth="1"/>
    <col min="14095" max="14095" width="11" style="638" customWidth="1"/>
    <col min="14096" max="14096" width="14.28515625" style="638" customWidth="1"/>
    <col min="14097" max="14097" width="13" style="638" customWidth="1"/>
    <col min="14098" max="14098" width="11.140625" style="638" customWidth="1"/>
    <col min="14099" max="14099" width="15.85546875" style="638" customWidth="1"/>
    <col min="14100" max="14100" width="12.5703125" style="638" customWidth="1"/>
    <col min="14101" max="14101" width="12.28515625" style="638" customWidth="1"/>
    <col min="14102" max="14337" width="9.140625" style="638"/>
    <col min="14338" max="14338" width="14.7109375" style="638" customWidth="1"/>
    <col min="14339" max="14339" width="47.85546875" style="638" customWidth="1"/>
    <col min="14340" max="14340" width="14.140625" style="638" customWidth="1"/>
    <col min="14341" max="14341" width="11.5703125" style="638" customWidth="1"/>
    <col min="14342" max="14342" width="10.42578125" style="638" customWidth="1"/>
    <col min="14343" max="14343" width="13" style="638" customWidth="1"/>
    <col min="14344" max="14344" width="11" style="638" customWidth="1"/>
    <col min="14345" max="14345" width="10.140625" style="638" customWidth="1"/>
    <col min="14346" max="14346" width="13" style="638" customWidth="1"/>
    <col min="14347" max="14347" width="11.28515625" style="638" customWidth="1"/>
    <col min="14348" max="14348" width="9.85546875" style="638" customWidth="1"/>
    <col min="14349" max="14349" width="14.28515625" style="638" customWidth="1"/>
    <col min="14350" max="14350" width="11.5703125" style="638" customWidth="1"/>
    <col min="14351" max="14351" width="11" style="638" customWidth="1"/>
    <col min="14352" max="14352" width="14.28515625" style="638" customWidth="1"/>
    <col min="14353" max="14353" width="13" style="638" customWidth="1"/>
    <col min="14354" max="14354" width="11.140625" style="638" customWidth="1"/>
    <col min="14355" max="14355" width="15.85546875" style="638" customWidth="1"/>
    <col min="14356" max="14356" width="12.5703125" style="638" customWidth="1"/>
    <col min="14357" max="14357" width="12.28515625" style="638" customWidth="1"/>
    <col min="14358" max="14593" width="9.140625" style="638"/>
    <col min="14594" max="14594" width="14.7109375" style="638" customWidth="1"/>
    <col min="14595" max="14595" width="47.85546875" style="638" customWidth="1"/>
    <col min="14596" max="14596" width="14.140625" style="638" customWidth="1"/>
    <col min="14597" max="14597" width="11.5703125" style="638" customWidth="1"/>
    <col min="14598" max="14598" width="10.42578125" style="638" customWidth="1"/>
    <col min="14599" max="14599" width="13" style="638" customWidth="1"/>
    <col min="14600" max="14600" width="11" style="638" customWidth="1"/>
    <col min="14601" max="14601" width="10.140625" style="638" customWidth="1"/>
    <col min="14602" max="14602" width="13" style="638" customWidth="1"/>
    <col min="14603" max="14603" width="11.28515625" style="638" customWidth="1"/>
    <col min="14604" max="14604" width="9.85546875" style="638" customWidth="1"/>
    <col min="14605" max="14605" width="14.28515625" style="638" customWidth="1"/>
    <col min="14606" max="14606" width="11.5703125" style="638" customWidth="1"/>
    <col min="14607" max="14607" width="11" style="638" customWidth="1"/>
    <col min="14608" max="14608" width="14.28515625" style="638" customWidth="1"/>
    <col min="14609" max="14609" width="13" style="638" customWidth="1"/>
    <col min="14610" max="14610" width="11.140625" style="638" customWidth="1"/>
    <col min="14611" max="14611" width="15.85546875" style="638" customWidth="1"/>
    <col min="14612" max="14612" width="12.5703125" style="638" customWidth="1"/>
    <col min="14613" max="14613" width="12.28515625" style="638" customWidth="1"/>
    <col min="14614" max="14849" width="9.140625" style="638"/>
    <col min="14850" max="14850" width="14.7109375" style="638" customWidth="1"/>
    <col min="14851" max="14851" width="47.85546875" style="638" customWidth="1"/>
    <col min="14852" max="14852" width="14.140625" style="638" customWidth="1"/>
    <col min="14853" max="14853" width="11.5703125" style="638" customWidth="1"/>
    <col min="14854" max="14854" width="10.42578125" style="638" customWidth="1"/>
    <col min="14855" max="14855" width="13" style="638" customWidth="1"/>
    <col min="14856" max="14856" width="11" style="638" customWidth="1"/>
    <col min="14857" max="14857" width="10.140625" style="638" customWidth="1"/>
    <col min="14858" max="14858" width="13" style="638" customWidth="1"/>
    <col min="14859" max="14859" width="11.28515625" style="638" customWidth="1"/>
    <col min="14860" max="14860" width="9.85546875" style="638" customWidth="1"/>
    <col min="14861" max="14861" width="14.28515625" style="638" customWidth="1"/>
    <col min="14862" max="14862" width="11.5703125" style="638" customWidth="1"/>
    <col min="14863" max="14863" width="11" style="638" customWidth="1"/>
    <col min="14864" max="14864" width="14.28515625" style="638" customWidth="1"/>
    <col min="14865" max="14865" width="13" style="638" customWidth="1"/>
    <col min="14866" max="14866" width="11.140625" style="638" customWidth="1"/>
    <col min="14867" max="14867" width="15.85546875" style="638" customWidth="1"/>
    <col min="14868" max="14868" width="12.5703125" style="638" customWidth="1"/>
    <col min="14869" max="14869" width="12.28515625" style="638" customWidth="1"/>
    <col min="14870" max="15105" width="9.140625" style="638"/>
    <col min="15106" max="15106" width="14.7109375" style="638" customWidth="1"/>
    <col min="15107" max="15107" width="47.85546875" style="638" customWidth="1"/>
    <col min="15108" max="15108" width="14.140625" style="638" customWidth="1"/>
    <col min="15109" max="15109" width="11.5703125" style="638" customWidth="1"/>
    <col min="15110" max="15110" width="10.42578125" style="638" customWidth="1"/>
    <col min="15111" max="15111" width="13" style="638" customWidth="1"/>
    <col min="15112" max="15112" width="11" style="638" customWidth="1"/>
    <col min="15113" max="15113" width="10.140625" style="638" customWidth="1"/>
    <col min="15114" max="15114" width="13" style="638" customWidth="1"/>
    <col min="15115" max="15115" width="11.28515625" style="638" customWidth="1"/>
    <col min="15116" max="15116" width="9.85546875" style="638" customWidth="1"/>
    <col min="15117" max="15117" width="14.28515625" style="638" customWidth="1"/>
    <col min="15118" max="15118" width="11.5703125" style="638" customWidth="1"/>
    <col min="15119" max="15119" width="11" style="638" customWidth="1"/>
    <col min="15120" max="15120" width="14.28515625" style="638" customWidth="1"/>
    <col min="15121" max="15121" width="13" style="638" customWidth="1"/>
    <col min="15122" max="15122" width="11.140625" style="638" customWidth="1"/>
    <col min="15123" max="15123" width="15.85546875" style="638" customWidth="1"/>
    <col min="15124" max="15124" width="12.5703125" style="638" customWidth="1"/>
    <col min="15125" max="15125" width="12.28515625" style="638" customWidth="1"/>
    <col min="15126" max="15361" width="9.140625" style="638"/>
    <col min="15362" max="15362" width="14.7109375" style="638" customWidth="1"/>
    <col min="15363" max="15363" width="47.85546875" style="638" customWidth="1"/>
    <col min="15364" max="15364" width="14.140625" style="638" customWidth="1"/>
    <col min="15365" max="15365" width="11.5703125" style="638" customWidth="1"/>
    <col min="15366" max="15366" width="10.42578125" style="638" customWidth="1"/>
    <col min="15367" max="15367" width="13" style="638" customWidth="1"/>
    <col min="15368" max="15368" width="11" style="638" customWidth="1"/>
    <col min="15369" max="15369" width="10.140625" style="638" customWidth="1"/>
    <col min="15370" max="15370" width="13" style="638" customWidth="1"/>
    <col min="15371" max="15371" width="11.28515625" style="638" customWidth="1"/>
    <col min="15372" max="15372" width="9.85546875" style="638" customWidth="1"/>
    <col min="15373" max="15373" width="14.28515625" style="638" customWidth="1"/>
    <col min="15374" max="15374" width="11.5703125" style="638" customWidth="1"/>
    <col min="15375" max="15375" width="11" style="638" customWidth="1"/>
    <col min="15376" max="15376" width="14.28515625" style="638" customWidth="1"/>
    <col min="15377" max="15377" width="13" style="638" customWidth="1"/>
    <col min="15378" max="15378" width="11.140625" style="638" customWidth="1"/>
    <col min="15379" max="15379" width="15.85546875" style="638" customWidth="1"/>
    <col min="15380" max="15380" width="12.5703125" style="638" customWidth="1"/>
    <col min="15381" max="15381" width="12.28515625" style="638" customWidth="1"/>
    <col min="15382" max="15617" width="9.140625" style="638"/>
    <col min="15618" max="15618" width="14.7109375" style="638" customWidth="1"/>
    <col min="15619" max="15619" width="47.85546875" style="638" customWidth="1"/>
    <col min="15620" max="15620" width="14.140625" style="638" customWidth="1"/>
    <col min="15621" max="15621" width="11.5703125" style="638" customWidth="1"/>
    <col min="15622" max="15622" width="10.42578125" style="638" customWidth="1"/>
    <col min="15623" max="15623" width="13" style="638" customWidth="1"/>
    <col min="15624" max="15624" width="11" style="638" customWidth="1"/>
    <col min="15625" max="15625" width="10.140625" style="638" customWidth="1"/>
    <col min="15626" max="15626" width="13" style="638" customWidth="1"/>
    <col min="15627" max="15627" width="11.28515625" style="638" customWidth="1"/>
    <col min="15628" max="15628" width="9.85546875" style="638" customWidth="1"/>
    <col min="15629" max="15629" width="14.28515625" style="638" customWidth="1"/>
    <col min="15630" max="15630" width="11.5703125" style="638" customWidth="1"/>
    <col min="15631" max="15631" width="11" style="638" customWidth="1"/>
    <col min="15632" max="15632" width="14.28515625" style="638" customWidth="1"/>
    <col min="15633" max="15633" width="13" style="638" customWidth="1"/>
    <col min="15634" max="15634" width="11.140625" style="638" customWidth="1"/>
    <col min="15635" max="15635" width="15.85546875" style="638" customWidth="1"/>
    <col min="15636" max="15636" width="12.5703125" style="638" customWidth="1"/>
    <col min="15637" max="15637" width="12.28515625" style="638" customWidth="1"/>
    <col min="15638" max="15873" width="9.140625" style="638"/>
    <col min="15874" max="15874" width="14.7109375" style="638" customWidth="1"/>
    <col min="15875" max="15875" width="47.85546875" style="638" customWidth="1"/>
    <col min="15876" max="15876" width="14.140625" style="638" customWidth="1"/>
    <col min="15877" max="15877" width="11.5703125" style="638" customWidth="1"/>
    <col min="15878" max="15878" width="10.42578125" style="638" customWidth="1"/>
    <col min="15879" max="15879" width="13" style="638" customWidth="1"/>
    <col min="15880" max="15880" width="11" style="638" customWidth="1"/>
    <col min="15881" max="15881" width="10.140625" style="638" customWidth="1"/>
    <col min="15882" max="15882" width="13" style="638" customWidth="1"/>
    <col min="15883" max="15883" width="11.28515625" style="638" customWidth="1"/>
    <col min="15884" max="15884" width="9.85546875" style="638" customWidth="1"/>
    <col min="15885" max="15885" width="14.28515625" style="638" customWidth="1"/>
    <col min="15886" max="15886" width="11.5703125" style="638" customWidth="1"/>
    <col min="15887" max="15887" width="11" style="638" customWidth="1"/>
    <col min="15888" max="15888" width="14.28515625" style="638" customWidth="1"/>
    <col min="15889" max="15889" width="13" style="638" customWidth="1"/>
    <col min="15890" max="15890" width="11.140625" style="638" customWidth="1"/>
    <col min="15891" max="15891" width="15.85546875" style="638" customWidth="1"/>
    <col min="15892" max="15892" width="12.5703125" style="638" customWidth="1"/>
    <col min="15893" max="15893" width="12.28515625" style="638" customWidth="1"/>
    <col min="15894" max="16129" width="9.140625" style="638"/>
    <col min="16130" max="16130" width="14.7109375" style="638" customWidth="1"/>
    <col min="16131" max="16131" width="47.85546875" style="638" customWidth="1"/>
    <col min="16132" max="16132" width="14.140625" style="638" customWidth="1"/>
    <col min="16133" max="16133" width="11.5703125" style="638" customWidth="1"/>
    <col min="16134" max="16134" width="10.42578125" style="638" customWidth="1"/>
    <col min="16135" max="16135" width="13" style="638" customWidth="1"/>
    <col min="16136" max="16136" width="11" style="638" customWidth="1"/>
    <col min="16137" max="16137" width="10.140625" style="638" customWidth="1"/>
    <col min="16138" max="16138" width="13" style="638" customWidth="1"/>
    <col min="16139" max="16139" width="11.28515625" style="638" customWidth="1"/>
    <col min="16140" max="16140" width="9.85546875" style="638" customWidth="1"/>
    <col min="16141" max="16141" width="14.28515625" style="638" customWidth="1"/>
    <col min="16142" max="16142" width="11.5703125" style="638" customWidth="1"/>
    <col min="16143" max="16143" width="11" style="638" customWidth="1"/>
    <col min="16144" max="16144" width="14.28515625" style="638" customWidth="1"/>
    <col min="16145" max="16145" width="13" style="638" customWidth="1"/>
    <col min="16146" max="16146" width="11.140625" style="638" customWidth="1"/>
    <col min="16147" max="16147" width="15.85546875" style="638" customWidth="1"/>
    <col min="16148" max="16148" width="12.5703125" style="638" customWidth="1"/>
    <col min="16149" max="16149" width="12.28515625" style="638" customWidth="1"/>
    <col min="16150" max="16384" width="9.140625" style="638"/>
  </cols>
  <sheetData>
    <row r="1" spans="2:21" s="797" customFormat="1" ht="18.75" customHeight="1" x14ac:dyDescent="0.2"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  <c r="M1" s="3393"/>
      <c r="N1" s="3393"/>
      <c r="O1" s="3393"/>
      <c r="P1" s="3393"/>
      <c r="Q1" s="3393"/>
      <c r="R1" s="3393"/>
      <c r="S1" s="3393"/>
      <c r="T1" s="3393"/>
      <c r="U1" s="3393"/>
    </row>
    <row r="2" spans="2:21" s="797" customFormat="1" x14ac:dyDescent="0.2">
      <c r="B2" s="3393"/>
      <c r="C2" s="3393"/>
      <c r="D2" s="3393"/>
      <c r="E2" s="3393"/>
      <c r="F2" s="3393"/>
      <c r="G2" s="3393"/>
      <c r="H2" s="3393"/>
      <c r="I2" s="3393"/>
      <c r="J2" s="3393"/>
      <c r="K2" s="3393"/>
      <c r="L2" s="3393"/>
      <c r="M2" s="3393"/>
      <c r="N2" s="3393"/>
      <c r="O2" s="3393"/>
      <c r="P2" s="3393"/>
      <c r="Q2" s="3393"/>
      <c r="R2" s="3393"/>
      <c r="S2" s="3393"/>
      <c r="T2" s="3393"/>
      <c r="U2" s="3393"/>
    </row>
    <row r="3" spans="2:21" s="797" customFormat="1" ht="18.75" customHeight="1" x14ac:dyDescent="0.2">
      <c r="B3" s="3397" t="s">
        <v>270</v>
      </c>
      <c r="C3" s="3397"/>
      <c r="D3" s="3397"/>
      <c r="E3" s="3397"/>
      <c r="F3" s="3397"/>
      <c r="G3" s="3397"/>
      <c r="H3" s="3397"/>
      <c r="I3" s="3393" t="str">
        <f>[1]СПО!F3</f>
        <v>01.05.2017 г.</v>
      </c>
      <c r="J3" s="3393"/>
      <c r="K3" s="3394" t="s">
        <v>268</v>
      </c>
      <c r="L3" s="3394"/>
      <c r="M3" s="3394"/>
      <c r="N3" s="3394"/>
      <c r="O3" s="3394"/>
      <c r="P3" s="3394"/>
      <c r="Q3" s="3394"/>
      <c r="R3" s="3394"/>
      <c r="S3" s="3394"/>
      <c r="T3" s="3394"/>
      <c r="U3" s="3394"/>
    </row>
    <row r="4" spans="2:21" s="797" customFormat="1" ht="19.5" thickBot="1" x14ac:dyDescent="0.25">
      <c r="C4" s="1969"/>
      <c r="F4" s="798"/>
    </row>
    <row r="5" spans="2:21" s="797" customFormat="1" ht="12.75" customHeight="1" thickBot="1" x14ac:dyDescent="0.25">
      <c r="B5" s="3404" t="s">
        <v>9</v>
      </c>
      <c r="C5" s="3404"/>
      <c r="D5" s="3405" t="s">
        <v>0</v>
      </c>
      <c r="E5" s="3405"/>
      <c r="F5" s="3405"/>
      <c r="G5" s="3379" t="s">
        <v>1</v>
      </c>
      <c r="H5" s="3379"/>
      <c r="I5" s="3379"/>
      <c r="J5" s="3405" t="s">
        <v>2</v>
      </c>
      <c r="K5" s="3405"/>
      <c r="L5" s="3405"/>
      <c r="M5" s="3379" t="s">
        <v>3</v>
      </c>
      <c r="N5" s="3379"/>
      <c r="O5" s="3379"/>
      <c r="P5" s="3406">
        <v>5</v>
      </c>
      <c r="Q5" s="3406"/>
      <c r="R5" s="3406"/>
      <c r="S5" s="3396" t="s">
        <v>6</v>
      </c>
      <c r="T5" s="3396"/>
      <c r="U5" s="3396"/>
    </row>
    <row r="6" spans="2:21" s="797" customFormat="1" ht="19.5" thickBot="1" x14ac:dyDescent="0.25">
      <c r="B6" s="3404"/>
      <c r="C6" s="3404"/>
      <c r="D6" s="3405"/>
      <c r="E6" s="3405"/>
      <c r="F6" s="3405"/>
      <c r="G6" s="3379"/>
      <c r="H6" s="3379"/>
      <c r="I6" s="3379"/>
      <c r="J6" s="3405"/>
      <c r="K6" s="3405"/>
      <c r="L6" s="3405"/>
      <c r="M6" s="3379"/>
      <c r="N6" s="3379"/>
      <c r="O6" s="3379"/>
      <c r="P6" s="3406"/>
      <c r="Q6" s="3406"/>
      <c r="R6" s="3406"/>
      <c r="S6" s="3396"/>
      <c r="T6" s="3396"/>
      <c r="U6" s="3396"/>
    </row>
    <row r="7" spans="2:21" s="797" customFormat="1" ht="71.25" customHeight="1" thickBot="1" x14ac:dyDescent="0.25">
      <c r="B7" s="3404"/>
      <c r="C7" s="3404"/>
      <c r="D7" s="911" t="s">
        <v>26</v>
      </c>
      <c r="E7" s="912" t="s">
        <v>27</v>
      </c>
      <c r="F7" s="1060" t="s">
        <v>4</v>
      </c>
      <c r="G7" s="913" t="s">
        <v>26</v>
      </c>
      <c r="H7" s="912" t="s">
        <v>27</v>
      </c>
      <c r="I7" s="1060" t="s">
        <v>4</v>
      </c>
      <c r="J7" s="913" t="s">
        <v>26</v>
      </c>
      <c r="K7" s="912" t="s">
        <v>27</v>
      </c>
      <c r="L7" s="1060" t="s">
        <v>4</v>
      </c>
      <c r="M7" s="913" t="s">
        <v>26</v>
      </c>
      <c r="N7" s="912" t="s">
        <v>27</v>
      </c>
      <c r="O7" s="1060" t="s">
        <v>4</v>
      </c>
      <c r="P7" s="913" t="s">
        <v>26</v>
      </c>
      <c r="Q7" s="912" t="s">
        <v>27</v>
      </c>
      <c r="R7" s="1060" t="s">
        <v>4</v>
      </c>
      <c r="S7" s="913" t="s">
        <v>26</v>
      </c>
      <c r="T7" s="912" t="s">
        <v>27</v>
      </c>
      <c r="U7" s="1060" t="s">
        <v>4</v>
      </c>
    </row>
    <row r="8" spans="2:21" s="797" customFormat="1" ht="20.25" customHeight="1" thickBot="1" x14ac:dyDescent="0.25">
      <c r="B8" s="3398" t="s">
        <v>22</v>
      </c>
      <c r="C8" s="3398"/>
      <c r="D8" s="1863">
        <f>SUM(D9:D11)</f>
        <v>0</v>
      </c>
      <c r="E8" s="799">
        <f t="shared" ref="E8:U8" si="0">SUM(E9:E11)</f>
        <v>0</v>
      </c>
      <c r="F8" s="1056">
        <f t="shared" si="0"/>
        <v>0</v>
      </c>
      <c r="G8" s="1063">
        <f t="shared" si="0"/>
        <v>8</v>
      </c>
      <c r="H8" s="799">
        <f t="shared" si="0"/>
        <v>4</v>
      </c>
      <c r="I8" s="1056">
        <f t="shared" si="0"/>
        <v>12</v>
      </c>
      <c r="J8" s="1063">
        <f t="shared" si="0"/>
        <v>0</v>
      </c>
      <c r="K8" s="799">
        <f t="shared" si="0"/>
        <v>12</v>
      </c>
      <c r="L8" s="1056">
        <f t="shared" si="0"/>
        <v>12</v>
      </c>
      <c r="M8" s="1063">
        <f t="shared" si="0"/>
        <v>0</v>
      </c>
      <c r="N8" s="799">
        <f t="shared" si="0"/>
        <v>0</v>
      </c>
      <c r="O8" s="1056">
        <f t="shared" si="0"/>
        <v>0</v>
      </c>
      <c r="P8" s="1063">
        <f t="shared" si="0"/>
        <v>0</v>
      </c>
      <c r="Q8" s="799">
        <f t="shared" si="0"/>
        <v>1</v>
      </c>
      <c r="R8" s="1056">
        <f t="shared" si="0"/>
        <v>1</v>
      </c>
      <c r="S8" s="1063">
        <f t="shared" si="0"/>
        <v>8</v>
      </c>
      <c r="T8" s="799">
        <f t="shared" si="0"/>
        <v>17</v>
      </c>
      <c r="U8" s="1056">
        <f t="shared" si="0"/>
        <v>25</v>
      </c>
    </row>
    <row r="9" spans="2:21" x14ac:dyDescent="0.2">
      <c r="B9" s="2015" t="s">
        <v>208</v>
      </c>
      <c r="C9" s="1987" t="s">
        <v>209</v>
      </c>
      <c r="D9" s="2016">
        <v>0</v>
      </c>
      <c r="E9" s="2017">
        <v>0</v>
      </c>
      <c r="F9" s="2018">
        <v>0</v>
      </c>
      <c r="G9" s="2019">
        <v>8</v>
      </c>
      <c r="H9" s="2017">
        <v>0</v>
      </c>
      <c r="I9" s="2018">
        <v>8</v>
      </c>
      <c r="J9" s="2019">
        <v>0</v>
      </c>
      <c r="K9" s="2017">
        <v>0</v>
      </c>
      <c r="L9" s="2018">
        <v>0</v>
      </c>
      <c r="M9" s="2019">
        <v>0</v>
      </c>
      <c r="N9" s="2017">
        <v>0</v>
      </c>
      <c r="O9" s="2018">
        <v>0</v>
      </c>
      <c r="P9" s="2019">
        <v>0</v>
      </c>
      <c r="Q9" s="2017">
        <v>0</v>
      </c>
      <c r="R9" s="2018">
        <v>0</v>
      </c>
      <c r="S9" s="2019">
        <v>8</v>
      </c>
      <c r="T9" s="2017">
        <v>0</v>
      </c>
      <c r="U9" s="2018">
        <v>8</v>
      </c>
    </row>
    <row r="10" spans="2:21" x14ac:dyDescent="0.2">
      <c r="B10" s="1992" t="s">
        <v>244</v>
      </c>
      <c r="C10" s="637" t="s">
        <v>245</v>
      </c>
      <c r="D10" s="1993">
        <v>0</v>
      </c>
      <c r="E10" s="795">
        <v>0</v>
      </c>
      <c r="F10" s="1994">
        <v>0</v>
      </c>
      <c r="G10" s="796">
        <v>0</v>
      </c>
      <c r="H10" s="795">
        <v>4</v>
      </c>
      <c r="I10" s="1994">
        <v>4</v>
      </c>
      <c r="J10" s="796">
        <v>0</v>
      </c>
      <c r="K10" s="795">
        <v>8</v>
      </c>
      <c r="L10" s="1994">
        <v>8</v>
      </c>
      <c r="M10" s="796">
        <v>0</v>
      </c>
      <c r="N10" s="795">
        <v>0</v>
      </c>
      <c r="O10" s="1994">
        <v>0</v>
      </c>
      <c r="P10" s="796">
        <v>0</v>
      </c>
      <c r="Q10" s="795">
        <v>0</v>
      </c>
      <c r="R10" s="1994">
        <v>0</v>
      </c>
      <c r="S10" s="796">
        <v>0</v>
      </c>
      <c r="T10" s="795">
        <v>12</v>
      </c>
      <c r="U10" s="1994">
        <v>12</v>
      </c>
    </row>
    <row r="11" spans="2:21" ht="38.25" thickBot="1" x14ac:dyDescent="0.25">
      <c r="B11" s="1995" t="s">
        <v>246</v>
      </c>
      <c r="C11" s="1996" t="s">
        <v>296</v>
      </c>
      <c r="D11" s="1997">
        <v>0</v>
      </c>
      <c r="E11" s="1998">
        <v>0</v>
      </c>
      <c r="F11" s="1999">
        <v>0</v>
      </c>
      <c r="G11" s="2000">
        <v>0</v>
      </c>
      <c r="H11" s="1998">
        <v>0</v>
      </c>
      <c r="I11" s="1999">
        <v>0</v>
      </c>
      <c r="J11" s="2000">
        <v>0</v>
      </c>
      <c r="K11" s="1998">
        <v>4</v>
      </c>
      <c r="L11" s="1999">
        <v>4</v>
      </c>
      <c r="M11" s="2000">
        <v>0</v>
      </c>
      <c r="N11" s="1998">
        <v>0</v>
      </c>
      <c r="O11" s="1999">
        <v>0</v>
      </c>
      <c r="P11" s="2000">
        <v>0</v>
      </c>
      <c r="Q11" s="1998">
        <v>1</v>
      </c>
      <c r="R11" s="1999">
        <v>1</v>
      </c>
      <c r="S11" s="2000">
        <v>0</v>
      </c>
      <c r="T11" s="1998">
        <v>5</v>
      </c>
      <c r="U11" s="1999">
        <v>5</v>
      </c>
    </row>
    <row r="12" spans="2:21" ht="17.100000000000001" customHeight="1" thickBot="1" x14ac:dyDescent="0.25">
      <c r="B12" s="3399" t="s">
        <v>16</v>
      </c>
      <c r="C12" s="3399"/>
      <c r="D12" s="1082">
        <f>SUM(D9:D11)</f>
        <v>0</v>
      </c>
      <c r="E12" s="1064">
        <f t="shared" ref="E12:U12" si="1">SUM(E9:E11)</f>
        <v>0</v>
      </c>
      <c r="F12" s="2002">
        <f t="shared" si="1"/>
        <v>0</v>
      </c>
      <c r="G12" s="1064">
        <f t="shared" si="1"/>
        <v>8</v>
      </c>
      <c r="H12" s="1064">
        <f t="shared" si="1"/>
        <v>4</v>
      </c>
      <c r="I12" s="2002">
        <f t="shared" si="1"/>
        <v>12</v>
      </c>
      <c r="J12" s="1064">
        <f t="shared" si="1"/>
        <v>0</v>
      </c>
      <c r="K12" s="1064">
        <f t="shared" si="1"/>
        <v>12</v>
      </c>
      <c r="L12" s="2002">
        <f t="shared" si="1"/>
        <v>12</v>
      </c>
      <c r="M12" s="1064">
        <f t="shared" si="1"/>
        <v>0</v>
      </c>
      <c r="N12" s="1064">
        <f t="shared" si="1"/>
        <v>0</v>
      </c>
      <c r="O12" s="2002">
        <f t="shared" si="1"/>
        <v>0</v>
      </c>
      <c r="P12" s="1064">
        <f t="shared" si="1"/>
        <v>0</v>
      </c>
      <c r="Q12" s="1064">
        <f t="shared" si="1"/>
        <v>1</v>
      </c>
      <c r="R12" s="2002">
        <f t="shared" si="1"/>
        <v>1</v>
      </c>
      <c r="S12" s="1064">
        <f t="shared" si="1"/>
        <v>8</v>
      </c>
      <c r="T12" s="1064">
        <f t="shared" si="1"/>
        <v>17</v>
      </c>
      <c r="U12" s="2002">
        <f t="shared" si="1"/>
        <v>25</v>
      </c>
    </row>
    <row r="13" spans="2:21" ht="20.45" customHeight="1" thickBot="1" x14ac:dyDescent="0.25">
      <c r="B13" s="3399" t="s">
        <v>23</v>
      </c>
      <c r="C13" s="3399"/>
      <c r="D13" s="1869"/>
      <c r="E13" s="1065"/>
      <c r="F13" s="2041"/>
      <c r="G13" s="1065"/>
      <c r="H13" s="1065"/>
      <c r="I13" s="2041"/>
      <c r="J13" s="1065"/>
      <c r="K13" s="1065"/>
      <c r="L13" s="2041"/>
      <c r="M13" s="1065"/>
      <c r="N13" s="1065"/>
      <c r="O13" s="2041"/>
      <c r="P13" s="1065"/>
      <c r="Q13" s="1065"/>
      <c r="R13" s="2041"/>
      <c r="S13" s="1065"/>
      <c r="T13" s="1065"/>
      <c r="U13" s="2041"/>
    </row>
    <row r="14" spans="2:21" ht="21.6" customHeight="1" thickBot="1" x14ac:dyDescent="0.25">
      <c r="B14" s="3398" t="s">
        <v>11</v>
      </c>
      <c r="C14" s="3398"/>
      <c r="D14" s="2042"/>
      <c r="E14" s="2043"/>
      <c r="F14" s="2044"/>
      <c r="G14" s="2043"/>
      <c r="H14" s="2043"/>
      <c r="I14" s="2044"/>
      <c r="J14" s="2043"/>
      <c r="K14" s="2043"/>
      <c r="L14" s="2044"/>
      <c r="M14" s="2043"/>
      <c r="N14" s="2043"/>
      <c r="O14" s="2044"/>
      <c r="P14" s="2043"/>
      <c r="Q14" s="2043"/>
      <c r="R14" s="2044"/>
      <c r="S14" s="2043"/>
      <c r="T14" s="2043"/>
      <c r="U14" s="2044"/>
    </row>
    <row r="15" spans="2:21" x14ac:dyDescent="0.2">
      <c r="B15" s="2015" t="s">
        <v>208</v>
      </c>
      <c r="C15" s="1987" t="s">
        <v>209</v>
      </c>
      <c r="D15" s="2016">
        <v>0</v>
      </c>
      <c r="E15" s="2017">
        <v>0</v>
      </c>
      <c r="F15" s="2018">
        <v>0</v>
      </c>
      <c r="G15" s="2019">
        <v>8</v>
      </c>
      <c r="H15" s="2017">
        <v>0</v>
      </c>
      <c r="I15" s="2018">
        <v>8</v>
      </c>
      <c r="J15" s="2019">
        <v>0</v>
      </c>
      <c r="K15" s="2017">
        <v>0</v>
      </c>
      <c r="L15" s="2018">
        <v>0</v>
      </c>
      <c r="M15" s="2019">
        <v>0</v>
      </c>
      <c r="N15" s="2017">
        <v>0</v>
      </c>
      <c r="O15" s="2018">
        <v>0</v>
      </c>
      <c r="P15" s="2019">
        <v>0</v>
      </c>
      <c r="Q15" s="2017">
        <v>0</v>
      </c>
      <c r="R15" s="2018">
        <v>0</v>
      </c>
      <c r="S15" s="2019">
        <v>8</v>
      </c>
      <c r="T15" s="2017">
        <v>0</v>
      </c>
      <c r="U15" s="2018">
        <v>8</v>
      </c>
    </row>
    <row r="16" spans="2:21" x14ac:dyDescent="0.2">
      <c r="B16" s="1992" t="s">
        <v>244</v>
      </c>
      <c r="C16" s="637" t="s">
        <v>245</v>
      </c>
      <c r="D16" s="1993">
        <v>0</v>
      </c>
      <c r="E16" s="795">
        <v>0</v>
      </c>
      <c r="F16" s="1994">
        <v>0</v>
      </c>
      <c r="G16" s="796">
        <v>0</v>
      </c>
      <c r="H16" s="795">
        <v>4</v>
      </c>
      <c r="I16" s="1994">
        <v>4</v>
      </c>
      <c r="J16" s="796">
        <v>0</v>
      </c>
      <c r="K16" s="795">
        <v>6</v>
      </c>
      <c r="L16" s="1994">
        <v>6</v>
      </c>
      <c r="M16" s="796">
        <v>0</v>
      </c>
      <c r="N16" s="795">
        <v>0</v>
      </c>
      <c r="O16" s="1994">
        <v>0</v>
      </c>
      <c r="P16" s="796">
        <v>0</v>
      </c>
      <c r="Q16" s="795">
        <v>0</v>
      </c>
      <c r="R16" s="1994">
        <v>0</v>
      </c>
      <c r="S16" s="796">
        <v>0</v>
      </c>
      <c r="T16" s="795">
        <v>10</v>
      </c>
      <c r="U16" s="1994">
        <v>10</v>
      </c>
    </row>
    <row r="17" spans="2:21" ht="38.25" thickBot="1" x14ac:dyDescent="0.25">
      <c r="B17" s="1995" t="s">
        <v>246</v>
      </c>
      <c r="C17" s="1996" t="s">
        <v>296</v>
      </c>
      <c r="D17" s="1997">
        <v>0</v>
      </c>
      <c r="E17" s="1998">
        <v>0</v>
      </c>
      <c r="F17" s="1999">
        <v>0</v>
      </c>
      <c r="G17" s="2000">
        <v>0</v>
      </c>
      <c r="H17" s="1998">
        <v>0</v>
      </c>
      <c r="I17" s="1999">
        <v>0</v>
      </c>
      <c r="J17" s="2000">
        <v>0</v>
      </c>
      <c r="K17" s="1998">
        <v>4</v>
      </c>
      <c r="L17" s="1999">
        <v>4</v>
      </c>
      <c r="M17" s="2000">
        <v>0</v>
      </c>
      <c r="N17" s="1998">
        <v>0</v>
      </c>
      <c r="O17" s="1999">
        <v>0</v>
      </c>
      <c r="P17" s="2000">
        <v>0</v>
      </c>
      <c r="Q17" s="1998">
        <v>1</v>
      </c>
      <c r="R17" s="1999">
        <v>1</v>
      </c>
      <c r="S17" s="2000">
        <v>0</v>
      </c>
      <c r="T17" s="1998">
        <v>5</v>
      </c>
      <c r="U17" s="1999">
        <v>5</v>
      </c>
    </row>
    <row r="18" spans="2:21" ht="20.25" customHeight="1" thickBot="1" x14ac:dyDescent="0.25">
      <c r="B18" s="3399" t="s">
        <v>8</v>
      </c>
      <c r="C18" s="3399"/>
      <c r="D18" s="1082">
        <f t="shared" ref="D18:U18" si="2">SUM(D15:D17)</f>
        <v>0</v>
      </c>
      <c r="E18" s="1064">
        <f t="shared" si="2"/>
        <v>0</v>
      </c>
      <c r="F18" s="2002">
        <f t="shared" si="2"/>
        <v>0</v>
      </c>
      <c r="G18" s="1064">
        <f t="shared" si="2"/>
        <v>8</v>
      </c>
      <c r="H18" s="1064">
        <f t="shared" si="2"/>
        <v>4</v>
      </c>
      <c r="I18" s="2002">
        <f t="shared" si="2"/>
        <v>12</v>
      </c>
      <c r="J18" s="1064">
        <f t="shared" si="2"/>
        <v>0</v>
      </c>
      <c r="K18" s="1064">
        <f t="shared" si="2"/>
        <v>10</v>
      </c>
      <c r="L18" s="2002">
        <f t="shared" si="2"/>
        <v>10</v>
      </c>
      <c r="M18" s="1064">
        <f t="shared" si="2"/>
        <v>0</v>
      </c>
      <c r="N18" s="1064">
        <f t="shared" si="2"/>
        <v>0</v>
      </c>
      <c r="O18" s="2002">
        <f t="shared" si="2"/>
        <v>0</v>
      </c>
      <c r="P18" s="1064">
        <f t="shared" si="2"/>
        <v>0</v>
      </c>
      <c r="Q18" s="1064">
        <f t="shared" si="2"/>
        <v>1</v>
      </c>
      <c r="R18" s="2002">
        <f t="shared" si="2"/>
        <v>1</v>
      </c>
      <c r="S18" s="1064">
        <f t="shared" si="2"/>
        <v>8</v>
      </c>
      <c r="T18" s="1064">
        <f t="shared" si="2"/>
        <v>15</v>
      </c>
      <c r="U18" s="2002">
        <f t="shared" si="2"/>
        <v>23</v>
      </c>
    </row>
    <row r="19" spans="2:21" ht="20.25" customHeight="1" thickBot="1" x14ac:dyDescent="0.25">
      <c r="B19" s="3398" t="s">
        <v>25</v>
      </c>
      <c r="C19" s="3398"/>
      <c r="D19" s="1303"/>
      <c r="E19" s="977"/>
      <c r="F19" s="2045"/>
      <c r="G19" s="977"/>
      <c r="H19" s="977"/>
      <c r="I19" s="2045"/>
      <c r="J19" s="977"/>
      <c r="K19" s="977"/>
      <c r="L19" s="2045"/>
      <c r="M19" s="977"/>
      <c r="N19" s="977"/>
      <c r="O19" s="2045"/>
      <c r="P19" s="977"/>
      <c r="Q19" s="977"/>
      <c r="R19" s="2045"/>
      <c r="S19" s="977"/>
      <c r="T19" s="977"/>
      <c r="U19" s="2045"/>
    </row>
    <row r="20" spans="2:21" ht="19.5" thickBot="1" x14ac:dyDescent="0.25">
      <c r="B20" s="1870" t="s">
        <v>244</v>
      </c>
      <c r="C20" s="1871" t="s">
        <v>245</v>
      </c>
      <c r="D20" s="1872">
        <v>0</v>
      </c>
      <c r="E20" s="1873">
        <v>0</v>
      </c>
      <c r="F20" s="2046">
        <v>0</v>
      </c>
      <c r="G20" s="1874">
        <v>0</v>
      </c>
      <c r="H20" s="1873">
        <v>0</v>
      </c>
      <c r="I20" s="2046">
        <v>0</v>
      </c>
      <c r="J20" s="1874">
        <v>0</v>
      </c>
      <c r="K20" s="1873">
        <v>2</v>
      </c>
      <c r="L20" s="2046">
        <v>2</v>
      </c>
      <c r="M20" s="1874">
        <v>0</v>
      </c>
      <c r="N20" s="1873">
        <v>0</v>
      </c>
      <c r="O20" s="2046">
        <v>0</v>
      </c>
      <c r="P20" s="1874">
        <v>0</v>
      </c>
      <c r="Q20" s="1873">
        <v>0</v>
      </c>
      <c r="R20" s="2046">
        <v>0</v>
      </c>
      <c r="S20" s="1874">
        <v>0</v>
      </c>
      <c r="T20" s="1873">
        <v>2</v>
      </c>
      <c r="U20" s="2046">
        <v>2</v>
      </c>
    </row>
    <row r="21" spans="2:21" ht="27.95" customHeight="1" thickBot="1" x14ac:dyDescent="0.25">
      <c r="B21" s="3400" t="s">
        <v>13</v>
      </c>
      <c r="C21" s="3400"/>
      <c r="D21" s="982">
        <f>SUM(D20)</f>
        <v>0</v>
      </c>
      <c r="E21" s="984">
        <f t="shared" ref="E21:U21" si="3">SUM(E20)</f>
        <v>0</v>
      </c>
      <c r="F21" s="2001">
        <f t="shared" si="3"/>
        <v>0</v>
      </c>
      <c r="G21" s="984">
        <f t="shared" si="3"/>
        <v>0</v>
      </c>
      <c r="H21" s="984">
        <f t="shared" si="3"/>
        <v>0</v>
      </c>
      <c r="I21" s="2001">
        <f t="shared" si="3"/>
        <v>0</v>
      </c>
      <c r="J21" s="984">
        <f t="shared" si="3"/>
        <v>0</v>
      </c>
      <c r="K21" s="984">
        <f t="shared" si="3"/>
        <v>2</v>
      </c>
      <c r="L21" s="2001">
        <f t="shared" si="3"/>
        <v>2</v>
      </c>
      <c r="M21" s="984">
        <f t="shared" si="3"/>
        <v>0</v>
      </c>
      <c r="N21" s="984">
        <f t="shared" si="3"/>
        <v>0</v>
      </c>
      <c r="O21" s="2001">
        <f t="shared" si="3"/>
        <v>0</v>
      </c>
      <c r="P21" s="984">
        <f t="shared" si="3"/>
        <v>0</v>
      </c>
      <c r="Q21" s="984">
        <f t="shared" si="3"/>
        <v>0</v>
      </c>
      <c r="R21" s="2001">
        <f t="shared" si="3"/>
        <v>0</v>
      </c>
      <c r="S21" s="984">
        <f t="shared" si="3"/>
        <v>0</v>
      </c>
      <c r="T21" s="984">
        <f t="shared" si="3"/>
        <v>2</v>
      </c>
      <c r="U21" s="2001">
        <f t="shared" si="3"/>
        <v>2</v>
      </c>
    </row>
    <row r="22" spans="2:21" s="979" customFormat="1" ht="27.95" customHeight="1" x14ac:dyDescent="0.2">
      <c r="B22" s="3401" t="s">
        <v>10</v>
      </c>
      <c r="C22" s="3401"/>
      <c r="D22" s="1875">
        <f>D18</f>
        <v>0</v>
      </c>
      <c r="E22" s="1876">
        <f t="shared" ref="E22:U22" si="4">E18</f>
        <v>0</v>
      </c>
      <c r="F22" s="2047">
        <f t="shared" si="4"/>
        <v>0</v>
      </c>
      <c r="G22" s="1877">
        <f t="shared" si="4"/>
        <v>8</v>
      </c>
      <c r="H22" s="1876">
        <f t="shared" si="4"/>
        <v>4</v>
      </c>
      <c r="I22" s="2047">
        <f t="shared" si="4"/>
        <v>12</v>
      </c>
      <c r="J22" s="1877">
        <f t="shared" si="4"/>
        <v>0</v>
      </c>
      <c r="K22" s="1876">
        <f t="shared" si="4"/>
        <v>10</v>
      </c>
      <c r="L22" s="2047">
        <f t="shared" si="4"/>
        <v>10</v>
      </c>
      <c r="M22" s="1877">
        <f t="shared" si="4"/>
        <v>0</v>
      </c>
      <c r="N22" s="1876">
        <f t="shared" si="4"/>
        <v>0</v>
      </c>
      <c r="O22" s="2047">
        <f t="shared" si="4"/>
        <v>0</v>
      </c>
      <c r="P22" s="1877">
        <f t="shared" si="4"/>
        <v>0</v>
      </c>
      <c r="Q22" s="1876">
        <f t="shared" si="4"/>
        <v>1</v>
      </c>
      <c r="R22" s="2047">
        <f t="shared" si="4"/>
        <v>1</v>
      </c>
      <c r="S22" s="1877">
        <f t="shared" si="4"/>
        <v>8</v>
      </c>
      <c r="T22" s="1876">
        <f t="shared" si="4"/>
        <v>15</v>
      </c>
      <c r="U22" s="2047">
        <f t="shared" si="4"/>
        <v>23</v>
      </c>
    </row>
    <row r="23" spans="2:21" s="979" customFormat="1" ht="42.6" customHeight="1" thickBot="1" x14ac:dyDescent="0.25">
      <c r="B23" s="3402" t="s">
        <v>17</v>
      </c>
      <c r="C23" s="3402"/>
      <c r="D23" s="1878">
        <f>D21</f>
        <v>0</v>
      </c>
      <c r="E23" s="1879">
        <f t="shared" ref="E23:U23" si="5">E21</f>
        <v>0</v>
      </c>
      <c r="F23" s="2048">
        <f t="shared" si="5"/>
        <v>0</v>
      </c>
      <c r="G23" s="1880">
        <f t="shared" si="5"/>
        <v>0</v>
      </c>
      <c r="H23" s="1879">
        <f t="shared" si="5"/>
        <v>0</v>
      </c>
      <c r="I23" s="2049">
        <f t="shared" si="5"/>
        <v>0</v>
      </c>
      <c r="J23" s="1880">
        <f t="shared" si="5"/>
        <v>0</v>
      </c>
      <c r="K23" s="1879">
        <f t="shared" si="5"/>
        <v>2</v>
      </c>
      <c r="L23" s="2049">
        <f t="shared" si="5"/>
        <v>2</v>
      </c>
      <c r="M23" s="1880">
        <f t="shared" si="5"/>
        <v>0</v>
      </c>
      <c r="N23" s="1879">
        <f t="shared" si="5"/>
        <v>0</v>
      </c>
      <c r="O23" s="2049">
        <f t="shared" si="5"/>
        <v>0</v>
      </c>
      <c r="P23" s="1880">
        <f t="shared" si="5"/>
        <v>0</v>
      </c>
      <c r="Q23" s="1879">
        <f t="shared" si="5"/>
        <v>0</v>
      </c>
      <c r="R23" s="2049">
        <f t="shared" si="5"/>
        <v>0</v>
      </c>
      <c r="S23" s="1880">
        <f t="shared" si="5"/>
        <v>0</v>
      </c>
      <c r="T23" s="1879">
        <f t="shared" si="5"/>
        <v>2</v>
      </c>
      <c r="U23" s="2049">
        <f t="shared" si="5"/>
        <v>2</v>
      </c>
    </row>
    <row r="24" spans="2:21" s="979" customFormat="1" ht="27.95" customHeight="1" thickBot="1" x14ac:dyDescent="0.25">
      <c r="B24" s="3403" t="s">
        <v>18</v>
      </c>
      <c r="C24" s="3403"/>
      <c r="D24" s="1881">
        <f>D22+D23</f>
        <v>0</v>
      </c>
      <c r="E24" s="1882">
        <f t="shared" ref="E24:U24" si="6">E22+E23</f>
        <v>0</v>
      </c>
      <c r="F24" s="2050">
        <f t="shared" si="6"/>
        <v>0</v>
      </c>
      <c r="G24" s="1883">
        <f t="shared" si="6"/>
        <v>8</v>
      </c>
      <c r="H24" s="1882">
        <f t="shared" si="6"/>
        <v>4</v>
      </c>
      <c r="I24" s="2050">
        <f t="shared" si="6"/>
        <v>12</v>
      </c>
      <c r="J24" s="1883">
        <f t="shared" si="6"/>
        <v>0</v>
      </c>
      <c r="K24" s="1882">
        <f t="shared" si="6"/>
        <v>12</v>
      </c>
      <c r="L24" s="2050">
        <f t="shared" si="6"/>
        <v>12</v>
      </c>
      <c r="M24" s="1883">
        <f t="shared" si="6"/>
        <v>0</v>
      </c>
      <c r="N24" s="1882">
        <f t="shared" si="6"/>
        <v>0</v>
      </c>
      <c r="O24" s="2050">
        <f t="shared" si="6"/>
        <v>0</v>
      </c>
      <c r="P24" s="1883">
        <f t="shared" si="6"/>
        <v>0</v>
      </c>
      <c r="Q24" s="1882">
        <f t="shared" si="6"/>
        <v>1</v>
      </c>
      <c r="R24" s="2050">
        <f t="shared" si="6"/>
        <v>1</v>
      </c>
      <c r="S24" s="1883">
        <f t="shared" si="6"/>
        <v>8</v>
      </c>
      <c r="T24" s="1882">
        <f t="shared" si="6"/>
        <v>17</v>
      </c>
      <c r="U24" s="2050">
        <f t="shared" si="6"/>
        <v>25</v>
      </c>
    </row>
    <row r="26" spans="2:21" ht="30.6" customHeight="1" x14ac:dyDescent="0.2">
      <c r="B26" s="3377" t="str">
        <f>'[1]Бакалавриат ЗО'!B69:Q69</f>
        <v>Начальник УМО___________________И.И. Линник</v>
      </c>
      <c r="C26" s="3377"/>
      <c r="D26" s="3377"/>
      <c r="E26" s="3377"/>
      <c r="F26" s="3377"/>
      <c r="G26" s="3377"/>
      <c r="H26" s="3377"/>
      <c r="I26" s="3377"/>
      <c r="J26" s="3377"/>
      <c r="K26" s="3377"/>
      <c r="L26" s="3377"/>
      <c r="M26" s="3377"/>
      <c r="N26" s="3377"/>
      <c r="O26" s="3377"/>
      <c r="P26" s="3377"/>
      <c r="Q26" s="3377"/>
      <c r="R26" s="797"/>
      <c r="S26" s="797"/>
    </row>
  </sheetData>
  <mergeCells count="23"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26:Q26"/>
    <mergeCell ref="B8:C8"/>
    <mergeCell ref="B12:C12"/>
    <mergeCell ref="B13:C13"/>
    <mergeCell ref="B14:C14"/>
    <mergeCell ref="B19:C19"/>
    <mergeCell ref="B21:C21"/>
    <mergeCell ref="B18:C18"/>
    <mergeCell ref="B22:C22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70"/>
  <sheetViews>
    <sheetView topLeftCell="A37" zoomScale="60" zoomScaleNormal="60" workbookViewId="0">
      <selection activeCell="J62" sqref="J62"/>
    </sheetView>
  </sheetViews>
  <sheetFormatPr defaultRowHeight="24" customHeight="1" x14ac:dyDescent="0.2"/>
  <cols>
    <col min="1" max="1" width="9.140625" style="907"/>
    <col min="2" max="2" width="11.5703125" style="907" customWidth="1"/>
    <col min="3" max="3" width="68.5703125" style="638" customWidth="1"/>
    <col min="4" max="4" width="14.42578125" style="907" customWidth="1"/>
    <col min="5" max="5" width="13.7109375" style="907" customWidth="1"/>
    <col min="6" max="6" width="15" style="909" customWidth="1"/>
    <col min="7" max="7" width="14.5703125" style="907" customWidth="1"/>
    <col min="8" max="8" width="12.140625" style="907" customWidth="1"/>
    <col min="9" max="9" width="15" style="909" customWidth="1"/>
    <col min="10" max="10" width="14.28515625" style="907" customWidth="1"/>
    <col min="11" max="11" width="11.7109375" style="907" customWidth="1"/>
    <col min="12" max="12" width="11.28515625" style="909" customWidth="1"/>
    <col min="13" max="13" width="15" style="907" customWidth="1"/>
    <col min="14" max="14" width="11.140625" style="907" customWidth="1"/>
    <col min="15" max="15" width="11.28515625" style="909" customWidth="1"/>
    <col min="16" max="16" width="14.85546875" style="907" customWidth="1"/>
    <col min="17" max="17" width="14.42578125" style="907" customWidth="1"/>
    <col min="18" max="18" width="12.85546875" style="909" customWidth="1"/>
    <col min="19" max="20" width="14.7109375" style="907" customWidth="1"/>
    <col min="21" max="21" width="13.5703125" style="909" customWidth="1"/>
    <col min="22" max="22" width="10.140625" style="907" bestFit="1" customWidth="1"/>
    <col min="23" max="257" width="9.140625" style="907"/>
    <col min="258" max="258" width="11.5703125" style="907" customWidth="1"/>
    <col min="259" max="259" width="68.5703125" style="907" customWidth="1"/>
    <col min="260" max="260" width="14.42578125" style="907" customWidth="1"/>
    <col min="261" max="261" width="13.7109375" style="907" customWidth="1"/>
    <col min="262" max="262" width="15" style="907" customWidth="1"/>
    <col min="263" max="263" width="14.5703125" style="907" customWidth="1"/>
    <col min="264" max="264" width="12.140625" style="907" customWidth="1"/>
    <col min="265" max="265" width="15" style="907" customWidth="1"/>
    <col min="266" max="266" width="14.28515625" style="907" customWidth="1"/>
    <col min="267" max="267" width="11.7109375" style="907" customWidth="1"/>
    <col min="268" max="268" width="11.28515625" style="907" customWidth="1"/>
    <col min="269" max="269" width="15" style="907" customWidth="1"/>
    <col min="270" max="270" width="11.140625" style="907" customWidth="1"/>
    <col min="271" max="271" width="11.28515625" style="907" customWidth="1"/>
    <col min="272" max="272" width="14.85546875" style="907" customWidth="1"/>
    <col min="273" max="273" width="14.42578125" style="907" customWidth="1"/>
    <col min="274" max="274" width="12.85546875" style="907" customWidth="1"/>
    <col min="275" max="276" width="14.7109375" style="907" customWidth="1"/>
    <col min="277" max="277" width="13.5703125" style="907" customWidth="1"/>
    <col min="278" max="278" width="10.140625" style="907" bestFit="1" customWidth="1"/>
    <col min="279" max="513" width="9.140625" style="907"/>
    <col min="514" max="514" width="11.5703125" style="907" customWidth="1"/>
    <col min="515" max="515" width="68.5703125" style="907" customWidth="1"/>
    <col min="516" max="516" width="14.42578125" style="907" customWidth="1"/>
    <col min="517" max="517" width="13.7109375" style="907" customWidth="1"/>
    <col min="518" max="518" width="15" style="907" customWidth="1"/>
    <col min="519" max="519" width="14.5703125" style="907" customWidth="1"/>
    <col min="520" max="520" width="12.140625" style="907" customWidth="1"/>
    <col min="521" max="521" width="15" style="907" customWidth="1"/>
    <col min="522" max="522" width="14.28515625" style="907" customWidth="1"/>
    <col min="523" max="523" width="11.7109375" style="907" customWidth="1"/>
    <col min="524" max="524" width="11.28515625" style="907" customWidth="1"/>
    <col min="525" max="525" width="15" style="907" customWidth="1"/>
    <col min="526" max="526" width="11.140625" style="907" customWidth="1"/>
    <col min="527" max="527" width="11.28515625" style="907" customWidth="1"/>
    <col min="528" max="528" width="14.85546875" style="907" customWidth="1"/>
    <col min="529" max="529" width="14.42578125" style="907" customWidth="1"/>
    <col min="530" max="530" width="12.85546875" style="907" customWidth="1"/>
    <col min="531" max="532" width="14.7109375" style="907" customWidth="1"/>
    <col min="533" max="533" width="13.5703125" style="907" customWidth="1"/>
    <col min="534" max="534" width="10.140625" style="907" bestFit="1" customWidth="1"/>
    <col min="535" max="769" width="9.140625" style="907"/>
    <col min="770" max="770" width="11.5703125" style="907" customWidth="1"/>
    <col min="771" max="771" width="68.5703125" style="907" customWidth="1"/>
    <col min="772" max="772" width="14.42578125" style="907" customWidth="1"/>
    <col min="773" max="773" width="13.7109375" style="907" customWidth="1"/>
    <col min="774" max="774" width="15" style="907" customWidth="1"/>
    <col min="775" max="775" width="14.5703125" style="907" customWidth="1"/>
    <col min="776" max="776" width="12.140625" style="907" customWidth="1"/>
    <col min="777" max="777" width="15" style="907" customWidth="1"/>
    <col min="778" max="778" width="14.28515625" style="907" customWidth="1"/>
    <col min="779" max="779" width="11.7109375" style="907" customWidth="1"/>
    <col min="780" max="780" width="11.28515625" style="907" customWidth="1"/>
    <col min="781" max="781" width="15" style="907" customWidth="1"/>
    <col min="782" max="782" width="11.140625" style="907" customWidth="1"/>
    <col min="783" max="783" width="11.28515625" style="907" customWidth="1"/>
    <col min="784" max="784" width="14.85546875" style="907" customWidth="1"/>
    <col min="785" max="785" width="14.42578125" style="907" customWidth="1"/>
    <col min="786" max="786" width="12.85546875" style="907" customWidth="1"/>
    <col min="787" max="788" width="14.7109375" style="907" customWidth="1"/>
    <col min="789" max="789" width="13.5703125" style="907" customWidth="1"/>
    <col min="790" max="790" width="10.140625" style="907" bestFit="1" customWidth="1"/>
    <col min="791" max="1025" width="9.140625" style="907"/>
    <col min="1026" max="1026" width="11.5703125" style="907" customWidth="1"/>
    <col min="1027" max="1027" width="68.5703125" style="907" customWidth="1"/>
    <col min="1028" max="1028" width="14.42578125" style="907" customWidth="1"/>
    <col min="1029" max="1029" width="13.7109375" style="907" customWidth="1"/>
    <col min="1030" max="1030" width="15" style="907" customWidth="1"/>
    <col min="1031" max="1031" width="14.5703125" style="907" customWidth="1"/>
    <col min="1032" max="1032" width="12.140625" style="907" customWidth="1"/>
    <col min="1033" max="1033" width="15" style="907" customWidth="1"/>
    <col min="1034" max="1034" width="14.28515625" style="907" customWidth="1"/>
    <col min="1035" max="1035" width="11.7109375" style="907" customWidth="1"/>
    <col min="1036" max="1036" width="11.28515625" style="907" customWidth="1"/>
    <col min="1037" max="1037" width="15" style="907" customWidth="1"/>
    <col min="1038" max="1038" width="11.140625" style="907" customWidth="1"/>
    <col min="1039" max="1039" width="11.28515625" style="907" customWidth="1"/>
    <col min="1040" max="1040" width="14.85546875" style="907" customWidth="1"/>
    <col min="1041" max="1041" width="14.42578125" style="907" customWidth="1"/>
    <col min="1042" max="1042" width="12.85546875" style="907" customWidth="1"/>
    <col min="1043" max="1044" width="14.7109375" style="907" customWidth="1"/>
    <col min="1045" max="1045" width="13.5703125" style="907" customWidth="1"/>
    <col min="1046" max="1046" width="10.140625" style="907" bestFit="1" customWidth="1"/>
    <col min="1047" max="1281" width="9.140625" style="907"/>
    <col min="1282" max="1282" width="11.5703125" style="907" customWidth="1"/>
    <col min="1283" max="1283" width="68.5703125" style="907" customWidth="1"/>
    <col min="1284" max="1284" width="14.42578125" style="907" customWidth="1"/>
    <col min="1285" max="1285" width="13.7109375" style="907" customWidth="1"/>
    <col min="1286" max="1286" width="15" style="907" customWidth="1"/>
    <col min="1287" max="1287" width="14.5703125" style="907" customWidth="1"/>
    <col min="1288" max="1288" width="12.140625" style="907" customWidth="1"/>
    <col min="1289" max="1289" width="15" style="907" customWidth="1"/>
    <col min="1290" max="1290" width="14.28515625" style="907" customWidth="1"/>
    <col min="1291" max="1291" width="11.7109375" style="907" customWidth="1"/>
    <col min="1292" max="1292" width="11.28515625" style="907" customWidth="1"/>
    <col min="1293" max="1293" width="15" style="907" customWidth="1"/>
    <col min="1294" max="1294" width="11.140625" style="907" customWidth="1"/>
    <col min="1295" max="1295" width="11.28515625" style="907" customWidth="1"/>
    <col min="1296" max="1296" width="14.85546875" style="907" customWidth="1"/>
    <col min="1297" max="1297" width="14.42578125" style="907" customWidth="1"/>
    <col min="1298" max="1298" width="12.85546875" style="907" customWidth="1"/>
    <col min="1299" max="1300" width="14.7109375" style="907" customWidth="1"/>
    <col min="1301" max="1301" width="13.5703125" style="907" customWidth="1"/>
    <col min="1302" max="1302" width="10.140625" style="907" bestFit="1" customWidth="1"/>
    <col min="1303" max="1537" width="9.140625" style="907"/>
    <col min="1538" max="1538" width="11.5703125" style="907" customWidth="1"/>
    <col min="1539" max="1539" width="68.5703125" style="907" customWidth="1"/>
    <col min="1540" max="1540" width="14.42578125" style="907" customWidth="1"/>
    <col min="1541" max="1541" width="13.7109375" style="907" customWidth="1"/>
    <col min="1542" max="1542" width="15" style="907" customWidth="1"/>
    <col min="1543" max="1543" width="14.5703125" style="907" customWidth="1"/>
    <col min="1544" max="1544" width="12.140625" style="907" customWidth="1"/>
    <col min="1545" max="1545" width="15" style="907" customWidth="1"/>
    <col min="1546" max="1546" width="14.28515625" style="907" customWidth="1"/>
    <col min="1547" max="1547" width="11.7109375" style="907" customWidth="1"/>
    <col min="1548" max="1548" width="11.28515625" style="907" customWidth="1"/>
    <col min="1549" max="1549" width="15" style="907" customWidth="1"/>
    <col min="1550" max="1550" width="11.140625" style="907" customWidth="1"/>
    <col min="1551" max="1551" width="11.28515625" style="907" customWidth="1"/>
    <col min="1552" max="1552" width="14.85546875" style="907" customWidth="1"/>
    <col min="1553" max="1553" width="14.42578125" style="907" customWidth="1"/>
    <col min="1554" max="1554" width="12.85546875" style="907" customWidth="1"/>
    <col min="1555" max="1556" width="14.7109375" style="907" customWidth="1"/>
    <col min="1557" max="1557" width="13.5703125" style="907" customWidth="1"/>
    <col min="1558" max="1558" width="10.140625" style="907" bestFit="1" customWidth="1"/>
    <col min="1559" max="1793" width="9.140625" style="907"/>
    <col min="1794" max="1794" width="11.5703125" style="907" customWidth="1"/>
    <col min="1795" max="1795" width="68.5703125" style="907" customWidth="1"/>
    <col min="1796" max="1796" width="14.42578125" style="907" customWidth="1"/>
    <col min="1797" max="1797" width="13.7109375" style="907" customWidth="1"/>
    <col min="1798" max="1798" width="15" style="907" customWidth="1"/>
    <col min="1799" max="1799" width="14.5703125" style="907" customWidth="1"/>
    <col min="1800" max="1800" width="12.140625" style="907" customWidth="1"/>
    <col min="1801" max="1801" width="15" style="907" customWidth="1"/>
    <col min="1802" max="1802" width="14.28515625" style="907" customWidth="1"/>
    <col min="1803" max="1803" width="11.7109375" style="907" customWidth="1"/>
    <col min="1804" max="1804" width="11.28515625" style="907" customWidth="1"/>
    <col min="1805" max="1805" width="15" style="907" customWidth="1"/>
    <col min="1806" max="1806" width="11.140625" style="907" customWidth="1"/>
    <col min="1807" max="1807" width="11.28515625" style="907" customWidth="1"/>
    <col min="1808" max="1808" width="14.85546875" style="907" customWidth="1"/>
    <col min="1809" max="1809" width="14.42578125" style="907" customWidth="1"/>
    <col min="1810" max="1810" width="12.85546875" style="907" customWidth="1"/>
    <col min="1811" max="1812" width="14.7109375" style="907" customWidth="1"/>
    <col min="1813" max="1813" width="13.5703125" style="907" customWidth="1"/>
    <col min="1814" max="1814" width="10.140625" style="907" bestFit="1" customWidth="1"/>
    <col min="1815" max="2049" width="9.140625" style="907"/>
    <col min="2050" max="2050" width="11.5703125" style="907" customWidth="1"/>
    <col min="2051" max="2051" width="68.5703125" style="907" customWidth="1"/>
    <col min="2052" max="2052" width="14.42578125" style="907" customWidth="1"/>
    <col min="2053" max="2053" width="13.7109375" style="907" customWidth="1"/>
    <col min="2054" max="2054" width="15" style="907" customWidth="1"/>
    <col min="2055" max="2055" width="14.5703125" style="907" customWidth="1"/>
    <col min="2056" max="2056" width="12.140625" style="907" customWidth="1"/>
    <col min="2057" max="2057" width="15" style="907" customWidth="1"/>
    <col min="2058" max="2058" width="14.28515625" style="907" customWidth="1"/>
    <col min="2059" max="2059" width="11.7109375" style="907" customWidth="1"/>
    <col min="2060" max="2060" width="11.28515625" style="907" customWidth="1"/>
    <col min="2061" max="2061" width="15" style="907" customWidth="1"/>
    <col min="2062" max="2062" width="11.140625" style="907" customWidth="1"/>
    <col min="2063" max="2063" width="11.28515625" style="907" customWidth="1"/>
    <col min="2064" max="2064" width="14.85546875" style="907" customWidth="1"/>
    <col min="2065" max="2065" width="14.42578125" style="907" customWidth="1"/>
    <col min="2066" max="2066" width="12.85546875" style="907" customWidth="1"/>
    <col min="2067" max="2068" width="14.7109375" style="907" customWidth="1"/>
    <col min="2069" max="2069" width="13.5703125" style="907" customWidth="1"/>
    <col min="2070" max="2070" width="10.140625" style="907" bestFit="1" customWidth="1"/>
    <col min="2071" max="2305" width="9.140625" style="907"/>
    <col min="2306" max="2306" width="11.5703125" style="907" customWidth="1"/>
    <col min="2307" max="2307" width="68.5703125" style="907" customWidth="1"/>
    <col min="2308" max="2308" width="14.42578125" style="907" customWidth="1"/>
    <col min="2309" max="2309" width="13.7109375" style="907" customWidth="1"/>
    <col min="2310" max="2310" width="15" style="907" customWidth="1"/>
    <col min="2311" max="2311" width="14.5703125" style="907" customWidth="1"/>
    <col min="2312" max="2312" width="12.140625" style="907" customWidth="1"/>
    <col min="2313" max="2313" width="15" style="907" customWidth="1"/>
    <col min="2314" max="2314" width="14.28515625" style="907" customWidth="1"/>
    <col min="2315" max="2315" width="11.7109375" style="907" customWidth="1"/>
    <col min="2316" max="2316" width="11.28515625" style="907" customWidth="1"/>
    <col min="2317" max="2317" width="15" style="907" customWidth="1"/>
    <col min="2318" max="2318" width="11.140625" style="907" customWidth="1"/>
    <col min="2319" max="2319" width="11.28515625" style="907" customWidth="1"/>
    <col min="2320" max="2320" width="14.85546875" style="907" customWidth="1"/>
    <col min="2321" max="2321" width="14.42578125" style="907" customWidth="1"/>
    <col min="2322" max="2322" width="12.85546875" style="907" customWidth="1"/>
    <col min="2323" max="2324" width="14.7109375" style="907" customWidth="1"/>
    <col min="2325" max="2325" width="13.5703125" style="907" customWidth="1"/>
    <col min="2326" max="2326" width="10.140625" style="907" bestFit="1" customWidth="1"/>
    <col min="2327" max="2561" width="9.140625" style="907"/>
    <col min="2562" max="2562" width="11.5703125" style="907" customWidth="1"/>
    <col min="2563" max="2563" width="68.5703125" style="907" customWidth="1"/>
    <col min="2564" max="2564" width="14.42578125" style="907" customWidth="1"/>
    <col min="2565" max="2565" width="13.7109375" style="907" customWidth="1"/>
    <col min="2566" max="2566" width="15" style="907" customWidth="1"/>
    <col min="2567" max="2567" width="14.5703125" style="907" customWidth="1"/>
    <col min="2568" max="2568" width="12.140625" style="907" customWidth="1"/>
    <col min="2569" max="2569" width="15" style="907" customWidth="1"/>
    <col min="2570" max="2570" width="14.28515625" style="907" customWidth="1"/>
    <col min="2571" max="2571" width="11.7109375" style="907" customWidth="1"/>
    <col min="2572" max="2572" width="11.28515625" style="907" customWidth="1"/>
    <col min="2573" max="2573" width="15" style="907" customWidth="1"/>
    <col min="2574" max="2574" width="11.140625" style="907" customWidth="1"/>
    <col min="2575" max="2575" width="11.28515625" style="907" customWidth="1"/>
    <col min="2576" max="2576" width="14.85546875" style="907" customWidth="1"/>
    <col min="2577" max="2577" width="14.42578125" style="907" customWidth="1"/>
    <col min="2578" max="2578" width="12.85546875" style="907" customWidth="1"/>
    <col min="2579" max="2580" width="14.7109375" style="907" customWidth="1"/>
    <col min="2581" max="2581" width="13.5703125" style="907" customWidth="1"/>
    <col min="2582" max="2582" width="10.140625" style="907" bestFit="1" customWidth="1"/>
    <col min="2583" max="2817" width="9.140625" style="907"/>
    <col min="2818" max="2818" width="11.5703125" style="907" customWidth="1"/>
    <col min="2819" max="2819" width="68.5703125" style="907" customWidth="1"/>
    <col min="2820" max="2820" width="14.42578125" style="907" customWidth="1"/>
    <col min="2821" max="2821" width="13.7109375" style="907" customWidth="1"/>
    <col min="2822" max="2822" width="15" style="907" customWidth="1"/>
    <col min="2823" max="2823" width="14.5703125" style="907" customWidth="1"/>
    <col min="2824" max="2824" width="12.140625" style="907" customWidth="1"/>
    <col min="2825" max="2825" width="15" style="907" customWidth="1"/>
    <col min="2826" max="2826" width="14.28515625" style="907" customWidth="1"/>
    <col min="2827" max="2827" width="11.7109375" style="907" customWidth="1"/>
    <col min="2828" max="2828" width="11.28515625" style="907" customWidth="1"/>
    <col min="2829" max="2829" width="15" style="907" customWidth="1"/>
    <col min="2830" max="2830" width="11.140625" style="907" customWidth="1"/>
    <col min="2831" max="2831" width="11.28515625" style="907" customWidth="1"/>
    <col min="2832" max="2832" width="14.85546875" style="907" customWidth="1"/>
    <col min="2833" max="2833" width="14.42578125" style="907" customWidth="1"/>
    <col min="2834" max="2834" width="12.85546875" style="907" customWidth="1"/>
    <col min="2835" max="2836" width="14.7109375" style="907" customWidth="1"/>
    <col min="2837" max="2837" width="13.5703125" style="907" customWidth="1"/>
    <col min="2838" max="2838" width="10.140625" style="907" bestFit="1" customWidth="1"/>
    <col min="2839" max="3073" width="9.140625" style="907"/>
    <col min="3074" max="3074" width="11.5703125" style="907" customWidth="1"/>
    <col min="3075" max="3075" width="68.5703125" style="907" customWidth="1"/>
    <col min="3076" max="3076" width="14.42578125" style="907" customWidth="1"/>
    <col min="3077" max="3077" width="13.7109375" style="907" customWidth="1"/>
    <col min="3078" max="3078" width="15" style="907" customWidth="1"/>
    <col min="3079" max="3079" width="14.5703125" style="907" customWidth="1"/>
    <col min="3080" max="3080" width="12.140625" style="907" customWidth="1"/>
    <col min="3081" max="3081" width="15" style="907" customWidth="1"/>
    <col min="3082" max="3082" width="14.28515625" style="907" customWidth="1"/>
    <col min="3083" max="3083" width="11.7109375" style="907" customWidth="1"/>
    <col min="3084" max="3084" width="11.28515625" style="907" customWidth="1"/>
    <col min="3085" max="3085" width="15" style="907" customWidth="1"/>
    <col min="3086" max="3086" width="11.140625" style="907" customWidth="1"/>
    <col min="3087" max="3087" width="11.28515625" style="907" customWidth="1"/>
    <col min="3088" max="3088" width="14.85546875" style="907" customWidth="1"/>
    <col min="3089" max="3089" width="14.42578125" style="907" customWidth="1"/>
    <col min="3090" max="3090" width="12.85546875" style="907" customWidth="1"/>
    <col min="3091" max="3092" width="14.7109375" style="907" customWidth="1"/>
    <col min="3093" max="3093" width="13.5703125" style="907" customWidth="1"/>
    <col min="3094" max="3094" width="10.140625" style="907" bestFit="1" customWidth="1"/>
    <col min="3095" max="3329" width="9.140625" style="907"/>
    <col min="3330" max="3330" width="11.5703125" style="907" customWidth="1"/>
    <col min="3331" max="3331" width="68.5703125" style="907" customWidth="1"/>
    <col min="3332" max="3332" width="14.42578125" style="907" customWidth="1"/>
    <col min="3333" max="3333" width="13.7109375" style="907" customWidth="1"/>
    <col min="3334" max="3334" width="15" style="907" customWidth="1"/>
    <col min="3335" max="3335" width="14.5703125" style="907" customWidth="1"/>
    <col min="3336" max="3336" width="12.140625" style="907" customWidth="1"/>
    <col min="3337" max="3337" width="15" style="907" customWidth="1"/>
    <col min="3338" max="3338" width="14.28515625" style="907" customWidth="1"/>
    <col min="3339" max="3339" width="11.7109375" style="907" customWidth="1"/>
    <col min="3340" max="3340" width="11.28515625" style="907" customWidth="1"/>
    <col min="3341" max="3341" width="15" style="907" customWidth="1"/>
    <col min="3342" max="3342" width="11.140625" style="907" customWidth="1"/>
    <col min="3343" max="3343" width="11.28515625" style="907" customWidth="1"/>
    <col min="3344" max="3344" width="14.85546875" style="907" customWidth="1"/>
    <col min="3345" max="3345" width="14.42578125" style="907" customWidth="1"/>
    <col min="3346" max="3346" width="12.85546875" style="907" customWidth="1"/>
    <col min="3347" max="3348" width="14.7109375" style="907" customWidth="1"/>
    <col min="3349" max="3349" width="13.5703125" style="907" customWidth="1"/>
    <col min="3350" max="3350" width="10.140625" style="907" bestFit="1" customWidth="1"/>
    <col min="3351" max="3585" width="9.140625" style="907"/>
    <col min="3586" max="3586" width="11.5703125" style="907" customWidth="1"/>
    <col min="3587" max="3587" width="68.5703125" style="907" customWidth="1"/>
    <col min="3588" max="3588" width="14.42578125" style="907" customWidth="1"/>
    <col min="3589" max="3589" width="13.7109375" style="907" customWidth="1"/>
    <col min="3590" max="3590" width="15" style="907" customWidth="1"/>
    <col min="3591" max="3591" width="14.5703125" style="907" customWidth="1"/>
    <col min="3592" max="3592" width="12.140625" style="907" customWidth="1"/>
    <col min="3593" max="3593" width="15" style="907" customWidth="1"/>
    <col min="3594" max="3594" width="14.28515625" style="907" customWidth="1"/>
    <col min="3595" max="3595" width="11.7109375" style="907" customWidth="1"/>
    <col min="3596" max="3596" width="11.28515625" style="907" customWidth="1"/>
    <col min="3597" max="3597" width="15" style="907" customWidth="1"/>
    <col min="3598" max="3598" width="11.140625" style="907" customWidth="1"/>
    <col min="3599" max="3599" width="11.28515625" style="907" customWidth="1"/>
    <col min="3600" max="3600" width="14.85546875" style="907" customWidth="1"/>
    <col min="3601" max="3601" width="14.42578125" style="907" customWidth="1"/>
    <col min="3602" max="3602" width="12.85546875" style="907" customWidth="1"/>
    <col min="3603" max="3604" width="14.7109375" style="907" customWidth="1"/>
    <col min="3605" max="3605" width="13.5703125" style="907" customWidth="1"/>
    <col min="3606" max="3606" width="10.140625" style="907" bestFit="1" customWidth="1"/>
    <col min="3607" max="3841" width="9.140625" style="907"/>
    <col min="3842" max="3842" width="11.5703125" style="907" customWidth="1"/>
    <col min="3843" max="3843" width="68.5703125" style="907" customWidth="1"/>
    <col min="3844" max="3844" width="14.42578125" style="907" customWidth="1"/>
    <col min="3845" max="3845" width="13.7109375" style="907" customWidth="1"/>
    <col min="3846" max="3846" width="15" style="907" customWidth="1"/>
    <col min="3847" max="3847" width="14.5703125" style="907" customWidth="1"/>
    <col min="3848" max="3848" width="12.140625" style="907" customWidth="1"/>
    <col min="3849" max="3849" width="15" style="907" customWidth="1"/>
    <col min="3850" max="3850" width="14.28515625" style="907" customWidth="1"/>
    <col min="3851" max="3851" width="11.7109375" style="907" customWidth="1"/>
    <col min="3852" max="3852" width="11.28515625" style="907" customWidth="1"/>
    <col min="3853" max="3853" width="15" style="907" customWidth="1"/>
    <col min="3854" max="3854" width="11.140625" style="907" customWidth="1"/>
    <col min="3855" max="3855" width="11.28515625" style="907" customWidth="1"/>
    <col min="3856" max="3856" width="14.85546875" style="907" customWidth="1"/>
    <col min="3857" max="3857" width="14.42578125" style="907" customWidth="1"/>
    <col min="3858" max="3858" width="12.85546875" style="907" customWidth="1"/>
    <col min="3859" max="3860" width="14.7109375" style="907" customWidth="1"/>
    <col min="3861" max="3861" width="13.5703125" style="907" customWidth="1"/>
    <col min="3862" max="3862" width="10.140625" style="907" bestFit="1" customWidth="1"/>
    <col min="3863" max="4097" width="9.140625" style="907"/>
    <col min="4098" max="4098" width="11.5703125" style="907" customWidth="1"/>
    <col min="4099" max="4099" width="68.5703125" style="907" customWidth="1"/>
    <col min="4100" max="4100" width="14.42578125" style="907" customWidth="1"/>
    <col min="4101" max="4101" width="13.7109375" style="907" customWidth="1"/>
    <col min="4102" max="4102" width="15" style="907" customWidth="1"/>
    <col min="4103" max="4103" width="14.5703125" style="907" customWidth="1"/>
    <col min="4104" max="4104" width="12.140625" style="907" customWidth="1"/>
    <col min="4105" max="4105" width="15" style="907" customWidth="1"/>
    <col min="4106" max="4106" width="14.28515625" style="907" customWidth="1"/>
    <col min="4107" max="4107" width="11.7109375" style="907" customWidth="1"/>
    <col min="4108" max="4108" width="11.28515625" style="907" customWidth="1"/>
    <col min="4109" max="4109" width="15" style="907" customWidth="1"/>
    <col min="4110" max="4110" width="11.140625" style="907" customWidth="1"/>
    <col min="4111" max="4111" width="11.28515625" style="907" customWidth="1"/>
    <col min="4112" max="4112" width="14.85546875" style="907" customWidth="1"/>
    <col min="4113" max="4113" width="14.42578125" style="907" customWidth="1"/>
    <col min="4114" max="4114" width="12.85546875" style="907" customWidth="1"/>
    <col min="4115" max="4116" width="14.7109375" style="907" customWidth="1"/>
    <col min="4117" max="4117" width="13.5703125" style="907" customWidth="1"/>
    <col min="4118" max="4118" width="10.140625" style="907" bestFit="1" customWidth="1"/>
    <col min="4119" max="4353" width="9.140625" style="907"/>
    <col min="4354" max="4354" width="11.5703125" style="907" customWidth="1"/>
    <col min="4355" max="4355" width="68.5703125" style="907" customWidth="1"/>
    <col min="4356" max="4356" width="14.42578125" style="907" customWidth="1"/>
    <col min="4357" max="4357" width="13.7109375" style="907" customWidth="1"/>
    <col min="4358" max="4358" width="15" style="907" customWidth="1"/>
    <col min="4359" max="4359" width="14.5703125" style="907" customWidth="1"/>
    <col min="4360" max="4360" width="12.140625" style="907" customWidth="1"/>
    <col min="4361" max="4361" width="15" style="907" customWidth="1"/>
    <col min="4362" max="4362" width="14.28515625" style="907" customWidth="1"/>
    <col min="4363" max="4363" width="11.7109375" style="907" customWidth="1"/>
    <col min="4364" max="4364" width="11.28515625" style="907" customWidth="1"/>
    <col min="4365" max="4365" width="15" style="907" customWidth="1"/>
    <col min="4366" max="4366" width="11.140625" style="907" customWidth="1"/>
    <col min="4367" max="4367" width="11.28515625" style="907" customWidth="1"/>
    <col min="4368" max="4368" width="14.85546875" style="907" customWidth="1"/>
    <col min="4369" max="4369" width="14.42578125" style="907" customWidth="1"/>
    <col min="4370" max="4370" width="12.85546875" style="907" customWidth="1"/>
    <col min="4371" max="4372" width="14.7109375" style="907" customWidth="1"/>
    <col min="4373" max="4373" width="13.5703125" style="907" customWidth="1"/>
    <col min="4374" max="4374" width="10.140625" style="907" bestFit="1" customWidth="1"/>
    <col min="4375" max="4609" width="9.140625" style="907"/>
    <col min="4610" max="4610" width="11.5703125" style="907" customWidth="1"/>
    <col min="4611" max="4611" width="68.5703125" style="907" customWidth="1"/>
    <col min="4612" max="4612" width="14.42578125" style="907" customWidth="1"/>
    <col min="4613" max="4613" width="13.7109375" style="907" customWidth="1"/>
    <col min="4614" max="4614" width="15" style="907" customWidth="1"/>
    <col min="4615" max="4615" width="14.5703125" style="907" customWidth="1"/>
    <col min="4616" max="4616" width="12.140625" style="907" customWidth="1"/>
    <col min="4617" max="4617" width="15" style="907" customWidth="1"/>
    <col min="4618" max="4618" width="14.28515625" style="907" customWidth="1"/>
    <col min="4619" max="4619" width="11.7109375" style="907" customWidth="1"/>
    <col min="4620" max="4620" width="11.28515625" style="907" customWidth="1"/>
    <col min="4621" max="4621" width="15" style="907" customWidth="1"/>
    <col min="4622" max="4622" width="11.140625" style="907" customWidth="1"/>
    <col min="4623" max="4623" width="11.28515625" style="907" customWidth="1"/>
    <col min="4624" max="4624" width="14.85546875" style="907" customWidth="1"/>
    <col min="4625" max="4625" width="14.42578125" style="907" customWidth="1"/>
    <col min="4626" max="4626" width="12.85546875" style="907" customWidth="1"/>
    <col min="4627" max="4628" width="14.7109375" style="907" customWidth="1"/>
    <col min="4629" max="4629" width="13.5703125" style="907" customWidth="1"/>
    <col min="4630" max="4630" width="10.140625" style="907" bestFit="1" customWidth="1"/>
    <col min="4631" max="4865" width="9.140625" style="907"/>
    <col min="4866" max="4866" width="11.5703125" style="907" customWidth="1"/>
    <col min="4867" max="4867" width="68.5703125" style="907" customWidth="1"/>
    <col min="4868" max="4868" width="14.42578125" style="907" customWidth="1"/>
    <col min="4869" max="4869" width="13.7109375" style="907" customWidth="1"/>
    <col min="4870" max="4870" width="15" style="907" customWidth="1"/>
    <col min="4871" max="4871" width="14.5703125" style="907" customWidth="1"/>
    <col min="4872" max="4872" width="12.140625" style="907" customWidth="1"/>
    <col min="4873" max="4873" width="15" style="907" customWidth="1"/>
    <col min="4874" max="4874" width="14.28515625" style="907" customWidth="1"/>
    <col min="4875" max="4875" width="11.7109375" style="907" customWidth="1"/>
    <col min="4876" max="4876" width="11.28515625" style="907" customWidth="1"/>
    <col min="4877" max="4877" width="15" style="907" customWidth="1"/>
    <col min="4878" max="4878" width="11.140625" style="907" customWidth="1"/>
    <col min="4879" max="4879" width="11.28515625" style="907" customWidth="1"/>
    <col min="4880" max="4880" width="14.85546875" style="907" customWidth="1"/>
    <col min="4881" max="4881" width="14.42578125" style="907" customWidth="1"/>
    <col min="4882" max="4882" width="12.85546875" style="907" customWidth="1"/>
    <col min="4883" max="4884" width="14.7109375" style="907" customWidth="1"/>
    <col min="4885" max="4885" width="13.5703125" style="907" customWidth="1"/>
    <col min="4886" max="4886" width="10.140625" style="907" bestFit="1" customWidth="1"/>
    <col min="4887" max="5121" width="9.140625" style="907"/>
    <col min="5122" max="5122" width="11.5703125" style="907" customWidth="1"/>
    <col min="5123" max="5123" width="68.5703125" style="907" customWidth="1"/>
    <col min="5124" max="5124" width="14.42578125" style="907" customWidth="1"/>
    <col min="5125" max="5125" width="13.7109375" style="907" customWidth="1"/>
    <col min="5126" max="5126" width="15" style="907" customWidth="1"/>
    <col min="5127" max="5127" width="14.5703125" style="907" customWidth="1"/>
    <col min="5128" max="5128" width="12.140625" style="907" customWidth="1"/>
    <col min="5129" max="5129" width="15" style="907" customWidth="1"/>
    <col min="5130" max="5130" width="14.28515625" style="907" customWidth="1"/>
    <col min="5131" max="5131" width="11.7109375" style="907" customWidth="1"/>
    <col min="5132" max="5132" width="11.28515625" style="907" customWidth="1"/>
    <col min="5133" max="5133" width="15" style="907" customWidth="1"/>
    <col min="5134" max="5134" width="11.140625" style="907" customWidth="1"/>
    <col min="5135" max="5135" width="11.28515625" style="907" customWidth="1"/>
    <col min="5136" max="5136" width="14.85546875" style="907" customWidth="1"/>
    <col min="5137" max="5137" width="14.42578125" style="907" customWidth="1"/>
    <col min="5138" max="5138" width="12.85546875" style="907" customWidth="1"/>
    <col min="5139" max="5140" width="14.7109375" style="907" customWidth="1"/>
    <col min="5141" max="5141" width="13.5703125" style="907" customWidth="1"/>
    <col min="5142" max="5142" width="10.140625" style="907" bestFit="1" customWidth="1"/>
    <col min="5143" max="5377" width="9.140625" style="907"/>
    <col min="5378" max="5378" width="11.5703125" style="907" customWidth="1"/>
    <col min="5379" max="5379" width="68.5703125" style="907" customWidth="1"/>
    <col min="5380" max="5380" width="14.42578125" style="907" customWidth="1"/>
    <col min="5381" max="5381" width="13.7109375" style="907" customWidth="1"/>
    <col min="5382" max="5382" width="15" style="907" customWidth="1"/>
    <col min="5383" max="5383" width="14.5703125" style="907" customWidth="1"/>
    <col min="5384" max="5384" width="12.140625" style="907" customWidth="1"/>
    <col min="5385" max="5385" width="15" style="907" customWidth="1"/>
    <col min="5386" max="5386" width="14.28515625" style="907" customWidth="1"/>
    <col min="5387" max="5387" width="11.7109375" style="907" customWidth="1"/>
    <col min="5388" max="5388" width="11.28515625" style="907" customWidth="1"/>
    <col min="5389" max="5389" width="15" style="907" customWidth="1"/>
    <col min="5390" max="5390" width="11.140625" style="907" customWidth="1"/>
    <col min="5391" max="5391" width="11.28515625" style="907" customWidth="1"/>
    <col min="5392" max="5392" width="14.85546875" style="907" customWidth="1"/>
    <col min="5393" max="5393" width="14.42578125" style="907" customWidth="1"/>
    <col min="5394" max="5394" width="12.85546875" style="907" customWidth="1"/>
    <col min="5395" max="5396" width="14.7109375" style="907" customWidth="1"/>
    <col min="5397" max="5397" width="13.5703125" style="907" customWidth="1"/>
    <col min="5398" max="5398" width="10.140625" style="907" bestFit="1" customWidth="1"/>
    <col min="5399" max="5633" width="9.140625" style="907"/>
    <col min="5634" max="5634" width="11.5703125" style="907" customWidth="1"/>
    <col min="5635" max="5635" width="68.5703125" style="907" customWidth="1"/>
    <col min="5636" max="5636" width="14.42578125" style="907" customWidth="1"/>
    <col min="5637" max="5637" width="13.7109375" style="907" customWidth="1"/>
    <col min="5638" max="5638" width="15" style="907" customWidth="1"/>
    <col min="5639" max="5639" width="14.5703125" style="907" customWidth="1"/>
    <col min="5640" max="5640" width="12.140625" style="907" customWidth="1"/>
    <col min="5641" max="5641" width="15" style="907" customWidth="1"/>
    <col min="5642" max="5642" width="14.28515625" style="907" customWidth="1"/>
    <col min="5643" max="5643" width="11.7109375" style="907" customWidth="1"/>
    <col min="5644" max="5644" width="11.28515625" style="907" customWidth="1"/>
    <col min="5645" max="5645" width="15" style="907" customWidth="1"/>
    <col min="5646" max="5646" width="11.140625" style="907" customWidth="1"/>
    <col min="5647" max="5647" width="11.28515625" style="907" customWidth="1"/>
    <col min="5648" max="5648" width="14.85546875" style="907" customWidth="1"/>
    <col min="5649" max="5649" width="14.42578125" style="907" customWidth="1"/>
    <col min="5650" max="5650" width="12.85546875" style="907" customWidth="1"/>
    <col min="5651" max="5652" width="14.7109375" style="907" customWidth="1"/>
    <col min="5653" max="5653" width="13.5703125" style="907" customWidth="1"/>
    <col min="5654" max="5654" width="10.140625" style="907" bestFit="1" customWidth="1"/>
    <col min="5655" max="5889" width="9.140625" style="907"/>
    <col min="5890" max="5890" width="11.5703125" style="907" customWidth="1"/>
    <col min="5891" max="5891" width="68.5703125" style="907" customWidth="1"/>
    <col min="5892" max="5892" width="14.42578125" style="907" customWidth="1"/>
    <col min="5893" max="5893" width="13.7109375" style="907" customWidth="1"/>
    <col min="5894" max="5894" width="15" style="907" customWidth="1"/>
    <col min="5895" max="5895" width="14.5703125" style="907" customWidth="1"/>
    <col min="5896" max="5896" width="12.140625" style="907" customWidth="1"/>
    <col min="5897" max="5897" width="15" style="907" customWidth="1"/>
    <col min="5898" max="5898" width="14.28515625" style="907" customWidth="1"/>
    <col min="5899" max="5899" width="11.7109375" style="907" customWidth="1"/>
    <col min="5900" max="5900" width="11.28515625" style="907" customWidth="1"/>
    <col min="5901" max="5901" width="15" style="907" customWidth="1"/>
    <col min="5902" max="5902" width="11.140625" style="907" customWidth="1"/>
    <col min="5903" max="5903" width="11.28515625" style="907" customWidth="1"/>
    <col min="5904" max="5904" width="14.85546875" style="907" customWidth="1"/>
    <col min="5905" max="5905" width="14.42578125" style="907" customWidth="1"/>
    <col min="5906" max="5906" width="12.85546875" style="907" customWidth="1"/>
    <col min="5907" max="5908" width="14.7109375" style="907" customWidth="1"/>
    <col min="5909" max="5909" width="13.5703125" style="907" customWidth="1"/>
    <col min="5910" max="5910" width="10.140625" style="907" bestFit="1" customWidth="1"/>
    <col min="5911" max="6145" width="9.140625" style="907"/>
    <col min="6146" max="6146" width="11.5703125" style="907" customWidth="1"/>
    <col min="6147" max="6147" width="68.5703125" style="907" customWidth="1"/>
    <col min="6148" max="6148" width="14.42578125" style="907" customWidth="1"/>
    <col min="6149" max="6149" width="13.7109375" style="907" customWidth="1"/>
    <col min="6150" max="6150" width="15" style="907" customWidth="1"/>
    <col min="6151" max="6151" width="14.5703125" style="907" customWidth="1"/>
    <col min="6152" max="6152" width="12.140625" style="907" customWidth="1"/>
    <col min="6153" max="6153" width="15" style="907" customWidth="1"/>
    <col min="6154" max="6154" width="14.28515625" style="907" customWidth="1"/>
    <col min="6155" max="6155" width="11.7109375" style="907" customWidth="1"/>
    <col min="6156" max="6156" width="11.28515625" style="907" customWidth="1"/>
    <col min="6157" max="6157" width="15" style="907" customWidth="1"/>
    <col min="6158" max="6158" width="11.140625" style="907" customWidth="1"/>
    <col min="6159" max="6159" width="11.28515625" style="907" customWidth="1"/>
    <col min="6160" max="6160" width="14.85546875" style="907" customWidth="1"/>
    <col min="6161" max="6161" width="14.42578125" style="907" customWidth="1"/>
    <col min="6162" max="6162" width="12.85546875" style="907" customWidth="1"/>
    <col min="6163" max="6164" width="14.7109375" style="907" customWidth="1"/>
    <col min="6165" max="6165" width="13.5703125" style="907" customWidth="1"/>
    <col min="6166" max="6166" width="10.140625" style="907" bestFit="1" customWidth="1"/>
    <col min="6167" max="6401" width="9.140625" style="907"/>
    <col min="6402" max="6402" width="11.5703125" style="907" customWidth="1"/>
    <col min="6403" max="6403" width="68.5703125" style="907" customWidth="1"/>
    <col min="6404" max="6404" width="14.42578125" style="907" customWidth="1"/>
    <col min="6405" max="6405" width="13.7109375" style="907" customWidth="1"/>
    <col min="6406" max="6406" width="15" style="907" customWidth="1"/>
    <col min="6407" max="6407" width="14.5703125" style="907" customWidth="1"/>
    <col min="6408" max="6408" width="12.140625" style="907" customWidth="1"/>
    <col min="6409" max="6409" width="15" style="907" customWidth="1"/>
    <col min="6410" max="6410" width="14.28515625" style="907" customWidth="1"/>
    <col min="6411" max="6411" width="11.7109375" style="907" customWidth="1"/>
    <col min="6412" max="6412" width="11.28515625" style="907" customWidth="1"/>
    <col min="6413" max="6413" width="15" style="907" customWidth="1"/>
    <col min="6414" max="6414" width="11.140625" style="907" customWidth="1"/>
    <col min="6415" max="6415" width="11.28515625" style="907" customWidth="1"/>
    <col min="6416" max="6416" width="14.85546875" style="907" customWidth="1"/>
    <col min="6417" max="6417" width="14.42578125" style="907" customWidth="1"/>
    <col min="6418" max="6418" width="12.85546875" style="907" customWidth="1"/>
    <col min="6419" max="6420" width="14.7109375" style="907" customWidth="1"/>
    <col min="6421" max="6421" width="13.5703125" style="907" customWidth="1"/>
    <col min="6422" max="6422" width="10.140625" style="907" bestFit="1" customWidth="1"/>
    <col min="6423" max="6657" width="9.140625" style="907"/>
    <col min="6658" max="6658" width="11.5703125" style="907" customWidth="1"/>
    <col min="6659" max="6659" width="68.5703125" style="907" customWidth="1"/>
    <col min="6660" max="6660" width="14.42578125" style="907" customWidth="1"/>
    <col min="6661" max="6661" width="13.7109375" style="907" customWidth="1"/>
    <col min="6662" max="6662" width="15" style="907" customWidth="1"/>
    <col min="6663" max="6663" width="14.5703125" style="907" customWidth="1"/>
    <col min="6664" max="6664" width="12.140625" style="907" customWidth="1"/>
    <col min="6665" max="6665" width="15" style="907" customWidth="1"/>
    <col min="6666" max="6666" width="14.28515625" style="907" customWidth="1"/>
    <col min="6667" max="6667" width="11.7109375" style="907" customWidth="1"/>
    <col min="6668" max="6668" width="11.28515625" style="907" customWidth="1"/>
    <col min="6669" max="6669" width="15" style="907" customWidth="1"/>
    <col min="6670" max="6670" width="11.140625" style="907" customWidth="1"/>
    <col min="6671" max="6671" width="11.28515625" style="907" customWidth="1"/>
    <col min="6672" max="6672" width="14.85546875" style="907" customWidth="1"/>
    <col min="6673" max="6673" width="14.42578125" style="907" customWidth="1"/>
    <col min="6674" max="6674" width="12.85546875" style="907" customWidth="1"/>
    <col min="6675" max="6676" width="14.7109375" style="907" customWidth="1"/>
    <col min="6677" max="6677" width="13.5703125" style="907" customWidth="1"/>
    <col min="6678" max="6678" width="10.140625" style="907" bestFit="1" customWidth="1"/>
    <col min="6679" max="6913" width="9.140625" style="907"/>
    <col min="6914" max="6914" width="11.5703125" style="907" customWidth="1"/>
    <col min="6915" max="6915" width="68.5703125" style="907" customWidth="1"/>
    <col min="6916" max="6916" width="14.42578125" style="907" customWidth="1"/>
    <col min="6917" max="6917" width="13.7109375" style="907" customWidth="1"/>
    <col min="6918" max="6918" width="15" style="907" customWidth="1"/>
    <col min="6919" max="6919" width="14.5703125" style="907" customWidth="1"/>
    <col min="6920" max="6920" width="12.140625" style="907" customWidth="1"/>
    <col min="6921" max="6921" width="15" style="907" customWidth="1"/>
    <col min="6922" max="6922" width="14.28515625" style="907" customWidth="1"/>
    <col min="6923" max="6923" width="11.7109375" style="907" customWidth="1"/>
    <col min="6924" max="6924" width="11.28515625" style="907" customWidth="1"/>
    <col min="6925" max="6925" width="15" style="907" customWidth="1"/>
    <col min="6926" max="6926" width="11.140625" style="907" customWidth="1"/>
    <col min="6927" max="6927" width="11.28515625" style="907" customWidth="1"/>
    <col min="6928" max="6928" width="14.85546875" style="907" customWidth="1"/>
    <col min="6929" max="6929" width="14.42578125" style="907" customWidth="1"/>
    <col min="6930" max="6930" width="12.85546875" style="907" customWidth="1"/>
    <col min="6931" max="6932" width="14.7109375" style="907" customWidth="1"/>
    <col min="6933" max="6933" width="13.5703125" style="907" customWidth="1"/>
    <col min="6934" max="6934" width="10.140625" style="907" bestFit="1" customWidth="1"/>
    <col min="6935" max="7169" width="9.140625" style="907"/>
    <col min="7170" max="7170" width="11.5703125" style="907" customWidth="1"/>
    <col min="7171" max="7171" width="68.5703125" style="907" customWidth="1"/>
    <col min="7172" max="7172" width="14.42578125" style="907" customWidth="1"/>
    <col min="7173" max="7173" width="13.7109375" style="907" customWidth="1"/>
    <col min="7174" max="7174" width="15" style="907" customWidth="1"/>
    <col min="7175" max="7175" width="14.5703125" style="907" customWidth="1"/>
    <col min="7176" max="7176" width="12.140625" style="907" customWidth="1"/>
    <col min="7177" max="7177" width="15" style="907" customWidth="1"/>
    <col min="7178" max="7178" width="14.28515625" style="907" customWidth="1"/>
    <col min="7179" max="7179" width="11.7109375" style="907" customWidth="1"/>
    <col min="7180" max="7180" width="11.28515625" style="907" customWidth="1"/>
    <col min="7181" max="7181" width="15" style="907" customWidth="1"/>
    <col min="7182" max="7182" width="11.140625" style="907" customWidth="1"/>
    <col min="7183" max="7183" width="11.28515625" style="907" customWidth="1"/>
    <col min="7184" max="7184" width="14.85546875" style="907" customWidth="1"/>
    <col min="7185" max="7185" width="14.42578125" style="907" customWidth="1"/>
    <col min="7186" max="7186" width="12.85546875" style="907" customWidth="1"/>
    <col min="7187" max="7188" width="14.7109375" style="907" customWidth="1"/>
    <col min="7189" max="7189" width="13.5703125" style="907" customWidth="1"/>
    <col min="7190" max="7190" width="10.140625" style="907" bestFit="1" customWidth="1"/>
    <col min="7191" max="7425" width="9.140625" style="907"/>
    <col min="7426" max="7426" width="11.5703125" style="907" customWidth="1"/>
    <col min="7427" max="7427" width="68.5703125" style="907" customWidth="1"/>
    <col min="7428" max="7428" width="14.42578125" style="907" customWidth="1"/>
    <col min="7429" max="7429" width="13.7109375" style="907" customWidth="1"/>
    <col min="7430" max="7430" width="15" style="907" customWidth="1"/>
    <col min="7431" max="7431" width="14.5703125" style="907" customWidth="1"/>
    <col min="7432" max="7432" width="12.140625" style="907" customWidth="1"/>
    <col min="7433" max="7433" width="15" style="907" customWidth="1"/>
    <col min="7434" max="7434" width="14.28515625" style="907" customWidth="1"/>
    <col min="7435" max="7435" width="11.7109375" style="907" customWidth="1"/>
    <col min="7436" max="7436" width="11.28515625" style="907" customWidth="1"/>
    <col min="7437" max="7437" width="15" style="907" customWidth="1"/>
    <col min="7438" max="7438" width="11.140625" style="907" customWidth="1"/>
    <col min="7439" max="7439" width="11.28515625" style="907" customWidth="1"/>
    <col min="7440" max="7440" width="14.85546875" style="907" customWidth="1"/>
    <col min="7441" max="7441" width="14.42578125" style="907" customWidth="1"/>
    <col min="7442" max="7442" width="12.85546875" style="907" customWidth="1"/>
    <col min="7443" max="7444" width="14.7109375" style="907" customWidth="1"/>
    <col min="7445" max="7445" width="13.5703125" style="907" customWidth="1"/>
    <col min="7446" max="7446" width="10.140625" style="907" bestFit="1" customWidth="1"/>
    <col min="7447" max="7681" width="9.140625" style="907"/>
    <col min="7682" max="7682" width="11.5703125" style="907" customWidth="1"/>
    <col min="7683" max="7683" width="68.5703125" style="907" customWidth="1"/>
    <col min="7684" max="7684" width="14.42578125" style="907" customWidth="1"/>
    <col min="7685" max="7685" width="13.7109375" style="907" customWidth="1"/>
    <col min="7686" max="7686" width="15" style="907" customWidth="1"/>
    <col min="7687" max="7687" width="14.5703125" style="907" customWidth="1"/>
    <col min="7688" max="7688" width="12.140625" style="907" customWidth="1"/>
    <col min="7689" max="7689" width="15" style="907" customWidth="1"/>
    <col min="7690" max="7690" width="14.28515625" style="907" customWidth="1"/>
    <col min="7691" max="7691" width="11.7109375" style="907" customWidth="1"/>
    <col min="7692" max="7692" width="11.28515625" style="907" customWidth="1"/>
    <col min="7693" max="7693" width="15" style="907" customWidth="1"/>
    <col min="7694" max="7694" width="11.140625" style="907" customWidth="1"/>
    <col min="7695" max="7695" width="11.28515625" style="907" customWidth="1"/>
    <col min="7696" max="7696" width="14.85546875" style="907" customWidth="1"/>
    <col min="7697" max="7697" width="14.42578125" style="907" customWidth="1"/>
    <col min="7698" max="7698" width="12.85546875" style="907" customWidth="1"/>
    <col min="7699" max="7700" width="14.7109375" style="907" customWidth="1"/>
    <col min="7701" max="7701" width="13.5703125" style="907" customWidth="1"/>
    <col min="7702" max="7702" width="10.140625" style="907" bestFit="1" customWidth="1"/>
    <col min="7703" max="7937" width="9.140625" style="907"/>
    <col min="7938" max="7938" width="11.5703125" style="907" customWidth="1"/>
    <col min="7939" max="7939" width="68.5703125" style="907" customWidth="1"/>
    <col min="7940" max="7940" width="14.42578125" style="907" customWidth="1"/>
    <col min="7941" max="7941" width="13.7109375" style="907" customWidth="1"/>
    <col min="7942" max="7942" width="15" style="907" customWidth="1"/>
    <col min="7943" max="7943" width="14.5703125" style="907" customWidth="1"/>
    <col min="7944" max="7944" width="12.140625" style="907" customWidth="1"/>
    <col min="7945" max="7945" width="15" style="907" customWidth="1"/>
    <col min="7946" max="7946" width="14.28515625" style="907" customWidth="1"/>
    <col min="7947" max="7947" width="11.7109375" style="907" customWidth="1"/>
    <col min="7948" max="7948" width="11.28515625" style="907" customWidth="1"/>
    <col min="7949" max="7949" width="15" style="907" customWidth="1"/>
    <col min="7950" max="7950" width="11.140625" style="907" customWidth="1"/>
    <col min="7951" max="7951" width="11.28515625" style="907" customWidth="1"/>
    <col min="7952" max="7952" width="14.85546875" style="907" customWidth="1"/>
    <col min="7953" max="7953" width="14.42578125" style="907" customWidth="1"/>
    <col min="7954" max="7954" width="12.85546875" style="907" customWidth="1"/>
    <col min="7955" max="7956" width="14.7109375" style="907" customWidth="1"/>
    <col min="7957" max="7957" width="13.5703125" style="907" customWidth="1"/>
    <col min="7958" max="7958" width="10.140625" style="907" bestFit="1" customWidth="1"/>
    <col min="7959" max="8193" width="9.140625" style="907"/>
    <col min="8194" max="8194" width="11.5703125" style="907" customWidth="1"/>
    <col min="8195" max="8195" width="68.5703125" style="907" customWidth="1"/>
    <col min="8196" max="8196" width="14.42578125" style="907" customWidth="1"/>
    <col min="8197" max="8197" width="13.7109375" style="907" customWidth="1"/>
    <col min="8198" max="8198" width="15" style="907" customWidth="1"/>
    <col min="8199" max="8199" width="14.5703125" style="907" customWidth="1"/>
    <col min="8200" max="8200" width="12.140625" style="907" customWidth="1"/>
    <col min="8201" max="8201" width="15" style="907" customWidth="1"/>
    <col min="8202" max="8202" width="14.28515625" style="907" customWidth="1"/>
    <col min="8203" max="8203" width="11.7109375" style="907" customWidth="1"/>
    <col min="8204" max="8204" width="11.28515625" style="907" customWidth="1"/>
    <col min="8205" max="8205" width="15" style="907" customWidth="1"/>
    <col min="8206" max="8206" width="11.140625" style="907" customWidth="1"/>
    <col min="8207" max="8207" width="11.28515625" style="907" customWidth="1"/>
    <col min="8208" max="8208" width="14.85546875" style="907" customWidth="1"/>
    <col min="8209" max="8209" width="14.42578125" style="907" customWidth="1"/>
    <col min="8210" max="8210" width="12.85546875" style="907" customWidth="1"/>
    <col min="8211" max="8212" width="14.7109375" style="907" customWidth="1"/>
    <col min="8213" max="8213" width="13.5703125" style="907" customWidth="1"/>
    <col min="8214" max="8214" width="10.140625" style="907" bestFit="1" customWidth="1"/>
    <col min="8215" max="8449" width="9.140625" style="907"/>
    <col min="8450" max="8450" width="11.5703125" style="907" customWidth="1"/>
    <col min="8451" max="8451" width="68.5703125" style="907" customWidth="1"/>
    <col min="8452" max="8452" width="14.42578125" style="907" customWidth="1"/>
    <col min="8453" max="8453" width="13.7109375" style="907" customWidth="1"/>
    <col min="8454" max="8454" width="15" style="907" customWidth="1"/>
    <col min="8455" max="8455" width="14.5703125" style="907" customWidth="1"/>
    <col min="8456" max="8456" width="12.140625" style="907" customWidth="1"/>
    <col min="8457" max="8457" width="15" style="907" customWidth="1"/>
    <col min="8458" max="8458" width="14.28515625" style="907" customWidth="1"/>
    <col min="8459" max="8459" width="11.7109375" style="907" customWidth="1"/>
    <col min="8460" max="8460" width="11.28515625" style="907" customWidth="1"/>
    <col min="8461" max="8461" width="15" style="907" customWidth="1"/>
    <col min="8462" max="8462" width="11.140625" style="907" customWidth="1"/>
    <col min="8463" max="8463" width="11.28515625" style="907" customWidth="1"/>
    <col min="8464" max="8464" width="14.85546875" style="907" customWidth="1"/>
    <col min="8465" max="8465" width="14.42578125" style="907" customWidth="1"/>
    <col min="8466" max="8466" width="12.85546875" style="907" customWidth="1"/>
    <col min="8467" max="8468" width="14.7109375" style="907" customWidth="1"/>
    <col min="8469" max="8469" width="13.5703125" style="907" customWidth="1"/>
    <col min="8470" max="8470" width="10.140625" style="907" bestFit="1" customWidth="1"/>
    <col min="8471" max="8705" width="9.140625" style="907"/>
    <col min="8706" max="8706" width="11.5703125" style="907" customWidth="1"/>
    <col min="8707" max="8707" width="68.5703125" style="907" customWidth="1"/>
    <col min="8708" max="8708" width="14.42578125" style="907" customWidth="1"/>
    <col min="8709" max="8709" width="13.7109375" style="907" customWidth="1"/>
    <col min="8710" max="8710" width="15" style="907" customWidth="1"/>
    <col min="8711" max="8711" width="14.5703125" style="907" customWidth="1"/>
    <col min="8712" max="8712" width="12.140625" style="907" customWidth="1"/>
    <col min="8713" max="8713" width="15" style="907" customWidth="1"/>
    <col min="8714" max="8714" width="14.28515625" style="907" customWidth="1"/>
    <col min="8715" max="8715" width="11.7109375" style="907" customWidth="1"/>
    <col min="8716" max="8716" width="11.28515625" style="907" customWidth="1"/>
    <col min="8717" max="8717" width="15" style="907" customWidth="1"/>
    <col min="8718" max="8718" width="11.140625" style="907" customWidth="1"/>
    <col min="8719" max="8719" width="11.28515625" style="907" customWidth="1"/>
    <col min="8720" max="8720" width="14.85546875" style="907" customWidth="1"/>
    <col min="8721" max="8721" width="14.42578125" style="907" customWidth="1"/>
    <col min="8722" max="8722" width="12.85546875" style="907" customWidth="1"/>
    <col min="8723" max="8724" width="14.7109375" style="907" customWidth="1"/>
    <col min="8725" max="8725" width="13.5703125" style="907" customWidth="1"/>
    <col min="8726" max="8726" width="10.140625" style="907" bestFit="1" customWidth="1"/>
    <col min="8727" max="8961" width="9.140625" style="907"/>
    <col min="8962" max="8962" width="11.5703125" style="907" customWidth="1"/>
    <col min="8963" max="8963" width="68.5703125" style="907" customWidth="1"/>
    <col min="8964" max="8964" width="14.42578125" style="907" customWidth="1"/>
    <col min="8965" max="8965" width="13.7109375" style="907" customWidth="1"/>
    <col min="8966" max="8966" width="15" style="907" customWidth="1"/>
    <col min="8967" max="8967" width="14.5703125" style="907" customWidth="1"/>
    <col min="8968" max="8968" width="12.140625" style="907" customWidth="1"/>
    <col min="8969" max="8969" width="15" style="907" customWidth="1"/>
    <col min="8970" max="8970" width="14.28515625" style="907" customWidth="1"/>
    <col min="8971" max="8971" width="11.7109375" style="907" customWidth="1"/>
    <col min="8972" max="8972" width="11.28515625" style="907" customWidth="1"/>
    <col min="8973" max="8973" width="15" style="907" customWidth="1"/>
    <col min="8974" max="8974" width="11.140625" style="907" customWidth="1"/>
    <col min="8975" max="8975" width="11.28515625" style="907" customWidth="1"/>
    <col min="8976" max="8976" width="14.85546875" style="907" customWidth="1"/>
    <col min="8977" max="8977" width="14.42578125" style="907" customWidth="1"/>
    <col min="8978" max="8978" width="12.85546875" style="907" customWidth="1"/>
    <col min="8979" max="8980" width="14.7109375" style="907" customWidth="1"/>
    <col min="8981" max="8981" width="13.5703125" style="907" customWidth="1"/>
    <col min="8982" max="8982" width="10.140625" style="907" bestFit="1" customWidth="1"/>
    <col min="8983" max="9217" width="9.140625" style="907"/>
    <col min="9218" max="9218" width="11.5703125" style="907" customWidth="1"/>
    <col min="9219" max="9219" width="68.5703125" style="907" customWidth="1"/>
    <col min="9220" max="9220" width="14.42578125" style="907" customWidth="1"/>
    <col min="9221" max="9221" width="13.7109375" style="907" customWidth="1"/>
    <col min="9222" max="9222" width="15" style="907" customWidth="1"/>
    <col min="9223" max="9223" width="14.5703125" style="907" customWidth="1"/>
    <col min="9224" max="9224" width="12.140625" style="907" customWidth="1"/>
    <col min="9225" max="9225" width="15" style="907" customWidth="1"/>
    <col min="9226" max="9226" width="14.28515625" style="907" customWidth="1"/>
    <col min="9227" max="9227" width="11.7109375" style="907" customWidth="1"/>
    <col min="9228" max="9228" width="11.28515625" style="907" customWidth="1"/>
    <col min="9229" max="9229" width="15" style="907" customWidth="1"/>
    <col min="9230" max="9230" width="11.140625" style="907" customWidth="1"/>
    <col min="9231" max="9231" width="11.28515625" style="907" customWidth="1"/>
    <col min="9232" max="9232" width="14.85546875" style="907" customWidth="1"/>
    <col min="9233" max="9233" width="14.42578125" style="907" customWidth="1"/>
    <col min="9234" max="9234" width="12.85546875" style="907" customWidth="1"/>
    <col min="9235" max="9236" width="14.7109375" style="907" customWidth="1"/>
    <col min="9237" max="9237" width="13.5703125" style="907" customWidth="1"/>
    <col min="9238" max="9238" width="10.140625" style="907" bestFit="1" customWidth="1"/>
    <col min="9239" max="9473" width="9.140625" style="907"/>
    <col min="9474" max="9474" width="11.5703125" style="907" customWidth="1"/>
    <col min="9475" max="9475" width="68.5703125" style="907" customWidth="1"/>
    <col min="9476" max="9476" width="14.42578125" style="907" customWidth="1"/>
    <col min="9477" max="9477" width="13.7109375" style="907" customWidth="1"/>
    <col min="9478" max="9478" width="15" style="907" customWidth="1"/>
    <col min="9479" max="9479" width="14.5703125" style="907" customWidth="1"/>
    <col min="9480" max="9480" width="12.140625" style="907" customWidth="1"/>
    <col min="9481" max="9481" width="15" style="907" customWidth="1"/>
    <col min="9482" max="9482" width="14.28515625" style="907" customWidth="1"/>
    <col min="9483" max="9483" width="11.7109375" style="907" customWidth="1"/>
    <col min="9484" max="9484" width="11.28515625" style="907" customWidth="1"/>
    <col min="9485" max="9485" width="15" style="907" customWidth="1"/>
    <col min="9486" max="9486" width="11.140625" style="907" customWidth="1"/>
    <col min="9487" max="9487" width="11.28515625" style="907" customWidth="1"/>
    <col min="9488" max="9488" width="14.85546875" style="907" customWidth="1"/>
    <col min="9489" max="9489" width="14.42578125" style="907" customWidth="1"/>
    <col min="9490" max="9490" width="12.85546875" style="907" customWidth="1"/>
    <col min="9491" max="9492" width="14.7109375" style="907" customWidth="1"/>
    <col min="9493" max="9493" width="13.5703125" style="907" customWidth="1"/>
    <col min="9494" max="9494" width="10.140625" style="907" bestFit="1" customWidth="1"/>
    <col min="9495" max="9729" width="9.140625" style="907"/>
    <col min="9730" max="9730" width="11.5703125" style="907" customWidth="1"/>
    <col min="9731" max="9731" width="68.5703125" style="907" customWidth="1"/>
    <col min="9732" max="9732" width="14.42578125" style="907" customWidth="1"/>
    <col min="9733" max="9733" width="13.7109375" style="907" customWidth="1"/>
    <col min="9734" max="9734" width="15" style="907" customWidth="1"/>
    <col min="9735" max="9735" width="14.5703125" style="907" customWidth="1"/>
    <col min="9736" max="9736" width="12.140625" style="907" customWidth="1"/>
    <col min="9737" max="9737" width="15" style="907" customWidth="1"/>
    <col min="9738" max="9738" width="14.28515625" style="907" customWidth="1"/>
    <col min="9739" max="9739" width="11.7109375" style="907" customWidth="1"/>
    <col min="9740" max="9740" width="11.28515625" style="907" customWidth="1"/>
    <col min="9741" max="9741" width="15" style="907" customWidth="1"/>
    <col min="9742" max="9742" width="11.140625" style="907" customWidth="1"/>
    <col min="9743" max="9743" width="11.28515625" style="907" customWidth="1"/>
    <col min="9744" max="9744" width="14.85546875" style="907" customWidth="1"/>
    <col min="9745" max="9745" width="14.42578125" style="907" customWidth="1"/>
    <col min="9746" max="9746" width="12.85546875" style="907" customWidth="1"/>
    <col min="9747" max="9748" width="14.7109375" style="907" customWidth="1"/>
    <col min="9749" max="9749" width="13.5703125" style="907" customWidth="1"/>
    <col min="9750" max="9750" width="10.140625" style="907" bestFit="1" customWidth="1"/>
    <col min="9751" max="9985" width="9.140625" style="907"/>
    <col min="9986" max="9986" width="11.5703125" style="907" customWidth="1"/>
    <col min="9987" max="9987" width="68.5703125" style="907" customWidth="1"/>
    <col min="9988" max="9988" width="14.42578125" style="907" customWidth="1"/>
    <col min="9989" max="9989" width="13.7109375" style="907" customWidth="1"/>
    <col min="9990" max="9990" width="15" style="907" customWidth="1"/>
    <col min="9991" max="9991" width="14.5703125" style="907" customWidth="1"/>
    <col min="9992" max="9992" width="12.140625" style="907" customWidth="1"/>
    <col min="9993" max="9993" width="15" style="907" customWidth="1"/>
    <col min="9994" max="9994" width="14.28515625" style="907" customWidth="1"/>
    <col min="9995" max="9995" width="11.7109375" style="907" customWidth="1"/>
    <col min="9996" max="9996" width="11.28515625" style="907" customWidth="1"/>
    <col min="9997" max="9997" width="15" style="907" customWidth="1"/>
    <col min="9998" max="9998" width="11.140625" style="907" customWidth="1"/>
    <col min="9999" max="9999" width="11.28515625" style="907" customWidth="1"/>
    <col min="10000" max="10000" width="14.85546875" style="907" customWidth="1"/>
    <col min="10001" max="10001" width="14.42578125" style="907" customWidth="1"/>
    <col min="10002" max="10002" width="12.85546875" style="907" customWidth="1"/>
    <col min="10003" max="10004" width="14.7109375" style="907" customWidth="1"/>
    <col min="10005" max="10005" width="13.5703125" style="907" customWidth="1"/>
    <col min="10006" max="10006" width="10.140625" style="907" bestFit="1" customWidth="1"/>
    <col min="10007" max="10241" width="9.140625" style="907"/>
    <col min="10242" max="10242" width="11.5703125" style="907" customWidth="1"/>
    <col min="10243" max="10243" width="68.5703125" style="907" customWidth="1"/>
    <col min="10244" max="10244" width="14.42578125" style="907" customWidth="1"/>
    <col min="10245" max="10245" width="13.7109375" style="907" customWidth="1"/>
    <col min="10246" max="10246" width="15" style="907" customWidth="1"/>
    <col min="10247" max="10247" width="14.5703125" style="907" customWidth="1"/>
    <col min="10248" max="10248" width="12.140625" style="907" customWidth="1"/>
    <col min="10249" max="10249" width="15" style="907" customWidth="1"/>
    <col min="10250" max="10250" width="14.28515625" style="907" customWidth="1"/>
    <col min="10251" max="10251" width="11.7109375" style="907" customWidth="1"/>
    <col min="10252" max="10252" width="11.28515625" style="907" customWidth="1"/>
    <col min="10253" max="10253" width="15" style="907" customWidth="1"/>
    <col min="10254" max="10254" width="11.140625" style="907" customWidth="1"/>
    <col min="10255" max="10255" width="11.28515625" style="907" customWidth="1"/>
    <col min="10256" max="10256" width="14.85546875" style="907" customWidth="1"/>
    <col min="10257" max="10257" width="14.42578125" style="907" customWidth="1"/>
    <col min="10258" max="10258" width="12.85546875" style="907" customWidth="1"/>
    <col min="10259" max="10260" width="14.7109375" style="907" customWidth="1"/>
    <col min="10261" max="10261" width="13.5703125" style="907" customWidth="1"/>
    <col min="10262" max="10262" width="10.140625" style="907" bestFit="1" customWidth="1"/>
    <col min="10263" max="10497" width="9.140625" style="907"/>
    <col min="10498" max="10498" width="11.5703125" style="907" customWidth="1"/>
    <col min="10499" max="10499" width="68.5703125" style="907" customWidth="1"/>
    <col min="10500" max="10500" width="14.42578125" style="907" customWidth="1"/>
    <col min="10501" max="10501" width="13.7109375" style="907" customWidth="1"/>
    <col min="10502" max="10502" width="15" style="907" customWidth="1"/>
    <col min="10503" max="10503" width="14.5703125" style="907" customWidth="1"/>
    <col min="10504" max="10504" width="12.140625" style="907" customWidth="1"/>
    <col min="10505" max="10505" width="15" style="907" customWidth="1"/>
    <col min="10506" max="10506" width="14.28515625" style="907" customWidth="1"/>
    <col min="10507" max="10507" width="11.7109375" style="907" customWidth="1"/>
    <col min="10508" max="10508" width="11.28515625" style="907" customWidth="1"/>
    <col min="10509" max="10509" width="15" style="907" customWidth="1"/>
    <col min="10510" max="10510" width="11.140625" style="907" customWidth="1"/>
    <col min="10511" max="10511" width="11.28515625" style="907" customWidth="1"/>
    <col min="10512" max="10512" width="14.85546875" style="907" customWidth="1"/>
    <col min="10513" max="10513" width="14.42578125" style="907" customWidth="1"/>
    <col min="10514" max="10514" width="12.85546875" style="907" customWidth="1"/>
    <col min="10515" max="10516" width="14.7109375" style="907" customWidth="1"/>
    <col min="10517" max="10517" width="13.5703125" style="907" customWidth="1"/>
    <col min="10518" max="10518" width="10.140625" style="907" bestFit="1" customWidth="1"/>
    <col min="10519" max="10753" width="9.140625" style="907"/>
    <col min="10754" max="10754" width="11.5703125" style="907" customWidth="1"/>
    <col min="10755" max="10755" width="68.5703125" style="907" customWidth="1"/>
    <col min="10756" max="10756" width="14.42578125" style="907" customWidth="1"/>
    <col min="10757" max="10757" width="13.7109375" style="907" customWidth="1"/>
    <col min="10758" max="10758" width="15" style="907" customWidth="1"/>
    <col min="10759" max="10759" width="14.5703125" style="907" customWidth="1"/>
    <col min="10760" max="10760" width="12.140625" style="907" customWidth="1"/>
    <col min="10761" max="10761" width="15" style="907" customWidth="1"/>
    <col min="10762" max="10762" width="14.28515625" style="907" customWidth="1"/>
    <col min="10763" max="10763" width="11.7109375" style="907" customWidth="1"/>
    <col min="10764" max="10764" width="11.28515625" style="907" customWidth="1"/>
    <col min="10765" max="10765" width="15" style="907" customWidth="1"/>
    <col min="10766" max="10766" width="11.140625" style="907" customWidth="1"/>
    <col min="10767" max="10767" width="11.28515625" style="907" customWidth="1"/>
    <col min="10768" max="10768" width="14.85546875" style="907" customWidth="1"/>
    <col min="10769" max="10769" width="14.42578125" style="907" customWidth="1"/>
    <col min="10770" max="10770" width="12.85546875" style="907" customWidth="1"/>
    <col min="10771" max="10772" width="14.7109375" style="907" customWidth="1"/>
    <col min="10773" max="10773" width="13.5703125" style="907" customWidth="1"/>
    <col min="10774" max="10774" width="10.140625" style="907" bestFit="1" customWidth="1"/>
    <col min="10775" max="11009" width="9.140625" style="907"/>
    <col min="11010" max="11010" width="11.5703125" style="907" customWidth="1"/>
    <col min="11011" max="11011" width="68.5703125" style="907" customWidth="1"/>
    <col min="11012" max="11012" width="14.42578125" style="907" customWidth="1"/>
    <col min="11013" max="11013" width="13.7109375" style="907" customWidth="1"/>
    <col min="11014" max="11014" width="15" style="907" customWidth="1"/>
    <col min="11015" max="11015" width="14.5703125" style="907" customWidth="1"/>
    <col min="11016" max="11016" width="12.140625" style="907" customWidth="1"/>
    <col min="11017" max="11017" width="15" style="907" customWidth="1"/>
    <col min="11018" max="11018" width="14.28515625" style="907" customWidth="1"/>
    <col min="11019" max="11019" width="11.7109375" style="907" customWidth="1"/>
    <col min="11020" max="11020" width="11.28515625" style="907" customWidth="1"/>
    <col min="11021" max="11021" width="15" style="907" customWidth="1"/>
    <col min="11022" max="11022" width="11.140625" style="907" customWidth="1"/>
    <col min="11023" max="11023" width="11.28515625" style="907" customWidth="1"/>
    <col min="11024" max="11024" width="14.85546875" style="907" customWidth="1"/>
    <col min="11025" max="11025" width="14.42578125" style="907" customWidth="1"/>
    <col min="11026" max="11026" width="12.85546875" style="907" customWidth="1"/>
    <col min="11027" max="11028" width="14.7109375" style="907" customWidth="1"/>
    <col min="11029" max="11029" width="13.5703125" style="907" customWidth="1"/>
    <col min="11030" max="11030" width="10.140625" style="907" bestFit="1" customWidth="1"/>
    <col min="11031" max="11265" width="9.140625" style="907"/>
    <col min="11266" max="11266" width="11.5703125" style="907" customWidth="1"/>
    <col min="11267" max="11267" width="68.5703125" style="907" customWidth="1"/>
    <col min="11268" max="11268" width="14.42578125" style="907" customWidth="1"/>
    <col min="11269" max="11269" width="13.7109375" style="907" customWidth="1"/>
    <col min="11270" max="11270" width="15" style="907" customWidth="1"/>
    <col min="11271" max="11271" width="14.5703125" style="907" customWidth="1"/>
    <col min="11272" max="11272" width="12.140625" style="907" customWidth="1"/>
    <col min="11273" max="11273" width="15" style="907" customWidth="1"/>
    <col min="11274" max="11274" width="14.28515625" style="907" customWidth="1"/>
    <col min="11275" max="11275" width="11.7109375" style="907" customWidth="1"/>
    <col min="11276" max="11276" width="11.28515625" style="907" customWidth="1"/>
    <col min="11277" max="11277" width="15" style="907" customWidth="1"/>
    <col min="11278" max="11278" width="11.140625" style="907" customWidth="1"/>
    <col min="11279" max="11279" width="11.28515625" style="907" customWidth="1"/>
    <col min="11280" max="11280" width="14.85546875" style="907" customWidth="1"/>
    <col min="11281" max="11281" width="14.42578125" style="907" customWidth="1"/>
    <col min="11282" max="11282" width="12.85546875" style="907" customWidth="1"/>
    <col min="11283" max="11284" width="14.7109375" style="907" customWidth="1"/>
    <col min="11285" max="11285" width="13.5703125" style="907" customWidth="1"/>
    <col min="11286" max="11286" width="10.140625" style="907" bestFit="1" customWidth="1"/>
    <col min="11287" max="11521" width="9.140625" style="907"/>
    <col min="11522" max="11522" width="11.5703125" style="907" customWidth="1"/>
    <col min="11523" max="11523" width="68.5703125" style="907" customWidth="1"/>
    <col min="11524" max="11524" width="14.42578125" style="907" customWidth="1"/>
    <col min="11525" max="11525" width="13.7109375" style="907" customWidth="1"/>
    <col min="11526" max="11526" width="15" style="907" customWidth="1"/>
    <col min="11527" max="11527" width="14.5703125" style="907" customWidth="1"/>
    <col min="11528" max="11528" width="12.140625" style="907" customWidth="1"/>
    <col min="11529" max="11529" width="15" style="907" customWidth="1"/>
    <col min="11530" max="11530" width="14.28515625" style="907" customWidth="1"/>
    <col min="11531" max="11531" width="11.7109375" style="907" customWidth="1"/>
    <col min="11532" max="11532" width="11.28515625" style="907" customWidth="1"/>
    <col min="11533" max="11533" width="15" style="907" customWidth="1"/>
    <col min="11534" max="11534" width="11.140625" style="907" customWidth="1"/>
    <col min="11535" max="11535" width="11.28515625" style="907" customWidth="1"/>
    <col min="11536" max="11536" width="14.85546875" style="907" customWidth="1"/>
    <col min="11537" max="11537" width="14.42578125" style="907" customWidth="1"/>
    <col min="11538" max="11538" width="12.85546875" style="907" customWidth="1"/>
    <col min="11539" max="11540" width="14.7109375" style="907" customWidth="1"/>
    <col min="11541" max="11541" width="13.5703125" style="907" customWidth="1"/>
    <col min="11542" max="11542" width="10.140625" style="907" bestFit="1" customWidth="1"/>
    <col min="11543" max="11777" width="9.140625" style="907"/>
    <col min="11778" max="11778" width="11.5703125" style="907" customWidth="1"/>
    <col min="11779" max="11779" width="68.5703125" style="907" customWidth="1"/>
    <col min="11780" max="11780" width="14.42578125" style="907" customWidth="1"/>
    <col min="11781" max="11781" width="13.7109375" style="907" customWidth="1"/>
    <col min="11782" max="11782" width="15" style="907" customWidth="1"/>
    <col min="11783" max="11783" width="14.5703125" style="907" customWidth="1"/>
    <col min="11784" max="11784" width="12.140625" style="907" customWidth="1"/>
    <col min="11785" max="11785" width="15" style="907" customWidth="1"/>
    <col min="11786" max="11786" width="14.28515625" style="907" customWidth="1"/>
    <col min="11787" max="11787" width="11.7109375" style="907" customWidth="1"/>
    <col min="11788" max="11788" width="11.28515625" style="907" customWidth="1"/>
    <col min="11789" max="11789" width="15" style="907" customWidth="1"/>
    <col min="11790" max="11790" width="11.140625" style="907" customWidth="1"/>
    <col min="11791" max="11791" width="11.28515625" style="907" customWidth="1"/>
    <col min="11792" max="11792" width="14.85546875" style="907" customWidth="1"/>
    <col min="11793" max="11793" width="14.42578125" style="907" customWidth="1"/>
    <col min="11794" max="11794" width="12.85546875" style="907" customWidth="1"/>
    <col min="11795" max="11796" width="14.7109375" style="907" customWidth="1"/>
    <col min="11797" max="11797" width="13.5703125" style="907" customWidth="1"/>
    <col min="11798" max="11798" width="10.140625" style="907" bestFit="1" customWidth="1"/>
    <col min="11799" max="12033" width="9.140625" style="907"/>
    <col min="12034" max="12034" width="11.5703125" style="907" customWidth="1"/>
    <col min="12035" max="12035" width="68.5703125" style="907" customWidth="1"/>
    <col min="12036" max="12036" width="14.42578125" style="907" customWidth="1"/>
    <col min="12037" max="12037" width="13.7109375" style="907" customWidth="1"/>
    <col min="12038" max="12038" width="15" style="907" customWidth="1"/>
    <col min="12039" max="12039" width="14.5703125" style="907" customWidth="1"/>
    <col min="12040" max="12040" width="12.140625" style="907" customWidth="1"/>
    <col min="12041" max="12041" width="15" style="907" customWidth="1"/>
    <col min="12042" max="12042" width="14.28515625" style="907" customWidth="1"/>
    <col min="12043" max="12043" width="11.7109375" style="907" customWidth="1"/>
    <col min="12044" max="12044" width="11.28515625" style="907" customWidth="1"/>
    <col min="12045" max="12045" width="15" style="907" customWidth="1"/>
    <col min="12046" max="12046" width="11.140625" style="907" customWidth="1"/>
    <col min="12047" max="12047" width="11.28515625" style="907" customWidth="1"/>
    <col min="12048" max="12048" width="14.85546875" style="907" customWidth="1"/>
    <col min="12049" max="12049" width="14.42578125" style="907" customWidth="1"/>
    <col min="12050" max="12050" width="12.85546875" style="907" customWidth="1"/>
    <col min="12051" max="12052" width="14.7109375" style="907" customWidth="1"/>
    <col min="12053" max="12053" width="13.5703125" style="907" customWidth="1"/>
    <col min="12054" max="12054" width="10.140625" style="907" bestFit="1" customWidth="1"/>
    <col min="12055" max="12289" width="9.140625" style="907"/>
    <col min="12290" max="12290" width="11.5703125" style="907" customWidth="1"/>
    <col min="12291" max="12291" width="68.5703125" style="907" customWidth="1"/>
    <col min="12292" max="12292" width="14.42578125" style="907" customWidth="1"/>
    <col min="12293" max="12293" width="13.7109375" style="907" customWidth="1"/>
    <col min="12294" max="12294" width="15" style="907" customWidth="1"/>
    <col min="12295" max="12295" width="14.5703125" style="907" customWidth="1"/>
    <col min="12296" max="12296" width="12.140625" style="907" customWidth="1"/>
    <col min="12297" max="12297" width="15" style="907" customWidth="1"/>
    <col min="12298" max="12298" width="14.28515625" style="907" customWidth="1"/>
    <col min="12299" max="12299" width="11.7109375" style="907" customWidth="1"/>
    <col min="12300" max="12300" width="11.28515625" style="907" customWidth="1"/>
    <col min="12301" max="12301" width="15" style="907" customWidth="1"/>
    <col min="12302" max="12302" width="11.140625" style="907" customWidth="1"/>
    <col min="12303" max="12303" width="11.28515625" style="907" customWidth="1"/>
    <col min="12304" max="12304" width="14.85546875" style="907" customWidth="1"/>
    <col min="12305" max="12305" width="14.42578125" style="907" customWidth="1"/>
    <col min="12306" max="12306" width="12.85546875" style="907" customWidth="1"/>
    <col min="12307" max="12308" width="14.7109375" style="907" customWidth="1"/>
    <col min="12309" max="12309" width="13.5703125" style="907" customWidth="1"/>
    <col min="12310" max="12310" width="10.140625" style="907" bestFit="1" customWidth="1"/>
    <col min="12311" max="12545" width="9.140625" style="907"/>
    <col min="12546" max="12546" width="11.5703125" style="907" customWidth="1"/>
    <col min="12547" max="12547" width="68.5703125" style="907" customWidth="1"/>
    <col min="12548" max="12548" width="14.42578125" style="907" customWidth="1"/>
    <col min="12549" max="12549" width="13.7109375" style="907" customWidth="1"/>
    <col min="12550" max="12550" width="15" style="907" customWidth="1"/>
    <col min="12551" max="12551" width="14.5703125" style="907" customWidth="1"/>
    <col min="12552" max="12552" width="12.140625" style="907" customWidth="1"/>
    <col min="12553" max="12553" width="15" style="907" customWidth="1"/>
    <col min="12554" max="12554" width="14.28515625" style="907" customWidth="1"/>
    <col min="12555" max="12555" width="11.7109375" style="907" customWidth="1"/>
    <col min="12556" max="12556" width="11.28515625" style="907" customWidth="1"/>
    <col min="12557" max="12557" width="15" style="907" customWidth="1"/>
    <col min="12558" max="12558" width="11.140625" style="907" customWidth="1"/>
    <col min="12559" max="12559" width="11.28515625" style="907" customWidth="1"/>
    <col min="12560" max="12560" width="14.85546875" style="907" customWidth="1"/>
    <col min="12561" max="12561" width="14.42578125" style="907" customWidth="1"/>
    <col min="12562" max="12562" width="12.85546875" style="907" customWidth="1"/>
    <col min="12563" max="12564" width="14.7109375" style="907" customWidth="1"/>
    <col min="12565" max="12565" width="13.5703125" style="907" customWidth="1"/>
    <col min="12566" max="12566" width="10.140625" style="907" bestFit="1" customWidth="1"/>
    <col min="12567" max="12801" width="9.140625" style="907"/>
    <col min="12802" max="12802" width="11.5703125" style="907" customWidth="1"/>
    <col min="12803" max="12803" width="68.5703125" style="907" customWidth="1"/>
    <col min="12804" max="12804" width="14.42578125" style="907" customWidth="1"/>
    <col min="12805" max="12805" width="13.7109375" style="907" customWidth="1"/>
    <col min="12806" max="12806" width="15" style="907" customWidth="1"/>
    <col min="12807" max="12807" width="14.5703125" style="907" customWidth="1"/>
    <col min="12808" max="12808" width="12.140625" style="907" customWidth="1"/>
    <col min="12809" max="12809" width="15" style="907" customWidth="1"/>
    <col min="12810" max="12810" width="14.28515625" style="907" customWidth="1"/>
    <col min="12811" max="12811" width="11.7109375" style="907" customWidth="1"/>
    <col min="12812" max="12812" width="11.28515625" style="907" customWidth="1"/>
    <col min="12813" max="12813" width="15" style="907" customWidth="1"/>
    <col min="12814" max="12814" width="11.140625" style="907" customWidth="1"/>
    <col min="12815" max="12815" width="11.28515625" style="907" customWidth="1"/>
    <col min="12816" max="12816" width="14.85546875" style="907" customWidth="1"/>
    <col min="12817" max="12817" width="14.42578125" style="907" customWidth="1"/>
    <col min="12818" max="12818" width="12.85546875" style="907" customWidth="1"/>
    <col min="12819" max="12820" width="14.7109375" style="907" customWidth="1"/>
    <col min="12821" max="12821" width="13.5703125" style="907" customWidth="1"/>
    <col min="12822" max="12822" width="10.140625" style="907" bestFit="1" customWidth="1"/>
    <col min="12823" max="13057" width="9.140625" style="907"/>
    <col min="13058" max="13058" width="11.5703125" style="907" customWidth="1"/>
    <col min="13059" max="13059" width="68.5703125" style="907" customWidth="1"/>
    <col min="13060" max="13060" width="14.42578125" style="907" customWidth="1"/>
    <col min="13061" max="13061" width="13.7109375" style="907" customWidth="1"/>
    <col min="13062" max="13062" width="15" style="907" customWidth="1"/>
    <col min="13063" max="13063" width="14.5703125" style="907" customWidth="1"/>
    <col min="13064" max="13064" width="12.140625" style="907" customWidth="1"/>
    <col min="13065" max="13065" width="15" style="907" customWidth="1"/>
    <col min="13066" max="13066" width="14.28515625" style="907" customWidth="1"/>
    <col min="13067" max="13067" width="11.7109375" style="907" customWidth="1"/>
    <col min="13068" max="13068" width="11.28515625" style="907" customWidth="1"/>
    <col min="13069" max="13069" width="15" style="907" customWidth="1"/>
    <col min="13070" max="13070" width="11.140625" style="907" customWidth="1"/>
    <col min="13071" max="13071" width="11.28515625" style="907" customWidth="1"/>
    <col min="13072" max="13072" width="14.85546875" style="907" customWidth="1"/>
    <col min="13073" max="13073" width="14.42578125" style="907" customWidth="1"/>
    <col min="13074" max="13074" width="12.85546875" style="907" customWidth="1"/>
    <col min="13075" max="13076" width="14.7109375" style="907" customWidth="1"/>
    <col min="13077" max="13077" width="13.5703125" style="907" customWidth="1"/>
    <col min="13078" max="13078" width="10.140625" style="907" bestFit="1" customWidth="1"/>
    <col min="13079" max="13313" width="9.140625" style="907"/>
    <col min="13314" max="13314" width="11.5703125" style="907" customWidth="1"/>
    <col min="13315" max="13315" width="68.5703125" style="907" customWidth="1"/>
    <col min="13316" max="13316" width="14.42578125" style="907" customWidth="1"/>
    <col min="13317" max="13317" width="13.7109375" style="907" customWidth="1"/>
    <col min="13318" max="13318" width="15" style="907" customWidth="1"/>
    <col min="13319" max="13319" width="14.5703125" style="907" customWidth="1"/>
    <col min="13320" max="13320" width="12.140625" style="907" customWidth="1"/>
    <col min="13321" max="13321" width="15" style="907" customWidth="1"/>
    <col min="13322" max="13322" width="14.28515625" style="907" customWidth="1"/>
    <col min="13323" max="13323" width="11.7109375" style="907" customWidth="1"/>
    <col min="13324" max="13324" width="11.28515625" style="907" customWidth="1"/>
    <col min="13325" max="13325" width="15" style="907" customWidth="1"/>
    <col min="13326" max="13326" width="11.140625" style="907" customWidth="1"/>
    <col min="13327" max="13327" width="11.28515625" style="907" customWidth="1"/>
    <col min="13328" max="13328" width="14.85546875" style="907" customWidth="1"/>
    <col min="13329" max="13329" width="14.42578125" style="907" customWidth="1"/>
    <col min="13330" max="13330" width="12.85546875" style="907" customWidth="1"/>
    <col min="13331" max="13332" width="14.7109375" style="907" customWidth="1"/>
    <col min="13333" max="13333" width="13.5703125" style="907" customWidth="1"/>
    <col min="13334" max="13334" width="10.140625" style="907" bestFit="1" customWidth="1"/>
    <col min="13335" max="13569" width="9.140625" style="907"/>
    <col min="13570" max="13570" width="11.5703125" style="907" customWidth="1"/>
    <col min="13571" max="13571" width="68.5703125" style="907" customWidth="1"/>
    <col min="13572" max="13572" width="14.42578125" style="907" customWidth="1"/>
    <col min="13573" max="13573" width="13.7109375" style="907" customWidth="1"/>
    <col min="13574" max="13574" width="15" style="907" customWidth="1"/>
    <col min="13575" max="13575" width="14.5703125" style="907" customWidth="1"/>
    <col min="13576" max="13576" width="12.140625" style="907" customWidth="1"/>
    <col min="13577" max="13577" width="15" style="907" customWidth="1"/>
    <col min="13578" max="13578" width="14.28515625" style="907" customWidth="1"/>
    <col min="13579" max="13579" width="11.7109375" style="907" customWidth="1"/>
    <col min="13580" max="13580" width="11.28515625" style="907" customWidth="1"/>
    <col min="13581" max="13581" width="15" style="907" customWidth="1"/>
    <col min="13582" max="13582" width="11.140625" style="907" customWidth="1"/>
    <col min="13583" max="13583" width="11.28515625" style="907" customWidth="1"/>
    <col min="13584" max="13584" width="14.85546875" style="907" customWidth="1"/>
    <col min="13585" max="13585" width="14.42578125" style="907" customWidth="1"/>
    <col min="13586" max="13586" width="12.85546875" style="907" customWidth="1"/>
    <col min="13587" max="13588" width="14.7109375" style="907" customWidth="1"/>
    <col min="13589" max="13589" width="13.5703125" style="907" customWidth="1"/>
    <col min="13590" max="13590" width="10.140625" style="907" bestFit="1" customWidth="1"/>
    <col min="13591" max="13825" width="9.140625" style="907"/>
    <col min="13826" max="13826" width="11.5703125" style="907" customWidth="1"/>
    <col min="13827" max="13827" width="68.5703125" style="907" customWidth="1"/>
    <col min="13828" max="13828" width="14.42578125" style="907" customWidth="1"/>
    <col min="13829" max="13829" width="13.7109375" style="907" customWidth="1"/>
    <col min="13830" max="13830" width="15" style="907" customWidth="1"/>
    <col min="13831" max="13831" width="14.5703125" style="907" customWidth="1"/>
    <col min="13832" max="13832" width="12.140625" style="907" customWidth="1"/>
    <col min="13833" max="13833" width="15" style="907" customWidth="1"/>
    <col min="13834" max="13834" width="14.28515625" style="907" customWidth="1"/>
    <col min="13835" max="13835" width="11.7109375" style="907" customWidth="1"/>
    <col min="13836" max="13836" width="11.28515625" style="907" customWidth="1"/>
    <col min="13837" max="13837" width="15" style="907" customWidth="1"/>
    <col min="13838" max="13838" width="11.140625" style="907" customWidth="1"/>
    <col min="13839" max="13839" width="11.28515625" style="907" customWidth="1"/>
    <col min="13840" max="13840" width="14.85546875" style="907" customWidth="1"/>
    <col min="13841" max="13841" width="14.42578125" style="907" customWidth="1"/>
    <col min="13842" max="13842" width="12.85546875" style="907" customWidth="1"/>
    <col min="13843" max="13844" width="14.7109375" style="907" customWidth="1"/>
    <col min="13845" max="13845" width="13.5703125" style="907" customWidth="1"/>
    <col min="13846" max="13846" width="10.140625" style="907" bestFit="1" customWidth="1"/>
    <col min="13847" max="14081" width="9.140625" style="907"/>
    <col min="14082" max="14082" width="11.5703125" style="907" customWidth="1"/>
    <col min="14083" max="14083" width="68.5703125" style="907" customWidth="1"/>
    <col min="14084" max="14084" width="14.42578125" style="907" customWidth="1"/>
    <col min="14085" max="14085" width="13.7109375" style="907" customWidth="1"/>
    <col min="14086" max="14086" width="15" style="907" customWidth="1"/>
    <col min="14087" max="14087" width="14.5703125" style="907" customWidth="1"/>
    <col min="14088" max="14088" width="12.140625" style="907" customWidth="1"/>
    <col min="14089" max="14089" width="15" style="907" customWidth="1"/>
    <col min="14090" max="14090" width="14.28515625" style="907" customWidth="1"/>
    <col min="14091" max="14091" width="11.7109375" style="907" customWidth="1"/>
    <col min="14092" max="14092" width="11.28515625" style="907" customWidth="1"/>
    <col min="14093" max="14093" width="15" style="907" customWidth="1"/>
    <col min="14094" max="14094" width="11.140625" style="907" customWidth="1"/>
    <col min="14095" max="14095" width="11.28515625" style="907" customWidth="1"/>
    <col min="14096" max="14096" width="14.85546875" style="907" customWidth="1"/>
    <col min="14097" max="14097" width="14.42578125" style="907" customWidth="1"/>
    <col min="14098" max="14098" width="12.85546875" style="907" customWidth="1"/>
    <col min="14099" max="14100" width="14.7109375" style="907" customWidth="1"/>
    <col min="14101" max="14101" width="13.5703125" style="907" customWidth="1"/>
    <col min="14102" max="14102" width="10.140625" style="907" bestFit="1" customWidth="1"/>
    <col min="14103" max="14337" width="9.140625" style="907"/>
    <col min="14338" max="14338" width="11.5703125" style="907" customWidth="1"/>
    <col min="14339" max="14339" width="68.5703125" style="907" customWidth="1"/>
    <col min="14340" max="14340" width="14.42578125" style="907" customWidth="1"/>
    <col min="14341" max="14341" width="13.7109375" style="907" customWidth="1"/>
    <col min="14342" max="14342" width="15" style="907" customWidth="1"/>
    <col min="14343" max="14343" width="14.5703125" style="907" customWidth="1"/>
    <col min="14344" max="14344" width="12.140625" style="907" customWidth="1"/>
    <col min="14345" max="14345" width="15" style="907" customWidth="1"/>
    <col min="14346" max="14346" width="14.28515625" style="907" customWidth="1"/>
    <col min="14347" max="14347" width="11.7109375" style="907" customWidth="1"/>
    <col min="14348" max="14348" width="11.28515625" style="907" customWidth="1"/>
    <col min="14349" max="14349" width="15" style="907" customWidth="1"/>
    <col min="14350" max="14350" width="11.140625" style="907" customWidth="1"/>
    <col min="14351" max="14351" width="11.28515625" style="907" customWidth="1"/>
    <col min="14352" max="14352" width="14.85546875" style="907" customWidth="1"/>
    <col min="14353" max="14353" width="14.42578125" style="907" customWidth="1"/>
    <col min="14354" max="14354" width="12.85546875" style="907" customWidth="1"/>
    <col min="14355" max="14356" width="14.7109375" style="907" customWidth="1"/>
    <col min="14357" max="14357" width="13.5703125" style="907" customWidth="1"/>
    <col min="14358" max="14358" width="10.140625" style="907" bestFit="1" customWidth="1"/>
    <col min="14359" max="14593" width="9.140625" style="907"/>
    <col min="14594" max="14594" width="11.5703125" style="907" customWidth="1"/>
    <col min="14595" max="14595" width="68.5703125" style="907" customWidth="1"/>
    <col min="14596" max="14596" width="14.42578125" style="907" customWidth="1"/>
    <col min="14597" max="14597" width="13.7109375" style="907" customWidth="1"/>
    <col min="14598" max="14598" width="15" style="907" customWidth="1"/>
    <col min="14599" max="14599" width="14.5703125" style="907" customWidth="1"/>
    <col min="14600" max="14600" width="12.140625" style="907" customWidth="1"/>
    <col min="14601" max="14601" width="15" style="907" customWidth="1"/>
    <col min="14602" max="14602" width="14.28515625" style="907" customWidth="1"/>
    <col min="14603" max="14603" width="11.7109375" style="907" customWidth="1"/>
    <col min="14604" max="14604" width="11.28515625" style="907" customWidth="1"/>
    <col min="14605" max="14605" width="15" style="907" customWidth="1"/>
    <col min="14606" max="14606" width="11.140625" style="907" customWidth="1"/>
    <col min="14607" max="14607" width="11.28515625" style="907" customWidth="1"/>
    <col min="14608" max="14608" width="14.85546875" style="907" customWidth="1"/>
    <col min="14609" max="14609" width="14.42578125" style="907" customWidth="1"/>
    <col min="14610" max="14610" width="12.85546875" style="907" customWidth="1"/>
    <col min="14611" max="14612" width="14.7109375" style="907" customWidth="1"/>
    <col min="14613" max="14613" width="13.5703125" style="907" customWidth="1"/>
    <col min="14614" max="14614" width="10.140625" style="907" bestFit="1" customWidth="1"/>
    <col min="14615" max="14849" width="9.140625" style="907"/>
    <col min="14850" max="14850" width="11.5703125" style="907" customWidth="1"/>
    <col min="14851" max="14851" width="68.5703125" style="907" customWidth="1"/>
    <col min="14852" max="14852" width="14.42578125" style="907" customWidth="1"/>
    <col min="14853" max="14853" width="13.7109375" style="907" customWidth="1"/>
    <col min="14854" max="14854" width="15" style="907" customWidth="1"/>
    <col min="14855" max="14855" width="14.5703125" style="907" customWidth="1"/>
    <col min="14856" max="14856" width="12.140625" style="907" customWidth="1"/>
    <col min="14857" max="14857" width="15" style="907" customWidth="1"/>
    <col min="14858" max="14858" width="14.28515625" style="907" customWidth="1"/>
    <col min="14859" max="14859" width="11.7109375" style="907" customWidth="1"/>
    <col min="14860" max="14860" width="11.28515625" style="907" customWidth="1"/>
    <col min="14861" max="14861" width="15" style="907" customWidth="1"/>
    <col min="14862" max="14862" width="11.140625" style="907" customWidth="1"/>
    <col min="14863" max="14863" width="11.28515625" style="907" customWidth="1"/>
    <col min="14864" max="14864" width="14.85546875" style="907" customWidth="1"/>
    <col min="14865" max="14865" width="14.42578125" style="907" customWidth="1"/>
    <col min="14866" max="14866" width="12.85546875" style="907" customWidth="1"/>
    <col min="14867" max="14868" width="14.7109375" style="907" customWidth="1"/>
    <col min="14869" max="14869" width="13.5703125" style="907" customWidth="1"/>
    <col min="14870" max="14870" width="10.140625" style="907" bestFit="1" customWidth="1"/>
    <col min="14871" max="15105" width="9.140625" style="907"/>
    <col min="15106" max="15106" width="11.5703125" style="907" customWidth="1"/>
    <col min="15107" max="15107" width="68.5703125" style="907" customWidth="1"/>
    <col min="15108" max="15108" width="14.42578125" style="907" customWidth="1"/>
    <col min="15109" max="15109" width="13.7109375" style="907" customWidth="1"/>
    <col min="15110" max="15110" width="15" style="907" customWidth="1"/>
    <col min="15111" max="15111" width="14.5703125" style="907" customWidth="1"/>
    <col min="15112" max="15112" width="12.140625" style="907" customWidth="1"/>
    <col min="15113" max="15113" width="15" style="907" customWidth="1"/>
    <col min="15114" max="15114" width="14.28515625" style="907" customWidth="1"/>
    <col min="15115" max="15115" width="11.7109375" style="907" customWidth="1"/>
    <col min="15116" max="15116" width="11.28515625" style="907" customWidth="1"/>
    <col min="15117" max="15117" width="15" style="907" customWidth="1"/>
    <col min="15118" max="15118" width="11.140625" style="907" customWidth="1"/>
    <col min="15119" max="15119" width="11.28515625" style="907" customWidth="1"/>
    <col min="15120" max="15120" width="14.85546875" style="907" customWidth="1"/>
    <col min="15121" max="15121" width="14.42578125" style="907" customWidth="1"/>
    <col min="15122" max="15122" width="12.85546875" style="907" customWidth="1"/>
    <col min="15123" max="15124" width="14.7109375" style="907" customWidth="1"/>
    <col min="15125" max="15125" width="13.5703125" style="907" customWidth="1"/>
    <col min="15126" max="15126" width="10.140625" style="907" bestFit="1" customWidth="1"/>
    <col min="15127" max="15361" width="9.140625" style="907"/>
    <col min="15362" max="15362" width="11.5703125" style="907" customWidth="1"/>
    <col min="15363" max="15363" width="68.5703125" style="907" customWidth="1"/>
    <col min="15364" max="15364" width="14.42578125" style="907" customWidth="1"/>
    <col min="15365" max="15365" width="13.7109375" style="907" customWidth="1"/>
    <col min="15366" max="15366" width="15" style="907" customWidth="1"/>
    <col min="15367" max="15367" width="14.5703125" style="907" customWidth="1"/>
    <col min="15368" max="15368" width="12.140625" style="907" customWidth="1"/>
    <col min="15369" max="15369" width="15" style="907" customWidth="1"/>
    <col min="15370" max="15370" width="14.28515625" style="907" customWidth="1"/>
    <col min="15371" max="15371" width="11.7109375" style="907" customWidth="1"/>
    <col min="15372" max="15372" width="11.28515625" style="907" customWidth="1"/>
    <col min="15373" max="15373" width="15" style="907" customWidth="1"/>
    <col min="15374" max="15374" width="11.140625" style="907" customWidth="1"/>
    <col min="15375" max="15375" width="11.28515625" style="907" customWidth="1"/>
    <col min="15376" max="15376" width="14.85546875" style="907" customWidth="1"/>
    <col min="15377" max="15377" width="14.42578125" style="907" customWidth="1"/>
    <col min="15378" max="15378" width="12.85546875" style="907" customWidth="1"/>
    <col min="15379" max="15380" width="14.7109375" style="907" customWidth="1"/>
    <col min="15381" max="15381" width="13.5703125" style="907" customWidth="1"/>
    <col min="15382" max="15382" width="10.140625" style="907" bestFit="1" customWidth="1"/>
    <col min="15383" max="15617" width="9.140625" style="907"/>
    <col min="15618" max="15618" width="11.5703125" style="907" customWidth="1"/>
    <col min="15619" max="15619" width="68.5703125" style="907" customWidth="1"/>
    <col min="15620" max="15620" width="14.42578125" style="907" customWidth="1"/>
    <col min="15621" max="15621" width="13.7109375" style="907" customWidth="1"/>
    <col min="15622" max="15622" width="15" style="907" customWidth="1"/>
    <col min="15623" max="15623" width="14.5703125" style="907" customWidth="1"/>
    <col min="15624" max="15624" width="12.140625" style="907" customWidth="1"/>
    <col min="15625" max="15625" width="15" style="907" customWidth="1"/>
    <col min="15626" max="15626" width="14.28515625" style="907" customWidth="1"/>
    <col min="15627" max="15627" width="11.7109375" style="907" customWidth="1"/>
    <col min="15628" max="15628" width="11.28515625" style="907" customWidth="1"/>
    <col min="15629" max="15629" width="15" style="907" customWidth="1"/>
    <col min="15630" max="15630" width="11.140625" style="907" customWidth="1"/>
    <col min="15631" max="15631" width="11.28515625" style="907" customWidth="1"/>
    <col min="15632" max="15632" width="14.85546875" style="907" customWidth="1"/>
    <col min="15633" max="15633" width="14.42578125" style="907" customWidth="1"/>
    <col min="15634" max="15634" width="12.85546875" style="907" customWidth="1"/>
    <col min="15635" max="15636" width="14.7109375" style="907" customWidth="1"/>
    <col min="15637" max="15637" width="13.5703125" style="907" customWidth="1"/>
    <col min="15638" max="15638" width="10.140625" style="907" bestFit="1" customWidth="1"/>
    <col min="15639" max="15873" width="9.140625" style="907"/>
    <col min="15874" max="15874" width="11.5703125" style="907" customWidth="1"/>
    <col min="15875" max="15875" width="68.5703125" style="907" customWidth="1"/>
    <col min="15876" max="15876" width="14.42578125" style="907" customWidth="1"/>
    <col min="15877" max="15877" width="13.7109375" style="907" customWidth="1"/>
    <col min="15878" max="15878" width="15" style="907" customWidth="1"/>
    <col min="15879" max="15879" width="14.5703125" style="907" customWidth="1"/>
    <col min="15880" max="15880" width="12.140625" style="907" customWidth="1"/>
    <col min="15881" max="15881" width="15" style="907" customWidth="1"/>
    <col min="15882" max="15882" width="14.28515625" style="907" customWidth="1"/>
    <col min="15883" max="15883" width="11.7109375" style="907" customWidth="1"/>
    <col min="15884" max="15884" width="11.28515625" style="907" customWidth="1"/>
    <col min="15885" max="15885" width="15" style="907" customWidth="1"/>
    <col min="15886" max="15886" width="11.140625" style="907" customWidth="1"/>
    <col min="15887" max="15887" width="11.28515625" style="907" customWidth="1"/>
    <col min="15888" max="15888" width="14.85546875" style="907" customWidth="1"/>
    <col min="15889" max="15889" width="14.42578125" style="907" customWidth="1"/>
    <col min="15890" max="15890" width="12.85546875" style="907" customWidth="1"/>
    <col min="15891" max="15892" width="14.7109375" style="907" customWidth="1"/>
    <col min="15893" max="15893" width="13.5703125" style="907" customWidth="1"/>
    <col min="15894" max="15894" width="10.140625" style="907" bestFit="1" customWidth="1"/>
    <col min="15895" max="16129" width="9.140625" style="907"/>
    <col min="16130" max="16130" width="11.5703125" style="907" customWidth="1"/>
    <col min="16131" max="16131" width="68.5703125" style="907" customWidth="1"/>
    <col min="16132" max="16132" width="14.42578125" style="907" customWidth="1"/>
    <col min="16133" max="16133" width="13.7109375" style="907" customWidth="1"/>
    <col min="16134" max="16134" width="15" style="907" customWidth="1"/>
    <col min="16135" max="16135" width="14.5703125" style="907" customWidth="1"/>
    <col min="16136" max="16136" width="12.140625" style="907" customWidth="1"/>
    <col min="16137" max="16137" width="15" style="907" customWidth="1"/>
    <col min="16138" max="16138" width="14.28515625" style="907" customWidth="1"/>
    <col min="16139" max="16139" width="11.7109375" style="907" customWidth="1"/>
    <col min="16140" max="16140" width="11.28515625" style="907" customWidth="1"/>
    <col min="16141" max="16141" width="15" style="907" customWidth="1"/>
    <col min="16142" max="16142" width="11.140625" style="907" customWidth="1"/>
    <col min="16143" max="16143" width="11.28515625" style="907" customWidth="1"/>
    <col min="16144" max="16144" width="14.85546875" style="907" customWidth="1"/>
    <col min="16145" max="16145" width="14.42578125" style="907" customWidth="1"/>
    <col min="16146" max="16146" width="12.85546875" style="907" customWidth="1"/>
    <col min="16147" max="16148" width="14.7109375" style="907" customWidth="1"/>
    <col min="16149" max="16149" width="13.5703125" style="907" customWidth="1"/>
    <col min="16150" max="16150" width="10.140625" style="907" bestFit="1" customWidth="1"/>
    <col min="16151" max="16384" width="9.140625" style="907"/>
  </cols>
  <sheetData>
    <row r="1" spans="2:21" s="635" customFormat="1" ht="22.5" customHeight="1" x14ac:dyDescent="0.2"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  <c r="M1" s="3393"/>
      <c r="N1" s="3393"/>
      <c r="O1" s="3393"/>
      <c r="P1" s="3393"/>
      <c r="Q1" s="3393"/>
      <c r="R1" s="3393"/>
      <c r="S1" s="3393"/>
      <c r="T1" s="3393"/>
      <c r="U1" s="3393"/>
    </row>
    <row r="2" spans="2:21" s="635" customFormat="1" ht="22.5" customHeight="1" x14ac:dyDescent="0.2">
      <c r="B2" s="3407"/>
      <c r="C2" s="3407"/>
      <c r="D2" s="3407"/>
      <c r="E2" s="3407"/>
      <c r="F2" s="3407"/>
      <c r="G2" s="3407"/>
      <c r="H2" s="3407"/>
      <c r="I2" s="3407"/>
      <c r="J2" s="3407"/>
      <c r="K2" s="3407"/>
      <c r="L2" s="3407"/>
      <c r="M2" s="3407"/>
      <c r="N2" s="3407"/>
      <c r="O2" s="3407"/>
      <c r="P2" s="3407"/>
      <c r="Q2" s="3407"/>
      <c r="R2" s="3407"/>
      <c r="S2" s="3407"/>
      <c r="T2" s="3407"/>
      <c r="U2" s="3407"/>
    </row>
    <row r="3" spans="2:21" s="635" customFormat="1" ht="22.5" customHeight="1" x14ac:dyDescent="0.2">
      <c r="B3" s="3397" t="s">
        <v>269</v>
      </c>
      <c r="C3" s="3397"/>
      <c r="D3" s="3397"/>
      <c r="E3" s="3397"/>
      <c r="F3" s="3397"/>
      <c r="G3" s="3397"/>
      <c r="H3" s="3397"/>
      <c r="I3" s="3393" t="str">
        <f>[1]СПО!F3</f>
        <v>01.05.2017 г.</v>
      </c>
      <c r="J3" s="3393"/>
      <c r="K3" s="3394" t="s">
        <v>268</v>
      </c>
      <c r="L3" s="3394"/>
      <c r="M3" s="3394"/>
      <c r="N3" s="3394"/>
      <c r="O3" s="3394"/>
      <c r="P3" s="3394"/>
      <c r="Q3" s="3394"/>
      <c r="R3" s="3394"/>
      <c r="S3" s="3394"/>
      <c r="T3" s="3394"/>
      <c r="U3" s="3394"/>
    </row>
    <row r="4" spans="2:21" s="635" customFormat="1" ht="22.5" customHeight="1" thickBot="1" x14ac:dyDescent="0.25">
      <c r="C4" s="1969"/>
      <c r="F4" s="636"/>
      <c r="I4" s="636"/>
      <c r="L4" s="636"/>
      <c r="O4" s="636"/>
      <c r="R4" s="636"/>
      <c r="U4" s="636"/>
    </row>
    <row r="5" spans="2:21" s="635" customFormat="1" ht="22.5" customHeight="1" thickBot="1" x14ac:dyDescent="0.25">
      <c r="B5" s="3413" t="s">
        <v>9</v>
      </c>
      <c r="C5" s="3413"/>
      <c r="D5" s="3406" t="s">
        <v>0</v>
      </c>
      <c r="E5" s="3406"/>
      <c r="F5" s="3406"/>
      <c r="G5" s="3379" t="s">
        <v>1</v>
      </c>
      <c r="H5" s="3379"/>
      <c r="I5" s="3379"/>
      <c r="J5" s="3405" t="s">
        <v>2</v>
      </c>
      <c r="K5" s="3405"/>
      <c r="L5" s="3405"/>
      <c r="M5" s="3379" t="s">
        <v>3</v>
      </c>
      <c r="N5" s="3379"/>
      <c r="O5" s="3379"/>
      <c r="P5" s="3406">
        <v>5</v>
      </c>
      <c r="Q5" s="3406"/>
      <c r="R5" s="3406"/>
      <c r="S5" s="3396" t="s">
        <v>6</v>
      </c>
      <c r="T5" s="3396"/>
      <c r="U5" s="3396"/>
    </row>
    <row r="6" spans="2:21" s="635" customFormat="1" ht="22.5" customHeight="1" thickBot="1" x14ac:dyDescent="0.25">
      <c r="B6" s="3413"/>
      <c r="C6" s="3413"/>
      <c r="D6" s="3406"/>
      <c r="E6" s="3406"/>
      <c r="F6" s="3406"/>
      <c r="G6" s="3379"/>
      <c r="H6" s="3379"/>
      <c r="I6" s="3379"/>
      <c r="J6" s="3405"/>
      <c r="K6" s="3405"/>
      <c r="L6" s="3405"/>
      <c r="M6" s="3379"/>
      <c r="N6" s="3379"/>
      <c r="O6" s="3379"/>
      <c r="P6" s="3406"/>
      <c r="Q6" s="3406"/>
      <c r="R6" s="3406"/>
      <c r="S6" s="3396"/>
      <c r="T6" s="3396"/>
      <c r="U6" s="3396"/>
    </row>
    <row r="7" spans="2:21" s="635" customFormat="1" ht="114.6" customHeight="1" thickBot="1" x14ac:dyDescent="0.25">
      <c r="B7" s="3413"/>
      <c r="C7" s="3413"/>
      <c r="D7" s="911" t="s">
        <v>26</v>
      </c>
      <c r="E7" s="912" t="s">
        <v>27</v>
      </c>
      <c r="F7" s="2024" t="s">
        <v>4</v>
      </c>
      <c r="G7" s="913" t="s">
        <v>26</v>
      </c>
      <c r="H7" s="912" t="s">
        <v>27</v>
      </c>
      <c r="I7" s="1060" t="s">
        <v>4</v>
      </c>
      <c r="J7" s="913" t="s">
        <v>26</v>
      </c>
      <c r="K7" s="912" t="s">
        <v>27</v>
      </c>
      <c r="L7" s="1060" t="s">
        <v>4</v>
      </c>
      <c r="M7" s="913" t="s">
        <v>26</v>
      </c>
      <c r="N7" s="912" t="s">
        <v>27</v>
      </c>
      <c r="O7" s="1060" t="s">
        <v>4</v>
      </c>
      <c r="P7" s="913" t="s">
        <v>26</v>
      </c>
      <c r="Q7" s="912" t="s">
        <v>27</v>
      </c>
      <c r="R7" s="1060" t="s">
        <v>4</v>
      </c>
      <c r="S7" s="913" t="s">
        <v>26</v>
      </c>
      <c r="T7" s="912" t="s">
        <v>27</v>
      </c>
      <c r="U7" s="1060" t="s">
        <v>4</v>
      </c>
    </row>
    <row r="8" spans="2:21" s="635" customFormat="1" ht="22.5" customHeight="1" thickBot="1" x14ac:dyDescent="0.25">
      <c r="B8" s="3398" t="s">
        <v>22</v>
      </c>
      <c r="C8" s="3398"/>
      <c r="D8" s="1838">
        <f>SUM(D9:D27)</f>
        <v>62</v>
      </c>
      <c r="E8" s="669">
        <f t="shared" ref="E8:U8" si="0">SUM(E9:E27)</f>
        <v>42</v>
      </c>
      <c r="F8" s="1839">
        <f t="shared" si="0"/>
        <v>104</v>
      </c>
      <c r="G8" s="711">
        <f t="shared" si="0"/>
        <v>51</v>
      </c>
      <c r="H8" s="669">
        <f t="shared" si="0"/>
        <v>131</v>
      </c>
      <c r="I8" s="1061">
        <f t="shared" si="0"/>
        <v>182</v>
      </c>
      <c r="J8" s="711">
        <f t="shared" si="0"/>
        <v>31</v>
      </c>
      <c r="K8" s="669">
        <f t="shared" si="0"/>
        <v>180</v>
      </c>
      <c r="L8" s="1061">
        <f t="shared" si="0"/>
        <v>211</v>
      </c>
      <c r="M8" s="711">
        <f t="shared" si="0"/>
        <v>32</v>
      </c>
      <c r="N8" s="669">
        <f t="shared" si="0"/>
        <v>80</v>
      </c>
      <c r="O8" s="1061">
        <f t="shared" si="0"/>
        <v>112</v>
      </c>
      <c r="P8" s="711">
        <f t="shared" si="0"/>
        <v>28</v>
      </c>
      <c r="Q8" s="669">
        <f t="shared" si="0"/>
        <v>220</v>
      </c>
      <c r="R8" s="1061">
        <f t="shared" si="0"/>
        <v>248</v>
      </c>
      <c r="S8" s="711">
        <f t="shared" si="0"/>
        <v>204</v>
      </c>
      <c r="T8" s="669">
        <f t="shared" si="0"/>
        <v>653</v>
      </c>
      <c r="U8" s="1061">
        <f t="shared" si="0"/>
        <v>857</v>
      </c>
    </row>
    <row r="9" spans="2:21" s="635" customFormat="1" ht="22.5" customHeight="1" x14ac:dyDescent="0.2">
      <c r="B9" s="1986" t="s">
        <v>301</v>
      </c>
      <c r="C9" s="1987" t="s">
        <v>302</v>
      </c>
      <c r="D9" s="1988">
        <v>0</v>
      </c>
      <c r="E9" s="1989">
        <v>0</v>
      </c>
      <c r="F9" s="1990">
        <v>0</v>
      </c>
      <c r="G9" s="1991">
        <v>0</v>
      </c>
      <c r="H9" s="1989">
        <v>0</v>
      </c>
      <c r="I9" s="1990">
        <v>0</v>
      </c>
      <c r="J9" s="1991">
        <v>0</v>
      </c>
      <c r="K9" s="1989">
        <v>0</v>
      </c>
      <c r="L9" s="1990">
        <v>0</v>
      </c>
      <c r="M9" s="1991">
        <v>0</v>
      </c>
      <c r="N9" s="1989">
        <v>0</v>
      </c>
      <c r="O9" s="1990">
        <v>0</v>
      </c>
      <c r="P9" s="1991">
        <v>0</v>
      </c>
      <c r="Q9" s="1989">
        <v>0</v>
      </c>
      <c r="R9" s="1990">
        <v>0</v>
      </c>
      <c r="S9" s="1991">
        <v>0</v>
      </c>
      <c r="T9" s="1989">
        <v>0</v>
      </c>
      <c r="U9" s="1990">
        <v>0</v>
      </c>
    </row>
    <row r="10" spans="2:21" ht="22.5" customHeight="1" x14ac:dyDescent="0.2">
      <c r="B10" s="1992" t="s">
        <v>206</v>
      </c>
      <c r="C10" s="637" t="s">
        <v>207</v>
      </c>
      <c r="D10" s="1993">
        <v>5</v>
      </c>
      <c r="E10" s="795">
        <v>1</v>
      </c>
      <c r="F10" s="1994">
        <v>6</v>
      </c>
      <c r="G10" s="796">
        <v>2</v>
      </c>
      <c r="H10" s="795">
        <v>3</v>
      </c>
      <c r="I10" s="1994">
        <v>5</v>
      </c>
      <c r="J10" s="796">
        <v>2</v>
      </c>
      <c r="K10" s="795">
        <v>6</v>
      </c>
      <c r="L10" s="1994">
        <v>8</v>
      </c>
      <c r="M10" s="796">
        <v>1</v>
      </c>
      <c r="N10" s="795">
        <v>3</v>
      </c>
      <c r="O10" s="1994">
        <v>4</v>
      </c>
      <c r="P10" s="796">
        <v>1</v>
      </c>
      <c r="Q10" s="795">
        <v>5</v>
      </c>
      <c r="R10" s="1994">
        <v>6</v>
      </c>
      <c r="S10" s="796">
        <v>11</v>
      </c>
      <c r="T10" s="795">
        <v>18</v>
      </c>
      <c r="U10" s="1994">
        <v>29</v>
      </c>
    </row>
    <row r="11" spans="2:21" ht="22.5" customHeight="1" x14ac:dyDescent="0.2">
      <c r="B11" s="1992" t="s">
        <v>208</v>
      </c>
      <c r="C11" s="637" t="s">
        <v>209</v>
      </c>
      <c r="D11" s="1993">
        <v>4</v>
      </c>
      <c r="E11" s="795">
        <v>4</v>
      </c>
      <c r="F11" s="1994">
        <v>8</v>
      </c>
      <c r="G11" s="796">
        <v>0</v>
      </c>
      <c r="H11" s="795">
        <v>10</v>
      </c>
      <c r="I11" s="1994">
        <v>10</v>
      </c>
      <c r="J11" s="796">
        <v>0</v>
      </c>
      <c r="K11" s="795">
        <v>15</v>
      </c>
      <c r="L11" s="1994">
        <v>15</v>
      </c>
      <c r="M11" s="796">
        <v>6</v>
      </c>
      <c r="N11" s="795">
        <v>13</v>
      </c>
      <c r="O11" s="1994">
        <v>19</v>
      </c>
      <c r="P11" s="796">
        <v>4</v>
      </c>
      <c r="Q11" s="795">
        <v>25</v>
      </c>
      <c r="R11" s="1994">
        <v>29</v>
      </c>
      <c r="S11" s="796">
        <v>14</v>
      </c>
      <c r="T11" s="795">
        <v>67</v>
      </c>
      <c r="U11" s="1994">
        <v>81</v>
      </c>
    </row>
    <row r="12" spans="2:21" ht="22.5" customHeight="1" x14ac:dyDescent="0.2">
      <c r="B12" s="1992" t="s">
        <v>210</v>
      </c>
      <c r="C12" s="637" t="s">
        <v>211</v>
      </c>
      <c r="D12" s="1993">
        <v>5</v>
      </c>
      <c r="E12" s="795">
        <v>4</v>
      </c>
      <c r="F12" s="1994">
        <v>9</v>
      </c>
      <c r="G12" s="796">
        <v>3</v>
      </c>
      <c r="H12" s="795">
        <v>21</v>
      </c>
      <c r="I12" s="1994">
        <v>24</v>
      </c>
      <c r="J12" s="796">
        <v>0</v>
      </c>
      <c r="K12" s="795">
        <v>24</v>
      </c>
      <c r="L12" s="1994">
        <v>24</v>
      </c>
      <c r="M12" s="796">
        <v>1</v>
      </c>
      <c r="N12" s="795">
        <v>10</v>
      </c>
      <c r="O12" s="1994">
        <v>11</v>
      </c>
      <c r="P12" s="796">
        <v>0</v>
      </c>
      <c r="Q12" s="795">
        <v>23</v>
      </c>
      <c r="R12" s="1994">
        <v>23</v>
      </c>
      <c r="S12" s="796">
        <v>9</v>
      </c>
      <c r="T12" s="795">
        <v>82</v>
      </c>
      <c r="U12" s="1994">
        <v>91</v>
      </c>
    </row>
    <row r="13" spans="2:21" ht="21.6" customHeight="1" x14ac:dyDescent="0.2">
      <c r="B13" s="1992" t="s">
        <v>212</v>
      </c>
      <c r="C13" s="637" t="s">
        <v>213</v>
      </c>
      <c r="D13" s="1993">
        <v>4</v>
      </c>
      <c r="E13" s="795">
        <v>11</v>
      </c>
      <c r="F13" s="1994">
        <v>15</v>
      </c>
      <c r="G13" s="796">
        <v>3</v>
      </c>
      <c r="H13" s="795">
        <v>28</v>
      </c>
      <c r="I13" s="1994">
        <v>31</v>
      </c>
      <c r="J13" s="796">
        <v>0</v>
      </c>
      <c r="K13" s="795">
        <v>42</v>
      </c>
      <c r="L13" s="1994">
        <v>42</v>
      </c>
      <c r="M13" s="796">
        <v>0</v>
      </c>
      <c r="N13" s="795">
        <v>13</v>
      </c>
      <c r="O13" s="1994">
        <v>13</v>
      </c>
      <c r="P13" s="796">
        <v>0</v>
      </c>
      <c r="Q13" s="795">
        <v>25</v>
      </c>
      <c r="R13" s="1994">
        <v>25</v>
      </c>
      <c r="S13" s="796">
        <v>7</v>
      </c>
      <c r="T13" s="795">
        <v>119</v>
      </c>
      <c r="U13" s="1994">
        <v>126</v>
      </c>
    </row>
    <row r="14" spans="2:21" ht="22.5" customHeight="1" x14ac:dyDescent="0.2">
      <c r="B14" s="1992" t="s">
        <v>214</v>
      </c>
      <c r="C14" s="637" t="s">
        <v>215</v>
      </c>
      <c r="D14" s="1993">
        <v>5</v>
      </c>
      <c r="E14" s="795">
        <v>6</v>
      </c>
      <c r="F14" s="1994">
        <v>11</v>
      </c>
      <c r="G14" s="796">
        <v>4</v>
      </c>
      <c r="H14" s="795">
        <v>14</v>
      </c>
      <c r="I14" s="1994">
        <v>18</v>
      </c>
      <c r="J14" s="796">
        <v>0</v>
      </c>
      <c r="K14" s="795">
        <v>0</v>
      </c>
      <c r="L14" s="1994">
        <v>0</v>
      </c>
      <c r="M14" s="796">
        <v>0</v>
      </c>
      <c r="N14" s="795">
        <v>0</v>
      </c>
      <c r="O14" s="1994">
        <v>0</v>
      </c>
      <c r="P14" s="796">
        <v>0</v>
      </c>
      <c r="Q14" s="795">
        <v>0</v>
      </c>
      <c r="R14" s="1994">
        <v>0</v>
      </c>
      <c r="S14" s="796">
        <v>9</v>
      </c>
      <c r="T14" s="795">
        <v>20</v>
      </c>
      <c r="U14" s="1994">
        <v>29</v>
      </c>
    </row>
    <row r="15" spans="2:21" ht="22.5" customHeight="1" x14ac:dyDescent="0.2">
      <c r="B15" s="1992" t="s">
        <v>216</v>
      </c>
      <c r="C15" s="637" t="s">
        <v>217</v>
      </c>
      <c r="D15" s="1993">
        <v>13</v>
      </c>
      <c r="E15" s="795">
        <v>5</v>
      </c>
      <c r="F15" s="1994">
        <v>18</v>
      </c>
      <c r="G15" s="796">
        <v>7</v>
      </c>
      <c r="H15" s="795">
        <v>19</v>
      </c>
      <c r="I15" s="1994">
        <v>26</v>
      </c>
      <c r="J15" s="796">
        <v>13</v>
      </c>
      <c r="K15" s="795">
        <v>42</v>
      </c>
      <c r="L15" s="1994">
        <v>55</v>
      </c>
      <c r="M15" s="796">
        <v>5</v>
      </c>
      <c r="N15" s="795">
        <v>17</v>
      </c>
      <c r="O15" s="1994">
        <v>22</v>
      </c>
      <c r="P15" s="796">
        <v>6</v>
      </c>
      <c r="Q15" s="795">
        <v>91</v>
      </c>
      <c r="R15" s="1994">
        <v>97</v>
      </c>
      <c r="S15" s="796">
        <v>44</v>
      </c>
      <c r="T15" s="795">
        <v>174</v>
      </c>
      <c r="U15" s="1994">
        <v>218</v>
      </c>
    </row>
    <row r="16" spans="2:21" ht="22.5" customHeight="1" x14ac:dyDescent="0.2">
      <c r="B16" s="1992" t="s">
        <v>218</v>
      </c>
      <c r="C16" s="637" t="s">
        <v>219</v>
      </c>
      <c r="D16" s="1993">
        <v>4</v>
      </c>
      <c r="E16" s="795">
        <v>3</v>
      </c>
      <c r="F16" s="1994">
        <v>7</v>
      </c>
      <c r="G16" s="796">
        <v>5</v>
      </c>
      <c r="H16" s="795">
        <v>17</v>
      </c>
      <c r="I16" s="1994">
        <v>22</v>
      </c>
      <c r="J16" s="796">
        <v>4</v>
      </c>
      <c r="K16" s="795">
        <v>26</v>
      </c>
      <c r="L16" s="1994">
        <v>30</v>
      </c>
      <c r="M16" s="796">
        <v>11</v>
      </c>
      <c r="N16" s="795">
        <v>5</v>
      </c>
      <c r="O16" s="1994">
        <v>16</v>
      </c>
      <c r="P16" s="796">
        <v>3</v>
      </c>
      <c r="Q16" s="795">
        <v>8</v>
      </c>
      <c r="R16" s="1994">
        <v>11</v>
      </c>
      <c r="S16" s="796">
        <v>27</v>
      </c>
      <c r="T16" s="795">
        <v>59</v>
      </c>
      <c r="U16" s="1994">
        <v>86</v>
      </c>
    </row>
    <row r="17" spans="2:21" ht="22.5" customHeight="1" x14ac:dyDescent="0.2">
      <c r="B17" s="1992" t="s">
        <v>222</v>
      </c>
      <c r="C17" s="637" t="s">
        <v>223</v>
      </c>
      <c r="D17" s="1993">
        <v>20</v>
      </c>
      <c r="E17" s="795">
        <v>1</v>
      </c>
      <c r="F17" s="1994">
        <v>21</v>
      </c>
      <c r="G17" s="796">
        <v>19</v>
      </c>
      <c r="H17" s="795">
        <v>10</v>
      </c>
      <c r="I17" s="1994">
        <v>29</v>
      </c>
      <c r="J17" s="796">
        <v>5</v>
      </c>
      <c r="K17" s="795">
        <v>17</v>
      </c>
      <c r="L17" s="1994">
        <v>22</v>
      </c>
      <c r="M17" s="796">
        <v>5</v>
      </c>
      <c r="N17" s="795">
        <v>7</v>
      </c>
      <c r="O17" s="1994">
        <v>12</v>
      </c>
      <c r="P17" s="796">
        <v>10</v>
      </c>
      <c r="Q17" s="795">
        <v>13</v>
      </c>
      <c r="R17" s="1994">
        <v>23</v>
      </c>
      <c r="S17" s="796">
        <v>59</v>
      </c>
      <c r="T17" s="795">
        <v>48</v>
      </c>
      <c r="U17" s="1994">
        <v>107</v>
      </c>
    </row>
    <row r="18" spans="2:21" ht="22.5" customHeight="1" x14ac:dyDescent="0.2">
      <c r="B18" s="1992" t="s">
        <v>224</v>
      </c>
      <c r="C18" s="637" t="s">
        <v>225</v>
      </c>
      <c r="D18" s="1993">
        <v>0</v>
      </c>
      <c r="E18" s="795">
        <v>0</v>
      </c>
      <c r="F18" s="1994">
        <v>0</v>
      </c>
      <c r="G18" s="796">
        <v>6</v>
      </c>
      <c r="H18" s="795">
        <v>0</v>
      </c>
      <c r="I18" s="1994">
        <v>6</v>
      </c>
      <c r="J18" s="796">
        <v>2</v>
      </c>
      <c r="K18" s="795">
        <v>2</v>
      </c>
      <c r="L18" s="1994">
        <v>4</v>
      </c>
      <c r="M18" s="796">
        <v>1</v>
      </c>
      <c r="N18" s="795">
        <v>1</v>
      </c>
      <c r="O18" s="1994">
        <v>2</v>
      </c>
      <c r="P18" s="796">
        <v>1</v>
      </c>
      <c r="Q18" s="795">
        <v>6</v>
      </c>
      <c r="R18" s="1994">
        <v>7</v>
      </c>
      <c r="S18" s="796">
        <v>10</v>
      </c>
      <c r="T18" s="795">
        <v>9</v>
      </c>
      <c r="U18" s="1994">
        <v>19</v>
      </c>
    </row>
    <row r="19" spans="2:21" ht="36" customHeight="1" x14ac:dyDescent="0.2">
      <c r="B19" s="1992" t="s">
        <v>228</v>
      </c>
      <c r="C19" s="637" t="s">
        <v>229</v>
      </c>
      <c r="D19" s="1993">
        <v>0</v>
      </c>
      <c r="E19" s="795">
        <v>6</v>
      </c>
      <c r="F19" s="1994">
        <v>6</v>
      </c>
      <c r="G19" s="796">
        <v>0</v>
      </c>
      <c r="H19" s="795">
        <v>1</v>
      </c>
      <c r="I19" s="1994">
        <v>1</v>
      </c>
      <c r="J19" s="796">
        <v>0</v>
      </c>
      <c r="K19" s="795">
        <v>0</v>
      </c>
      <c r="L19" s="1994">
        <v>0</v>
      </c>
      <c r="M19" s="796">
        <v>0</v>
      </c>
      <c r="N19" s="795">
        <v>0</v>
      </c>
      <c r="O19" s="1994">
        <v>0</v>
      </c>
      <c r="P19" s="796">
        <v>0</v>
      </c>
      <c r="Q19" s="795">
        <v>0</v>
      </c>
      <c r="R19" s="1994">
        <v>0</v>
      </c>
      <c r="S19" s="796">
        <v>0</v>
      </c>
      <c r="T19" s="795">
        <v>7</v>
      </c>
      <c r="U19" s="1994">
        <v>7</v>
      </c>
    </row>
    <row r="20" spans="2:21" ht="22.5" customHeight="1" x14ac:dyDescent="0.2">
      <c r="B20" s="1992" t="s">
        <v>230</v>
      </c>
      <c r="C20" s="637" t="s">
        <v>231</v>
      </c>
      <c r="D20" s="1993">
        <v>0</v>
      </c>
      <c r="E20" s="795">
        <v>0</v>
      </c>
      <c r="F20" s="1994">
        <v>0</v>
      </c>
      <c r="G20" s="796">
        <v>0</v>
      </c>
      <c r="H20" s="795">
        <v>5</v>
      </c>
      <c r="I20" s="1994">
        <v>5</v>
      </c>
      <c r="J20" s="796">
        <v>0</v>
      </c>
      <c r="K20" s="795">
        <v>0</v>
      </c>
      <c r="L20" s="1994">
        <v>0</v>
      </c>
      <c r="M20" s="796">
        <v>0</v>
      </c>
      <c r="N20" s="795">
        <v>0</v>
      </c>
      <c r="O20" s="1994">
        <v>0</v>
      </c>
      <c r="P20" s="796">
        <v>0</v>
      </c>
      <c r="Q20" s="795">
        <v>0</v>
      </c>
      <c r="R20" s="1994">
        <v>0</v>
      </c>
      <c r="S20" s="796">
        <v>0</v>
      </c>
      <c r="T20" s="795">
        <v>5</v>
      </c>
      <c r="U20" s="1994">
        <v>5</v>
      </c>
    </row>
    <row r="21" spans="2:21" ht="22.5" customHeight="1" x14ac:dyDescent="0.2">
      <c r="B21" s="1992" t="s">
        <v>232</v>
      </c>
      <c r="C21" s="637" t="s">
        <v>233</v>
      </c>
      <c r="D21" s="1993">
        <v>0</v>
      </c>
      <c r="E21" s="795">
        <v>1</v>
      </c>
      <c r="F21" s="1994">
        <v>1</v>
      </c>
      <c r="G21" s="796">
        <v>0</v>
      </c>
      <c r="H21" s="795">
        <v>2</v>
      </c>
      <c r="I21" s="1994">
        <v>2</v>
      </c>
      <c r="J21" s="796">
        <v>0</v>
      </c>
      <c r="K21" s="795">
        <v>2</v>
      </c>
      <c r="L21" s="1994">
        <v>2</v>
      </c>
      <c r="M21" s="796">
        <v>0</v>
      </c>
      <c r="N21" s="795">
        <v>0</v>
      </c>
      <c r="O21" s="1994">
        <v>0</v>
      </c>
      <c r="P21" s="796">
        <v>0</v>
      </c>
      <c r="Q21" s="795">
        <v>0</v>
      </c>
      <c r="R21" s="1994">
        <v>0</v>
      </c>
      <c r="S21" s="796">
        <v>0</v>
      </c>
      <c r="T21" s="795">
        <v>5</v>
      </c>
      <c r="U21" s="1994">
        <v>5</v>
      </c>
    </row>
    <row r="22" spans="2:21" ht="22.5" customHeight="1" x14ac:dyDescent="0.2">
      <c r="B22" s="1992" t="s">
        <v>234</v>
      </c>
      <c r="C22" s="637" t="s">
        <v>235</v>
      </c>
      <c r="D22" s="1993">
        <v>2</v>
      </c>
      <c r="E22" s="795">
        <v>0</v>
      </c>
      <c r="F22" s="1994">
        <v>2</v>
      </c>
      <c r="G22" s="796">
        <v>2</v>
      </c>
      <c r="H22" s="795">
        <v>0</v>
      </c>
      <c r="I22" s="1994">
        <v>2</v>
      </c>
      <c r="J22" s="796">
        <v>5</v>
      </c>
      <c r="K22" s="795">
        <v>2</v>
      </c>
      <c r="L22" s="1994">
        <v>7</v>
      </c>
      <c r="M22" s="796">
        <v>1</v>
      </c>
      <c r="N22" s="795">
        <v>4</v>
      </c>
      <c r="O22" s="1994">
        <v>5</v>
      </c>
      <c r="P22" s="796">
        <v>0</v>
      </c>
      <c r="Q22" s="795">
        <v>6</v>
      </c>
      <c r="R22" s="1994">
        <v>6</v>
      </c>
      <c r="S22" s="796">
        <v>10</v>
      </c>
      <c r="T22" s="795">
        <v>12</v>
      </c>
      <c r="U22" s="1994">
        <v>22</v>
      </c>
    </row>
    <row r="23" spans="2:21" ht="22.5" customHeight="1" x14ac:dyDescent="0.2">
      <c r="B23" s="1992" t="s">
        <v>236</v>
      </c>
      <c r="C23" s="637" t="s">
        <v>237</v>
      </c>
      <c r="D23" s="1993">
        <v>0</v>
      </c>
      <c r="E23" s="795">
        <v>0</v>
      </c>
      <c r="F23" s="1994">
        <v>0</v>
      </c>
      <c r="G23" s="796">
        <v>0</v>
      </c>
      <c r="H23" s="795">
        <v>1</v>
      </c>
      <c r="I23" s="1994">
        <v>1</v>
      </c>
      <c r="J23" s="796">
        <v>0</v>
      </c>
      <c r="K23" s="795">
        <v>1</v>
      </c>
      <c r="L23" s="1994">
        <v>1</v>
      </c>
      <c r="M23" s="796">
        <v>0</v>
      </c>
      <c r="N23" s="795">
        <v>0</v>
      </c>
      <c r="O23" s="1994">
        <v>0</v>
      </c>
      <c r="P23" s="796">
        <v>0</v>
      </c>
      <c r="Q23" s="795">
        <v>0</v>
      </c>
      <c r="R23" s="1994">
        <v>0</v>
      </c>
      <c r="S23" s="796">
        <v>0</v>
      </c>
      <c r="T23" s="795">
        <v>2</v>
      </c>
      <c r="U23" s="1994">
        <v>2</v>
      </c>
    </row>
    <row r="24" spans="2:21" ht="22.5" customHeight="1" x14ac:dyDescent="0.2">
      <c r="B24" s="1992" t="s">
        <v>240</v>
      </c>
      <c r="C24" s="637" t="s">
        <v>241</v>
      </c>
      <c r="D24" s="1993">
        <v>0</v>
      </c>
      <c r="E24" s="795">
        <v>0</v>
      </c>
      <c r="F24" s="1994">
        <v>0</v>
      </c>
      <c r="G24" s="796">
        <v>0</v>
      </c>
      <c r="H24" s="795">
        <v>0</v>
      </c>
      <c r="I24" s="1994">
        <v>0</v>
      </c>
      <c r="J24" s="796">
        <v>0</v>
      </c>
      <c r="K24" s="795">
        <v>0</v>
      </c>
      <c r="L24" s="1994">
        <v>0</v>
      </c>
      <c r="M24" s="796">
        <v>0</v>
      </c>
      <c r="N24" s="795">
        <v>0</v>
      </c>
      <c r="O24" s="1994">
        <v>0</v>
      </c>
      <c r="P24" s="796">
        <v>1</v>
      </c>
      <c r="Q24" s="795">
        <v>0</v>
      </c>
      <c r="R24" s="1994">
        <v>1</v>
      </c>
      <c r="S24" s="796">
        <v>1</v>
      </c>
      <c r="T24" s="795">
        <v>0</v>
      </c>
      <c r="U24" s="1994">
        <v>1</v>
      </c>
    </row>
    <row r="25" spans="2:21" ht="22.5" customHeight="1" x14ac:dyDescent="0.2">
      <c r="B25" s="1992" t="s">
        <v>242</v>
      </c>
      <c r="C25" s="637" t="s">
        <v>243</v>
      </c>
      <c r="D25" s="1993">
        <v>0</v>
      </c>
      <c r="E25" s="795">
        <v>0</v>
      </c>
      <c r="F25" s="1994">
        <v>0</v>
      </c>
      <c r="G25" s="796">
        <v>0</v>
      </c>
      <c r="H25" s="795">
        <v>0</v>
      </c>
      <c r="I25" s="1994">
        <v>0</v>
      </c>
      <c r="J25" s="796">
        <v>0</v>
      </c>
      <c r="K25" s="795">
        <v>1</v>
      </c>
      <c r="L25" s="1994">
        <v>1</v>
      </c>
      <c r="M25" s="796">
        <v>0</v>
      </c>
      <c r="N25" s="795">
        <v>0</v>
      </c>
      <c r="O25" s="1994">
        <v>0</v>
      </c>
      <c r="P25" s="796">
        <v>0</v>
      </c>
      <c r="Q25" s="795">
        <v>0</v>
      </c>
      <c r="R25" s="1994">
        <v>0</v>
      </c>
      <c r="S25" s="796">
        <v>0</v>
      </c>
      <c r="T25" s="795">
        <v>1</v>
      </c>
      <c r="U25" s="1994">
        <v>1</v>
      </c>
    </row>
    <row r="26" spans="2:21" ht="22.5" customHeight="1" x14ac:dyDescent="0.2">
      <c r="B26" s="1992" t="s">
        <v>244</v>
      </c>
      <c r="C26" s="637" t="s">
        <v>245</v>
      </c>
      <c r="D26" s="1993">
        <v>0</v>
      </c>
      <c r="E26" s="795">
        <v>0</v>
      </c>
      <c r="F26" s="1994">
        <v>0</v>
      </c>
      <c r="G26" s="796">
        <v>0</v>
      </c>
      <c r="H26" s="795">
        <v>0</v>
      </c>
      <c r="I26" s="1994">
        <v>0</v>
      </c>
      <c r="J26" s="796">
        <v>0</v>
      </c>
      <c r="K26" s="795">
        <v>0</v>
      </c>
      <c r="L26" s="1994">
        <v>0</v>
      </c>
      <c r="M26" s="796">
        <v>0</v>
      </c>
      <c r="N26" s="795">
        <v>6</v>
      </c>
      <c r="O26" s="1994">
        <v>6</v>
      </c>
      <c r="P26" s="796">
        <v>0</v>
      </c>
      <c r="Q26" s="795">
        <v>15</v>
      </c>
      <c r="R26" s="1994">
        <v>15</v>
      </c>
      <c r="S26" s="796">
        <v>0</v>
      </c>
      <c r="T26" s="795">
        <v>21</v>
      </c>
      <c r="U26" s="1994">
        <v>21</v>
      </c>
    </row>
    <row r="27" spans="2:21" ht="22.5" customHeight="1" thickBot="1" x14ac:dyDescent="0.25">
      <c r="B27" s="1995" t="s">
        <v>246</v>
      </c>
      <c r="C27" s="1996" t="s">
        <v>296</v>
      </c>
      <c r="D27" s="1997">
        <v>0</v>
      </c>
      <c r="E27" s="1998">
        <v>0</v>
      </c>
      <c r="F27" s="1999">
        <v>0</v>
      </c>
      <c r="G27" s="2000">
        <v>0</v>
      </c>
      <c r="H27" s="1998">
        <v>0</v>
      </c>
      <c r="I27" s="1999">
        <v>0</v>
      </c>
      <c r="J27" s="2000">
        <v>0</v>
      </c>
      <c r="K27" s="1998">
        <v>0</v>
      </c>
      <c r="L27" s="1999">
        <v>0</v>
      </c>
      <c r="M27" s="2000">
        <v>1</v>
      </c>
      <c r="N27" s="1998">
        <v>1</v>
      </c>
      <c r="O27" s="1999">
        <v>2</v>
      </c>
      <c r="P27" s="2000">
        <v>2</v>
      </c>
      <c r="Q27" s="1998">
        <v>3</v>
      </c>
      <c r="R27" s="1999">
        <v>5</v>
      </c>
      <c r="S27" s="2000">
        <v>3</v>
      </c>
      <c r="T27" s="1998">
        <v>4</v>
      </c>
      <c r="U27" s="1999">
        <v>7</v>
      </c>
    </row>
    <row r="28" spans="2:21" ht="22.5" customHeight="1" thickBot="1" x14ac:dyDescent="0.25">
      <c r="B28" s="3409" t="s">
        <v>16</v>
      </c>
      <c r="C28" s="3409"/>
      <c r="D28" s="2025">
        <f>SUM(D9:D27)</f>
        <v>62</v>
      </c>
      <c r="E28" s="2026">
        <f t="shared" ref="E28:U28" si="1">SUM(E9:E27)</f>
        <v>42</v>
      </c>
      <c r="F28" s="1092">
        <f t="shared" si="1"/>
        <v>104</v>
      </c>
      <c r="G28" s="2027">
        <f t="shared" si="1"/>
        <v>51</v>
      </c>
      <c r="H28" s="2026">
        <f t="shared" si="1"/>
        <v>131</v>
      </c>
      <c r="I28" s="1092">
        <f t="shared" si="1"/>
        <v>182</v>
      </c>
      <c r="J28" s="2027">
        <f t="shared" si="1"/>
        <v>31</v>
      </c>
      <c r="K28" s="2026">
        <f t="shared" si="1"/>
        <v>180</v>
      </c>
      <c r="L28" s="1092">
        <f t="shared" si="1"/>
        <v>211</v>
      </c>
      <c r="M28" s="2027">
        <f t="shared" si="1"/>
        <v>32</v>
      </c>
      <c r="N28" s="2026">
        <f t="shared" si="1"/>
        <v>80</v>
      </c>
      <c r="O28" s="1092">
        <f t="shared" si="1"/>
        <v>112</v>
      </c>
      <c r="P28" s="2027">
        <f t="shared" si="1"/>
        <v>28</v>
      </c>
      <c r="Q28" s="2026">
        <f t="shared" si="1"/>
        <v>220</v>
      </c>
      <c r="R28" s="1092">
        <f t="shared" si="1"/>
        <v>248</v>
      </c>
      <c r="S28" s="2027">
        <f>SUM(S9:S27)</f>
        <v>204</v>
      </c>
      <c r="T28" s="2026">
        <f t="shared" si="1"/>
        <v>653</v>
      </c>
      <c r="U28" s="1092">
        <f t="shared" si="1"/>
        <v>857</v>
      </c>
    </row>
    <row r="29" spans="2:21" s="635" customFormat="1" ht="22.5" customHeight="1" thickBot="1" x14ac:dyDescent="0.25">
      <c r="B29" s="3409" t="s">
        <v>23</v>
      </c>
      <c r="C29" s="3409"/>
      <c r="D29" s="1844"/>
      <c r="E29" s="1062"/>
      <c r="F29" s="2028"/>
      <c r="G29" s="1062"/>
      <c r="H29" s="1062"/>
      <c r="I29" s="2028"/>
      <c r="J29" s="1062"/>
      <c r="K29" s="1062"/>
      <c r="L29" s="2028"/>
      <c r="M29" s="1062"/>
      <c r="N29" s="1062"/>
      <c r="O29" s="2028"/>
      <c r="P29" s="1062"/>
      <c r="Q29" s="1062"/>
      <c r="R29" s="2028"/>
      <c r="S29" s="1062"/>
      <c r="T29" s="1062"/>
      <c r="U29" s="2028"/>
    </row>
    <row r="30" spans="2:21" s="635" customFormat="1" ht="22.5" customHeight="1" thickBot="1" x14ac:dyDescent="0.25">
      <c r="B30" s="3412" t="s">
        <v>11</v>
      </c>
      <c r="C30" s="3412"/>
      <c r="D30" s="2029"/>
      <c r="E30" s="2030"/>
      <c r="F30" s="2028"/>
      <c r="G30" s="2031"/>
      <c r="H30" s="2031"/>
      <c r="I30" s="2028"/>
      <c r="J30" s="2031"/>
      <c r="K30" s="2031"/>
      <c r="L30" s="2028"/>
      <c r="M30" s="2031"/>
      <c r="N30" s="2031"/>
      <c r="O30" s="2028"/>
      <c r="P30" s="2031"/>
      <c r="Q30" s="2031"/>
      <c r="R30" s="2028"/>
      <c r="S30" s="2031"/>
      <c r="T30" s="2031"/>
      <c r="U30" s="2028"/>
    </row>
    <row r="31" spans="2:21" s="797" customFormat="1" ht="22.5" customHeight="1" x14ac:dyDescent="0.2">
      <c r="B31" s="1986" t="s">
        <v>301</v>
      </c>
      <c r="C31" s="1987" t="s">
        <v>302</v>
      </c>
      <c r="D31" s="1988">
        <v>0</v>
      </c>
      <c r="E31" s="1989">
        <v>0</v>
      </c>
      <c r="F31" s="1990">
        <v>0</v>
      </c>
      <c r="G31" s="1991">
        <v>0</v>
      </c>
      <c r="H31" s="1989">
        <v>0</v>
      </c>
      <c r="I31" s="1990">
        <v>0</v>
      </c>
      <c r="J31" s="1991">
        <v>0</v>
      </c>
      <c r="K31" s="1989">
        <v>0</v>
      </c>
      <c r="L31" s="1990">
        <v>0</v>
      </c>
      <c r="M31" s="1991">
        <v>0</v>
      </c>
      <c r="N31" s="1989">
        <v>0</v>
      </c>
      <c r="O31" s="1990">
        <v>0</v>
      </c>
      <c r="P31" s="1991">
        <v>0</v>
      </c>
      <c r="Q31" s="1989">
        <v>0</v>
      </c>
      <c r="R31" s="1990">
        <v>0</v>
      </c>
      <c r="S31" s="1991">
        <v>0</v>
      </c>
      <c r="T31" s="1989">
        <v>0</v>
      </c>
      <c r="U31" s="1990">
        <v>0</v>
      </c>
    </row>
    <row r="32" spans="2:21" s="638" customFormat="1" ht="21.6" customHeight="1" x14ac:dyDescent="0.3">
      <c r="B32" s="782" t="s">
        <v>206</v>
      </c>
      <c r="C32" s="640" t="s">
        <v>207</v>
      </c>
      <c r="D32" s="1069">
        <v>5</v>
      </c>
      <c r="E32" s="630">
        <v>1</v>
      </c>
      <c r="F32" s="1070">
        <v>6</v>
      </c>
      <c r="G32" s="631">
        <v>2</v>
      </c>
      <c r="H32" s="630">
        <v>3</v>
      </c>
      <c r="I32" s="1070">
        <v>5</v>
      </c>
      <c r="J32" s="631">
        <v>2</v>
      </c>
      <c r="K32" s="630">
        <v>6</v>
      </c>
      <c r="L32" s="1070">
        <v>8</v>
      </c>
      <c r="M32" s="631">
        <v>1</v>
      </c>
      <c r="N32" s="630">
        <v>3</v>
      </c>
      <c r="O32" s="1070">
        <v>4</v>
      </c>
      <c r="P32" s="631">
        <v>1</v>
      </c>
      <c r="Q32" s="630">
        <v>4</v>
      </c>
      <c r="R32" s="1070">
        <v>5</v>
      </c>
      <c r="S32" s="631">
        <v>11</v>
      </c>
      <c r="T32" s="630">
        <v>17</v>
      </c>
      <c r="U32" s="1070">
        <v>28</v>
      </c>
    </row>
    <row r="33" spans="2:21" s="638" customFormat="1" ht="22.5" customHeight="1" x14ac:dyDescent="0.3">
      <c r="B33" s="782" t="s">
        <v>208</v>
      </c>
      <c r="C33" s="640" t="s">
        <v>209</v>
      </c>
      <c r="D33" s="1069">
        <v>4</v>
      </c>
      <c r="E33" s="630">
        <v>4</v>
      </c>
      <c r="F33" s="1070">
        <v>8</v>
      </c>
      <c r="G33" s="631">
        <v>0</v>
      </c>
      <c r="H33" s="630">
        <v>9</v>
      </c>
      <c r="I33" s="1070">
        <v>9</v>
      </c>
      <c r="J33" s="631">
        <v>0</v>
      </c>
      <c r="K33" s="630">
        <v>15</v>
      </c>
      <c r="L33" s="1070">
        <v>15</v>
      </c>
      <c r="M33" s="631">
        <v>6</v>
      </c>
      <c r="N33" s="630">
        <v>12</v>
      </c>
      <c r="O33" s="1070">
        <v>18</v>
      </c>
      <c r="P33" s="631">
        <v>3</v>
      </c>
      <c r="Q33" s="630">
        <v>24</v>
      </c>
      <c r="R33" s="1070">
        <v>27</v>
      </c>
      <c r="S33" s="631">
        <v>13</v>
      </c>
      <c r="T33" s="630">
        <v>64</v>
      </c>
      <c r="U33" s="1070">
        <v>77</v>
      </c>
    </row>
    <row r="34" spans="2:21" s="638" customFormat="1" ht="22.5" customHeight="1" x14ac:dyDescent="0.3">
      <c r="B34" s="782" t="s">
        <v>210</v>
      </c>
      <c r="C34" s="640" t="s">
        <v>211</v>
      </c>
      <c r="D34" s="1069">
        <v>5</v>
      </c>
      <c r="E34" s="630">
        <v>1</v>
      </c>
      <c r="F34" s="1070">
        <v>6</v>
      </c>
      <c r="G34" s="631">
        <v>3</v>
      </c>
      <c r="H34" s="630">
        <v>21</v>
      </c>
      <c r="I34" s="1070">
        <v>24</v>
      </c>
      <c r="J34" s="631">
        <v>0</v>
      </c>
      <c r="K34" s="630">
        <v>24</v>
      </c>
      <c r="L34" s="1070">
        <v>24</v>
      </c>
      <c r="M34" s="631">
        <v>1</v>
      </c>
      <c r="N34" s="630">
        <v>10</v>
      </c>
      <c r="O34" s="1070">
        <v>11</v>
      </c>
      <c r="P34" s="631">
        <v>0</v>
      </c>
      <c r="Q34" s="630">
        <v>23</v>
      </c>
      <c r="R34" s="1070">
        <v>23</v>
      </c>
      <c r="S34" s="631">
        <v>9</v>
      </c>
      <c r="T34" s="630">
        <v>79</v>
      </c>
      <c r="U34" s="1070">
        <v>88</v>
      </c>
    </row>
    <row r="35" spans="2:21" s="638" customFormat="1" ht="22.5" customHeight="1" x14ac:dyDescent="0.3">
      <c r="B35" s="782" t="s">
        <v>212</v>
      </c>
      <c r="C35" s="640" t="s">
        <v>213</v>
      </c>
      <c r="D35" s="1069">
        <v>4</v>
      </c>
      <c r="E35" s="630">
        <v>11</v>
      </c>
      <c r="F35" s="1070">
        <v>15</v>
      </c>
      <c r="G35" s="631">
        <v>3</v>
      </c>
      <c r="H35" s="630">
        <v>21</v>
      </c>
      <c r="I35" s="1070">
        <v>24</v>
      </c>
      <c r="J35" s="631">
        <v>0</v>
      </c>
      <c r="K35" s="630">
        <v>40</v>
      </c>
      <c r="L35" s="1070">
        <v>40</v>
      </c>
      <c r="M35" s="631">
        <v>0</v>
      </c>
      <c r="N35" s="630">
        <v>13</v>
      </c>
      <c r="O35" s="1070">
        <v>13</v>
      </c>
      <c r="P35" s="631">
        <v>0</v>
      </c>
      <c r="Q35" s="630">
        <v>25</v>
      </c>
      <c r="R35" s="1070">
        <v>25</v>
      </c>
      <c r="S35" s="631">
        <v>7</v>
      </c>
      <c r="T35" s="630">
        <v>110</v>
      </c>
      <c r="U35" s="1070">
        <v>117</v>
      </c>
    </row>
    <row r="36" spans="2:21" s="638" customFormat="1" ht="22.5" customHeight="1" x14ac:dyDescent="0.3">
      <c r="B36" s="782" t="s">
        <v>214</v>
      </c>
      <c r="C36" s="640" t="s">
        <v>215</v>
      </c>
      <c r="D36" s="1069">
        <v>5</v>
      </c>
      <c r="E36" s="630">
        <v>4</v>
      </c>
      <c r="F36" s="1070">
        <v>9</v>
      </c>
      <c r="G36" s="631">
        <v>4</v>
      </c>
      <c r="H36" s="630">
        <v>14</v>
      </c>
      <c r="I36" s="1070">
        <v>18</v>
      </c>
      <c r="J36" s="631">
        <v>0</v>
      </c>
      <c r="K36" s="630">
        <v>0</v>
      </c>
      <c r="L36" s="1070">
        <v>0</v>
      </c>
      <c r="M36" s="631">
        <v>0</v>
      </c>
      <c r="N36" s="630">
        <v>0</v>
      </c>
      <c r="O36" s="1070">
        <v>0</v>
      </c>
      <c r="P36" s="631">
        <v>0</v>
      </c>
      <c r="Q36" s="630">
        <v>0</v>
      </c>
      <c r="R36" s="1070">
        <v>0</v>
      </c>
      <c r="S36" s="631">
        <v>9</v>
      </c>
      <c r="T36" s="630">
        <v>18</v>
      </c>
      <c r="U36" s="1070">
        <v>27</v>
      </c>
    </row>
    <row r="37" spans="2:21" s="638" customFormat="1" ht="22.5" customHeight="1" x14ac:dyDescent="0.3">
      <c r="B37" s="782" t="s">
        <v>216</v>
      </c>
      <c r="C37" s="640" t="s">
        <v>217</v>
      </c>
      <c r="D37" s="1069">
        <v>13</v>
      </c>
      <c r="E37" s="630">
        <v>4</v>
      </c>
      <c r="F37" s="1070">
        <v>17</v>
      </c>
      <c r="G37" s="631">
        <v>7</v>
      </c>
      <c r="H37" s="630">
        <v>19</v>
      </c>
      <c r="I37" s="1070">
        <v>26</v>
      </c>
      <c r="J37" s="631">
        <v>13</v>
      </c>
      <c r="K37" s="630">
        <v>42</v>
      </c>
      <c r="L37" s="1070">
        <v>55</v>
      </c>
      <c r="M37" s="631">
        <v>5</v>
      </c>
      <c r="N37" s="630">
        <v>17</v>
      </c>
      <c r="O37" s="1070">
        <v>22</v>
      </c>
      <c r="P37" s="631">
        <v>6</v>
      </c>
      <c r="Q37" s="630">
        <v>88</v>
      </c>
      <c r="R37" s="1070">
        <v>94</v>
      </c>
      <c r="S37" s="631">
        <v>44</v>
      </c>
      <c r="T37" s="630">
        <v>170</v>
      </c>
      <c r="U37" s="1070">
        <v>214</v>
      </c>
    </row>
    <row r="38" spans="2:21" s="638" customFormat="1" ht="22.5" customHeight="1" x14ac:dyDescent="0.3">
      <c r="B38" s="782" t="s">
        <v>218</v>
      </c>
      <c r="C38" s="640" t="s">
        <v>219</v>
      </c>
      <c r="D38" s="1069">
        <v>4</v>
      </c>
      <c r="E38" s="630">
        <v>2</v>
      </c>
      <c r="F38" s="1070">
        <v>6</v>
      </c>
      <c r="G38" s="631">
        <v>5</v>
      </c>
      <c r="H38" s="630">
        <v>17</v>
      </c>
      <c r="I38" s="1070">
        <v>22</v>
      </c>
      <c r="J38" s="631">
        <v>4</v>
      </c>
      <c r="K38" s="630">
        <v>26</v>
      </c>
      <c r="L38" s="1070">
        <v>30</v>
      </c>
      <c r="M38" s="631">
        <v>10</v>
      </c>
      <c r="N38" s="630">
        <v>5</v>
      </c>
      <c r="O38" s="1070">
        <v>15</v>
      </c>
      <c r="P38" s="631">
        <v>3</v>
      </c>
      <c r="Q38" s="630">
        <v>8</v>
      </c>
      <c r="R38" s="1070">
        <v>11</v>
      </c>
      <c r="S38" s="631">
        <v>26</v>
      </c>
      <c r="T38" s="630">
        <v>58</v>
      </c>
      <c r="U38" s="1070">
        <v>84</v>
      </c>
    </row>
    <row r="39" spans="2:21" s="638" customFormat="1" ht="22.5" customHeight="1" x14ac:dyDescent="0.3">
      <c r="B39" s="782" t="s">
        <v>222</v>
      </c>
      <c r="C39" s="640" t="s">
        <v>223</v>
      </c>
      <c r="D39" s="1069">
        <v>20</v>
      </c>
      <c r="E39" s="630">
        <v>1</v>
      </c>
      <c r="F39" s="1070">
        <v>21</v>
      </c>
      <c r="G39" s="631">
        <v>18</v>
      </c>
      <c r="H39" s="630">
        <v>9</v>
      </c>
      <c r="I39" s="1070">
        <v>27</v>
      </c>
      <c r="J39" s="631">
        <v>4</v>
      </c>
      <c r="K39" s="630">
        <v>16</v>
      </c>
      <c r="L39" s="1070">
        <v>20</v>
      </c>
      <c r="M39" s="631">
        <v>5</v>
      </c>
      <c r="N39" s="630">
        <v>7</v>
      </c>
      <c r="O39" s="1070">
        <v>12</v>
      </c>
      <c r="P39" s="631">
        <v>10</v>
      </c>
      <c r="Q39" s="630">
        <v>12</v>
      </c>
      <c r="R39" s="1070">
        <v>22</v>
      </c>
      <c r="S39" s="631">
        <v>57</v>
      </c>
      <c r="T39" s="630">
        <v>45</v>
      </c>
      <c r="U39" s="1070">
        <v>102</v>
      </c>
    </row>
    <row r="40" spans="2:21" s="638" customFormat="1" ht="22.5" customHeight="1" x14ac:dyDescent="0.3">
      <c r="B40" s="782" t="s">
        <v>224</v>
      </c>
      <c r="C40" s="640" t="s">
        <v>225</v>
      </c>
      <c r="D40" s="1069">
        <v>0</v>
      </c>
      <c r="E40" s="630">
        <v>0</v>
      </c>
      <c r="F40" s="1070">
        <v>0</v>
      </c>
      <c r="G40" s="631">
        <v>6</v>
      </c>
      <c r="H40" s="630">
        <v>0</v>
      </c>
      <c r="I40" s="1070">
        <v>6</v>
      </c>
      <c r="J40" s="631">
        <v>2</v>
      </c>
      <c r="K40" s="630">
        <v>2</v>
      </c>
      <c r="L40" s="1070">
        <v>4</v>
      </c>
      <c r="M40" s="631">
        <v>1</v>
      </c>
      <c r="N40" s="630">
        <v>1</v>
      </c>
      <c r="O40" s="1070">
        <v>2</v>
      </c>
      <c r="P40" s="631">
        <v>1</v>
      </c>
      <c r="Q40" s="630">
        <v>6</v>
      </c>
      <c r="R40" s="1070">
        <v>7</v>
      </c>
      <c r="S40" s="631">
        <v>10</v>
      </c>
      <c r="T40" s="630">
        <v>9</v>
      </c>
      <c r="U40" s="1070">
        <v>19</v>
      </c>
    </row>
    <row r="41" spans="2:21" s="638" customFormat="1" ht="36" customHeight="1" x14ac:dyDescent="0.2">
      <c r="B41" s="1992" t="s">
        <v>228</v>
      </c>
      <c r="C41" s="637" t="s">
        <v>229</v>
      </c>
      <c r="D41" s="1993">
        <v>0</v>
      </c>
      <c r="E41" s="795">
        <v>5</v>
      </c>
      <c r="F41" s="1994">
        <v>5</v>
      </c>
      <c r="G41" s="796">
        <v>0</v>
      </c>
      <c r="H41" s="795">
        <v>1</v>
      </c>
      <c r="I41" s="1994">
        <v>1</v>
      </c>
      <c r="J41" s="796">
        <v>0</v>
      </c>
      <c r="K41" s="795">
        <v>0</v>
      </c>
      <c r="L41" s="1994">
        <v>0</v>
      </c>
      <c r="M41" s="796">
        <v>0</v>
      </c>
      <c r="N41" s="795">
        <v>0</v>
      </c>
      <c r="O41" s="1994">
        <v>0</v>
      </c>
      <c r="P41" s="796">
        <v>0</v>
      </c>
      <c r="Q41" s="795">
        <v>0</v>
      </c>
      <c r="R41" s="1994">
        <v>0</v>
      </c>
      <c r="S41" s="796">
        <v>0</v>
      </c>
      <c r="T41" s="795">
        <v>6</v>
      </c>
      <c r="U41" s="1994">
        <v>6</v>
      </c>
    </row>
    <row r="42" spans="2:21" s="638" customFormat="1" ht="22.5" customHeight="1" x14ac:dyDescent="0.3">
      <c r="B42" s="782" t="s">
        <v>230</v>
      </c>
      <c r="C42" s="640" t="s">
        <v>231</v>
      </c>
      <c r="D42" s="1069">
        <v>0</v>
      </c>
      <c r="E42" s="630">
        <v>0</v>
      </c>
      <c r="F42" s="1070">
        <v>0</v>
      </c>
      <c r="G42" s="631">
        <v>0</v>
      </c>
      <c r="H42" s="630">
        <v>5</v>
      </c>
      <c r="I42" s="1070">
        <v>5</v>
      </c>
      <c r="J42" s="631">
        <v>0</v>
      </c>
      <c r="K42" s="630">
        <v>0</v>
      </c>
      <c r="L42" s="1070">
        <v>0</v>
      </c>
      <c r="M42" s="631">
        <v>0</v>
      </c>
      <c r="N42" s="630">
        <v>0</v>
      </c>
      <c r="O42" s="1070">
        <v>0</v>
      </c>
      <c r="P42" s="631">
        <v>0</v>
      </c>
      <c r="Q42" s="630">
        <v>0</v>
      </c>
      <c r="R42" s="1070">
        <v>0</v>
      </c>
      <c r="S42" s="631">
        <v>0</v>
      </c>
      <c r="T42" s="630">
        <v>5</v>
      </c>
      <c r="U42" s="1070">
        <v>5</v>
      </c>
    </row>
    <row r="43" spans="2:21" s="638" customFormat="1" ht="22.5" customHeight="1" x14ac:dyDescent="0.3">
      <c r="B43" s="782" t="s">
        <v>232</v>
      </c>
      <c r="C43" s="640" t="s">
        <v>233</v>
      </c>
      <c r="D43" s="1069">
        <v>0</v>
      </c>
      <c r="E43" s="630">
        <v>1</v>
      </c>
      <c r="F43" s="1070">
        <v>1</v>
      </c>
      <c r="G43" s="631">
        <v>0</v>
      </c>
      <c r="H43" s="630">
        <v>2</v>
      </c>
      <c r="I43" s="1070">
        <v>2</v>
      </c>
      <c r="J43" s="631">
        <v>0</v>
      </c>
      <c r="K43" s="630">
        <v>2</v>
      </c>
      <c r="L43" s="1070">
        <v>2</v>
      </c>
      <c r="M43" s="631">
        <v>0</v>
      </c>
      <c r="N43" s="630">
        <v>0</v>
      </c>
      <c r="O43" s="1070">
        <v>0</v>
      </c>
      <c r="P43" s="631">
        <v>0</v>
      </c>
      <c r="Q43" s="630">
        <v>0</v>
      </c>
      <c r="R43" s="1070">
        <v>0</v>
      </c>
      <c r="S43" s="631">
        <v>0</v>
      </c>
      <c r="T43" s="630">
        <v>5</v>
      </c>
      <c r="U43" s="1070">
        <v>5</v>
      </c>
    </row>
    <row r="44" spans="2:21" s="638" customFormat="1" ht="22.5" customHeight="1" x14ac:dyDescent="0.3">
      <c r="B44" s="782" t="s">
        <v>234</v>
      </c>
      <c r="C44" s="640" t="s">
        <v>235</v>
      </c>
      <c r="D44" s="1069">
        <v>2</v>
      </c>
      <c r="E44" s="630">
        <v>0</v>
      </c>
      <c r="F44" s="1070">
        <v>2</v>
      </c>
      <c r="G44" s="631">
        <v>2</v>
      </c>
      <c r="H44" s="630">
        <v>0</v>
      </c>
      <c r="I44" s="1070">
        <v>2</v>
      </c>
      <c r="J44" s="631">
        <v>5</v>
      </c>
      <c r="K44" s="630">
        <v>2</v>
      </c>
      <c r="L44" s="1070">
        <v>7</v>
      </c>
      <c r="M44" s="631">
        <v>1</v>
      </c>
      <c r="N44" s="630">
        <v>3</v>
      </c>
      <c r="O44" s="1070">
        <v>4</v>
      </c>
      <c r="P44" s="631">
        <v>0</v>
      </c>
      <c r="Q44" s="630">
        <v>5</v>
      </c>
      <c r="R44" s="1070">
        <v>5</v>
      </c>
      <c r="S44" s="631">
        <v>10</v>
      </c>
      <c r="T44" s="630">
        <v>10</v>
      </c>
      <c r="U44" s="1070">
        <v>20</v>
      </c>
    </row>
    <row r="45" spans="2:21" s="638" customFormat="1" ht="22.5" customHeight="1" x14ac:dyDescent="0.3">
      <c r="B45" s="782" t="s">
        <v>236</v>
      </c>
      <c r="C45" s="640" t="s">
        <v>237</v>
      </c>
      <c r="D45" s="1069">
        <v>0</v>
      </c>
      <c r="E45" s="630">
        <v>0</v>
      </c>
      <c r="F45" s="1070">
        <v>0</v>
      </c>
      <c r="G45" s="631">
        <v>0</v>
      </c>
      <c r="H45" s="630">
        <v>1</v>
      </c>
      <c r="I45" s="1070">
        <v>1</v>
      </c>
      <c r="J45" s="631">
        <v>0</v>
      </c>
      <c r="K45" s="630">
        <v>0</v>
      </c>
      <c r="L45" s="1070">
        <v>0</v>
      </c>
      <c r="M45" s="631">
        <v>0</v>
      </c>
      <c r="N45" s="630">
        <v>0</v>
      </c>
      <c r="O45" s="1070">
        <v>0</v>
      </c>
      <c r="P45" s="631">
        <v>0</v>
      </c>
      <c r="Q45" s="630">
        <v>0</v>
      </c>
      <c r="R45" s="1070">
        <v>0</v>
      </c>
      <c r="S45" s="631">
        <v>0</v>
      </c>
      <c r="T45" s="630">
        <v>1</v>
      </c>
      <c r="U45" s="1070">
        <v>1</v>
      </c>
    </row>
    <row r="46" spans="2:21" ht="22.5" customHeight="1" x14ac:dyDescent="0.3">
      <c r="B46" s="782" t="s">
        <v>240</v>
      </c>
      <c r="C46" s="640" t="s">
        <v>241</v>
      </c>
      <c r="D46" s="1069">
        <v>0</v>
      </c>
      <c r="E46" s="630">
        <v>0</v>
      </c>
      <c r="F46" s="1070">
        <v>0</v>
      </c>
      <c r="G46" s="631">
        <v>0</v>
      </c>
      <c r="H46" s="630">
        <v>0</v>
      </c>
      <c r="I46" s="1070">
        <v>0</v>
      </c>
      <c r="J46" s="631">
        <v>0</v>
      </c>
      <c r="K46" s="630">
        <v>0</v>
      </c>
      <c r="L46" s="1070">
        <v>0</v>
      </c>
      <c r="M46" s="631">
        <v>0</v>
      </c>
      <c r="N46" s="630">
        <v>0</v>
      </c>
      <c r="O46" s="1070">
        <v>0</v>
      </c>
      <c r="P46" s="631">
        <v>1</v>
      </c>
      <c r="Q46" s="630">
        <v>0</v>
      </c>
      <c r="R46" s="1070">
        <v>1</v>
      </c>
      <c r="S46" s="631">
        <v>1</v>
      </c>
      <c r="T46" s="630">
        <v>0</v>
      </c>
      <c r="U46" s="1070">
        <v>1</v>
      </c>
    </row>
    <row r="47" spans="2:21" s="638" customFormat="1" ht="22.5" customHeight="1" x14ac:dyDescent="0.3">
      <c r="B47" s="782" t="s">
        <v>242</v>
      </c>
      <c r="C47" s="640" t="s">
        <v>243</v>
      </c>
      <c r="D47" s="1069">
        <v>0</v>
      </c>
      <c r="E47" s="630">
        <v>0</v>
      </c>
      <c r="F47" s="1070">
        <v>0</v>
      </c>
      <c r="G47" s="631">
        <v>0</v>
      </c>
      <c r="H47" s="630">
        <v>0</v>
      </c>
      <c r="I47" s="1070">
        <v>0</v>
      </c>
      <c r="J47" s="631">
        <v>0</v>
      </c>
      <c r="K47" s="630">
        <v>1</v>
      </c>
      <c r="L47" s="1070">
        <v>1</v>
      </c>
      <c r="M47" s="631">
        <v>0</v>
      </c>
      <c r="N47" s="630">
        <v>0</v>
      </c>
      <c r="O47" s="1070">
        <v>0</v>
      </c>
      <c r="P47" s="631">
        <v>0</v>
      </c>
      <c r="Q47" s="630">
        <v>0</v>
      </c>
      <c r="R47" s="1070">
        <v>0</v>
      </c>
      <c r="S47" s="631">
        <v>0</v>
      </c>
      <c r="T47" s="630">
        <v>1</v>
      </c>
      <c r="U47" s="1070">
        <v>1</v>
      </c>
    </row>
    <row r="48" spans="2:21" s="638" customFormat="1" ht="22.5" customHeight="1" x14ac:dyDescent="0.3">
      <c r="B48" s="782" t="s">
        <v>244</v>
      </c>
      <c r="C48" s="640" t="s">
        <v>245</v>
      </c>
      <c r="D48" s="1069">
        <v>0</v>
      </c>
      <c r="E48" s="630">
        <v>0</v>
      </c>
      <c r="F48" s="1070">
        <v>0</v>
      </c>
      <c r="G48" s="631">
        <v>0</v>
      </c>
      <c r="H48" s="630">
        <v>0</v>
      </c>
      <c r="I48" s="1070">
        <v>0</v>
      </c>
      <c r="J48" s="631">
        <v>0</v>
      </c>
      <c r="K48" s="630">
        <v>0</v>
      </c>
      <c r="L48" s="1070">
        <v>0</v>
      </c>
      <c r="M48" s="631">
        <v>0</v>
      </c>
      <c r="N48" s="630">
        <v>6</v>
      </c>
      <c r="O48" s="1070">
        <v>6</v>
      </c>
      <c r="P48" s="631">
        <v>0</v>
      </c>
      <c r="Q48" s="630">
        <v>13</v>
      </c>
      <c r="R48" s="1070">
        <v>13</v>
      </c>
      <c r="S48" s="631">
        <v>0</v>
      </c>
      <c r="T48" s="630">
        <v>19</v>
      </c>
      <c r="U48" s="1070">
        <v>19</v>
      </c>
    </row>
    <row r="49" spans="2:21" s="638" customFormat="1" ht="22.5" customHeight="1" thickBot="1" x14ac:dyDescent="0.35">
      <c r="B49" s="783" t="s">
        <v>246</v>
      </c>
      <c r="C49" s="786" t="s">
        <v>296</v>
      </c>
      <c r="D49" s="1071">
        <v>0</v>
      </c>
      <c r="E49" s="1072">
        <v>0</v>
      </c>
      <c r="F49" s="1073">
        <v>0</v>
      </c>
      <c r="G49" s="1074">
        <v>0</v>
      </c>
      <c r="H49" s="1072">
        <v>0</v>
      </c>
      <c r="I49" s="1073">
        <v>0</v>
      </c>
      <c r="J49" s="1074">
        <v>0</v>
      </c>
      <c r="K49" s="1072">
        <v>0</v>
      </c>
      <c r="L49" s="1073">
        <v>0</v>
      </c>
      <c r="M49" s="1074">
        <v>1</v>
      </c>
      <c r="N49" s="1072">
        <v>1</v>
      </c>
      <c r="O49" s="1073">
        <v>2</v>
      </c>
      <c r="P49" s="1074">
        <v>2</v>
      </c>
      <c r="Q49" s="1072">
        <v>3</v>
      </c>
      <c r="R49" s="1073">
        <v>5</v>
      </c>
      <c r="S49" s="1074">
        <v>3</v>
      </c>
      <c r="T49" s="1072">
        <v>4</v>
      </c>
      <c r="U49" s="1073">
        <v>7</v>
      </c>
    </row>
    <row r="50" spans="2:21" ht="22.5" customHeight="1" thickBot="1" x14ac:dyDescent="0.25">
      <c r="B50" s="3399" t="s">
        <v>16</v>
      </c>
      <c r="C50" s="3399"/>
      <c r="D50" s="2032">
        <f t="shared" ref="D50:T50" si="2">SUM(D31:D49)</f>
        <v>62</v>
      </c>
      <c r="E50" s="2033">
        <f t="shared" si="2"/>
        <v>34</v>
      </c>
      <c r="F50" s="2034">
        <f t="shared" si="2"/>
        <v>96</v>
      </c>
      <c r="G50" s="2035">
        <f t="shared" si="2"/>
        <v>50</v>
      </c>
      <c r="H50" s="2036">
        <f t="shared" si="2"/>
        <v>122</v>
      </c>
      <c r="I50" s="2034">
        <f t="shared" si="2"/>
        <v>172</v>
      </c>
      <c r="J50" s="2035">
        <f t="shared" si="2"/>
        <v>30</v>
      </c>
      <c r="K50" s="2036">
        <f t="shared" si="2"/>
        <v>176</v>
      </c>
      <c r="L50" s="2034">
        <f t="shared" si="2"/>
        <v>206</v>
      </c>
      <c r="M50" s="2035">
        <f t="shared" si="2"/>
        <v>31</v>
      </c>
      <c r="N50" s="2036">
        <f t="shared" si="2"/>
        <v>78</v>
      </c>
      <c r="O50" s="2034">
        <f t="shared" si="2"/>
        <v>109</v>
      </c>
      <c r="P50" s="2035">
        <f t="shared" si="2"/>
        <v>27</v>
      </c>
      <c r="Q50" s="2036">
        <f t="shared" si="2"/>
        <v>211</v>
      </c>
      <c r="R50" s="2034">
        <f t="shared" si="2"/>
        <v>238</v>
      </c>
      <c r="S50" s="2035">
        <f t="shared" si="2"/>
        <v>200</v>
      </c>
      <c r="T50" s="2036">
        <f t="shared" si="2"/>
        <v>621</v>
      </c>
      <c r="U50" s="2034">
        <f>SUM(U31:U49)</f>
        <v>821</v>
      </c>
    </row>
    <row r="51" spans="2:21" ht="22.5" customHeight="1" thickBot="1" x14ac:dyDescent="0.25">
      <c r="B51" s="3400" t="s">
        <v>25</v>
      </c>
      <c r="C51" s="3400"/>
      <c r="D51" s="1845"/>
      <c r="E51" s="1088"/>
      <c r="F51" s="1089"/>
      <c r="G51" s="1088"/>
      <c r="H51" s="1088"/>
      <c r="I51" s="1089"/>
      <c r="J51" s="1088"/>
      <c r="K51" s="1088"/>
      <c r="L51" s="1089"/>
      <c r="M51" s="1088"/>
      <c r="N51" s="1088"/>
      <c r="O51" s="1089"/>
      <c r="P51" s="1088"/>
      <c r="Q51" s="1088"/>
      <c r="R51" s="1089"/>
      <c r="S51" s="1088"/>
      <c r="T51" s="1088"/>
      <c r="U51" s="1089"/>
    </row>
    <row r="52" spans="2:21" ht="22.5" customHeight="1" x14ac:dyDescent="0.3">
      <c r="B52" s="784" t="s">
        <v>206</v>
      </c>
      <c r="C52" s="785" t="s">
        <v>207</v>
      </c>
      <c r="D52" s="1075">
        <v>0</v>
      </c>
      <c r="E52" s="1076">
        <v>0</v>
      </c>
      <c r="F52" s="1077">
        <v>0</v>
      </c>
      <c r="G52" s="1078">
        <v>0</v>
      </c>
      <c r="H52" s="1076">
        <v>0</v>
      </c>
      <c r="I52" s="1077">
        <v>0</v>
      </c>
      <c r="J52" s="1078">
        <v>0</v>
      </c>
      <c r="K52" s="1076">
        <v>0</v>
      </c>
      <c r="L52" s="1077">
        <v>0</v>
      </c>
      <c r="M52" s="1078">
        <v>0</v>
      </c>
      <c r="N52" s="1076">
        <v>0</v>
      </c>
      <c r="O52" s="1077">
        <v>0</v>
      </c>
      <c r="P52" s="1078">
        <v>0</v>
      </c>
      <c r="Q52" s="1076">
        <v>1</v>
      </c>
      <c r="R52" s="1077">
        <v>1</v>
      </c>
      <c r="S52" s="1078">
        <v>0</v>
      </c>
      <c r="T52" s="1076">
        <v>1</v>
      </c>
      <c r="U52" s="1077">
        <v>1</v>
      </c>
    </row>
    <row r="53" spans="2:21" ht="22.5" customHeight="1" x14ac:dyDescent="0.3">
      <c r="B53" s="782" t="s">
        <v>208</v>
      </c>
      <c r="C53" s="640" t="s">
        <v>209</v>
      </c>
      <c r="D53" s="1069">
        <v>0</v>
      </c>
      <c r="E53" s="630">
        <v>0</v>
      </c>
      <c r="F53" s="1070">
        <v>0</v>
      </c>
      <c r="G53" s="631">
        <v>0</v>
      </c>
      <c r="H53" s="630">
        <v>1</v>
      </c>
      <c r="I53" s="1070">
        <v>1</v>
      </c>
      <c r="J53" s="631">
        <v>0</v>
      </c>
      <c r="K53" s="630">
        <v>0</v>
      </c>
      <c r="L53" s="1070">
        <v>0</v>
      </c>
      <c r="M53" s="631">
        <v>0</v>
      </c>
      <c r="N53" s="630">
        <v>1</v>
      </c>
      <c r="O53" s="1070">
        <v>1</v>
      </c>
      <c r="P53" s="631">
        <v>1</v>
      </c>
      <c r="Q53" s="630">
        <v>1</v>
      </c>
      <c r="R53" s="1070">
        <v>2</v>
      </c>
      <c r="S53" s="631">
        <v>1</v>
      </c>
      <c r="T53" s="630">
        <v>3</v>
      </c>
      <c r="U53" s="1070">
        <v>4</v>
      </c>
    </row>
    <row r="54" spans="2:21" ht="22.5" customHeight="1" x14ac:dyDescent="0.3">
      <c r="B54" s="782" t="s">
        <v>210</v>
      </c>
      <c r="C54" s="640" t="s">
        <v>211</v>
      </c>
      <c r="D54" s="1069">
        <v>0</v>
      </c>
      <c r="E54" s="630">
        <v>3</v>
      </c>
      <c r="F54" s="1070">
        <v>3</v>
      </c>
      <c r="G54" s="631">
        <v>0</v>
      </c>
      <c r="H54" s="630">
        <v>0</v>
      </c>
      <c r="I54" s="1070">
        <v>0</v>
      </c>
      <c r="J54" s="631">
        <v>0</v>
      </c>
      <c r="K54" s="630">
        <v>0</v>
      </c>
      <c r="L54" s="1070">
        <v>0</v>
      </c>
      <c r="M54" s="631">
        <v>0</v>
      </c>
      <c r="N54" s="630">
        <v>0</v>
      </c>
      <c r="O54" s="1070">
        <v>0</v>
      </c>
      <c r="P54" s="631">
        <v>0</v>
      </c>
      <c r="Q54" s="630">
        <v>0</v>
      </c>
      <c r="R54" s="1070">
        <v>0</v>
      </c>
      <c r="S54" s="631">
        <v>0</v>
      </c>
      <c r="T54" s="630">
        <v>3</v>
      </c>
      <c r="U54" s="1070">
        <v>3</v>
      </c>
    </row>
    <row r="55" spans="2:21" ht="22.5" customHeight="1" x14ac:dyDescent="0.3">
      <c r="B55" s="782" t="s">
        <v>212</v>
      </c>
      <c r="C55" s="640" t="s">
        <v>213</v>
      </c>
      <c r="D55" s="1069">
        <v>0</v>
      </c>
      <c r="E55" s="630">
        <v>0</v>
      </c>
      <c r="F55" s="1070">
        <v>0</v>
      </c>
      <c r="G55" s="631">
        <v>0</v>
      </c>
      <c r="H55" s="630">
        <v>7</v>
      </c>
      <c r="I55" s="1070">
        <v>7</v>
      </c>
      <c r="J55" s="631">
        <v>0</v>
      </c>
      <c r="K55" s="630">
        <v>2</v>
      </c>
      <c r="L55" s="1070">
        <v>2</v>
      </c>
      <c r="M55" s="631">
        <v>0</v>
      </c>
      <c r="N55" s="630">
        <v>0</v>
      </c>
      <c r="O55" s="1070">
        <v>0</v>
      </c>
      <c r="P55" s="631">
        <v>0</v>
      </c>
      <c r="Q55" s="630">
        <v>0</v>
      </c>
      <c r="R55" s="1070">
        <v>0</v>
      </c>
      <c r="S55" s="631">
        <v>0</v>
      </c>
      <c r="T55" s="630">
        <v>9</v>
      </c>
      <c r="U55" s="1070">
        <v>9</v>
      </c>
    </row>
    <row r="56" spans="2:21" ht="22.5" customHeight="1" x14ac:dyDescent="0.3">
      <c r="B56" s="782" t="s">
        <v>214</v>
      </c>
      <c r="C56" s="640" t="s">
        <v>215</v>
      </c>
      <c r="D56" s="1069">
        <v>0</v>
      </c>
      <c r="E56" s="630">
        <v>2</v>
      </c>
      <c r="F56" s="1070">
        <v>2</v>
      </c>
      <c r="G56" s="631">
        <v>0</v>
      </c>
      <c r="H56" s="630">
        <v>0</v>
      </c>
      <c r="I56" s="1070">
        <v>0</v>
      </c>
      <c r="J56" s="631">
        <v>0</v>
      </c>
      <c r="K56" s="630">
        <v>0</v>
      </c>
      <c r="L56" s="1070">
        <v>0</v>
      </c>
      <c r="M56" s="631">
        <v>0</v>
      </c>
      <c r="N56" s="630">
        <v>0</v>
      </c>
      <c r="O56" s="1070">
        <v>0</v>
      </c>
      <c r="P56" s="631">
        <v>0</v>
      </c>
      <c r="Q56" s="630">
        <v>0</v>
      </c>
      <c r="R56" s="1070">
        <v>0</v>
      </c>
      <c r="S56" s="631">
        <v>0</v>
      </c>
      <c r="T56" s="630">
        <v>2</v>
      </c>
      <c r="U56" s="1070">
        <v>2</v>
      </c>
    </row>
    <row r="57" spans="2:21" ht="22.5" customHeight="1" x14ac:dyDescent="0.3">
      <c r="B57" s="782" t="s">
        <v>216</v>
      </c>
      <c r="C57" s="640" t="s">
        <v>217</v>
      </c>
      <c r="D57" s="1069">
        <v>0</v>
      </c>
      <c r="E57" s="630">
        <v>1</v>
      </c>
      <c r="F57" s="1070">
        <v>1</v>
      </c>
      <c r="G57" s="631">
        <v>0</v>
      </c>
      <c r="H57" s="630">
        <v>0</v>
      </c>
      <c r="I57" s="1070">
        <v>0</v>
      </c>
      <c r="J57" s="631">
        <v>0</v>
      </c>
      <c r="K57" s="630">
        <v>0</v>
      </c>
      <c r="L57" s="1070">
        <v>0</v>
      </c>
      <c r="M57" s="631">
        <v>0</v>
      </c>
      <c r="N57" s="630">
        <v>0</v>
      </c>
      <c r="O57" s="1070">
        <v>0</v>
      </c>
      <c r="P57" s="631">
        <v>0</v>
      </c>
      <c r="Q57" s="630">
        <v>3</v>
      </c>
      <c r="R57" s="1070">
        <v>3</v>
      </c>
      <c r="S57" s="631">
        <v>0</v>
      </c>
      <c r="T57" s="630">
        <v>4</v>
      </c>
      <c r="U57" s="1070">
        <v>4</v>
      </c>
    </row>
    <row r="58" spans="2:21" ht="22.5" customHeight="1" x14ac:dyDescent="0.3">
      <c r="B58" s="782" t="s">
        <v>218</v>
      </c>
      <c r="C58" s="640" t="s">
        <v>219</v>
      </c>
      <c r="D58" s="1069">
        <v>0</v>
      </c>
      <c r="E58" s="630">
        <v>1</v>
      </c>
      <c r="F58" s="1070">
        <v>1</v>
      </c>
      <c r="G58" s="631">
        <v>0</v>
      </c>
      <c r="H58" s="630">
        <v>0</v>
      </c>
      <c r="I58" s="1070">
        <v>0</v>
      </c>
      <c r="J58" s="631">
        <v>0</v>
      </c>
      <c r="K58" s="630">
        <v>0</v>
      </c>
      <c r="L58" s="1070">
        <v>0</v>
      </c>
      <c r="M58" s="631">
        <v>1</v>
      </c>
      <c r="N58" s="630">
        <v>0</v>
      </c>
      <c r="O58" s="1070">
        <v>1</v>
      </c>
      <c r="P58" s="631">
        <v>0</v>
      </c>
      <c r="Q58" s="630">
        <v>0</v>
      </c>
      <c r="R58" s="1070">
        <v>0</v>
      </c>
      <c r="S58" s="631">
        <v>1</v>
      </c>
      <c r="T58" s="630">
        <v>1</v>
      </c>
      <c r="U58" s="1070">
        <v>2</v>
      </c>
    </row>
    <row r="59" spans="2:21" ht="22.5" customHeight="1" x14ac:dyDescent="0.3">
      <c r="B59" s="782" t="s">
        <v>222</v>
      </c>
      <c r="C59" s="640" t="s">
        <v>223</v>
      </c>
      <c r="D59" s="1069">
        <v>0</v>
      </c>
      <c r="E59" s="630">
        <v>0</v>
      </c>
      <c r="F59" s="1070">
        <v>0</v>
      </c>
      <c r="G59" s="631">
        <v>1</v>
      </c>
      <c r="H59" s="630">
        <v>1</v>
      </c>
      <c r="I59" s="1070">
        <v>2</v>
      </c>
      <c r="J59" s="631">
        <v>1</v>
      </c>
      <c r="K59" s="630">
        <v>1</v>
      </c>
      <c r="L59" s="1070">
        <v>2</v>
      </c>
      <c r="M59" s="631">
        <v>0</v>
      </c>
      <c r="N59" s="630">
        <v>0</v>
      </c>
      <c r="O59" s="1070">
        <v>0</v>
      </c>
      <c r="P59" s="631">
        <v>0</v>
      </c>
      <c r="Q59" s="630">
        <v>1</v>
      </c>
      <c r="R59" s="1070">
        <v>1</v>
      </c>
      <c r="S59" s="631">
        <v>2</v>
      </c>
      <c r="T59" s="630">
        <v>3</v>
      </c>
      <c r="U59" s="1070">
        <v>5</v>
      </c>
    </row>
    <row r="60" spans="2:21" ht="36" customHeight="1" x14ac:dyDescent="0.3">
      <c r="B60" s="782" t="s">
        <v>228</v>
      </c>
      <c r="C60" s="640" t="s">
        <v>229</v>
      </c>
      <c r="D60" s="1069">
        <v>0</v>
      </c>
      <c r="E60" s="630">
        <v>1</v>
      </c>
      <c r="F60" s="1070">
        <v>1</v>
      </c>
      <c r="G60" s="631">
        <v>0</v>
      </c>
      <c r="H60" s="630">
        <v>0</v>
      </c>
      <c r="I60" s="1070">
        <v>0</v>
      </c>
      <c r="J60" s="631">
        <v>0</v>
      </c>
      <c r="K60" s="630">
        <v>0</v>
      </c>
      <c r="L60" s="1070">
        <v>0</v>
      </c>
      <c r="M60" s="631">
        <v>0</v>
      </c>
      <c r="N60" s="630">
        <v>0</v>
      </c>
      <c r="O60" s="1070">
        <v>0</v>
      </c>
      <c r="P60" s="631">
        <v>0</v>
      </c>
      <c r="Q60" s="630">
        <v>0</v>
      </c>
      <c r="R60" s="1070">
        <v>0</v>
      </c>
      <c r="S60" s="631">
        <v>0</v>
      </c>
      <c r="T60" s="630">
        <v>1</v>
      </c>
      <c r="U60" s="1070">
        <v>1</v>
      </c>
    </row>
    <row r="61" spans="2:21" ht="22.5" customHeight="1" x14ac:dyDescent="0.3">
      <c r="B61" s="782" t="s">
        <v>234</v>
      </c>
      <c r="C61" s="640" t="s">
        <v>235</v>
      </c>
      <c r="D61" s="1069">
        <v>0</v>
      </c>
      <c r="E61" s="630">
        <v>0</v>
      </c>
      <c r="F61" s="1070">
        <v>0</v>
      </c>
      <c r="G61" s="631">
        <v>0</v>
      </c>
      <c r="H61" s="630">
        <v>0</v>
      </c>
      <c r="I61" s="1070">
        <v>0</v>
      </c>
      <c r="J61" s="631">
        <v>0</v>
      </c>
      <c r="K61" s="630">
        <v>0</v>
      </c>
      <c r="L61" s="1070">
        <v>0</v>
      </c>
      <c r="M61" s="631">
        <v>0</v>
      </c>
      <c r="N61" s="630">
        <v>1</v>
      </c>
      <c r="O61" s="1070">
        <v>1</v>
      </c>
      <c r="P61" s="631">
        <v>0</v>
      </c>
      <c r="Q61" s="630">
        <v>1</v>
      </c>
      <c r="R61" s="1070">
        <v>1</v>
      </c>
      <c r="S61" s="631">
        <v>0</v>
      </c>
      <c r="T61" s="630">
        <v>2</v>
      </c>
      <c r="U61" s="1070">
        <v>2</v>
      </c>
    </row>
    <row r="62" spans="2:21" ht="22.5" customHeight="1" x14ac:dyDescent="0.3">
      <c r="B62" s="782" t="s">
        <v>236</v>
      </c>
      <c r="C62" s="640" t="s">
        <v>237</v>
      </c>
      <c r="D62" s="1069">
        <v>0</v>
      </c>
      <c r="E62" s="630">
        <v>0</v>
      </c>
      <c r="F62" s="1070">
        <v>0</v>
      </c>
      <c r="G62" s="631">
        <v>0</v>
      </c>
      <c r="H62" s="630">
        <v>0</v>
      </c>
      <c r="I62" s="1070">
        <v>0</v>
      </c>
      <c r="J62" s="631">
        <v>0</v>
      </c>
      <c r="K62" s="630">
        <v>1</v>
      </c>
      <c r="L62" s="1070">
        <v>1</v>
      </c>
      <c r="M62" s="631">
        <v>0</v>
      </c>
      <c r="N62" s="630">
        <v>0</v>
      </c>
      <c r="O62" s="1070">
        <v>0</v>
      </c>
      <c r="P62" s="631">
        <v>0</v>
      </c>
      <c r="Q62" s="630">
        <v>0</v>
      </c>
      <c r="R62" s="1070">
        <v>0</v>
      </c>
      <c r="S62" s="631">
        <v>0</v>
      </c>
      <c r="T62" s="630">
        <v>1</v>
      </c>
      <c r="U62" s="1070">
        <v>1</v>
      </c>
    </row>
    <row r="63" spans="2:21" ht="22.5" customHeight="1" thickBot="1" x14ac:dyDescent="0.35">
      <c r="B63" s="783" t="s">
        <v>244</v>
      </c>
      <c r="C63" s="786" t="s">
        <v>245</v>
      </c>
      <c r="D63" s="1071">
        <v>0</v>
      </c>
      <c r="E63" s="1072">
        <v>0</v>
      </c>
      <c r="F63" s="1073">
        <v>0</v>
      </c>
      <c r="G63" s="1074">
        <v>0</v>
      </c>
      <c r="H63" s="1072">
        <v>0</v>
      </c>
      <c r="I63" s="1073">
        <v>0</v>
      </c>
      <c r="J63" s="1074">
        <v>0</v>
      </c>
      <c r="K63" s="1072">
        <v>0</v>
      </c>
      <c r="L63" s="1073">
        <v>0</v>
      </c>
      <c r="M63" s="1074">
        <v>0</v>
      </c>
      <c r="N63" s="1072">
        <v>0</v>
      </c>
      <c r="O63" s="1073">
        <v>0</v>
      </c>
      <c r="P63" s="1074">
        <v>0</v>
      </c>
      <c r="Q63" s="1072">
        <v>2</v>
      </c>
      <c r="R63" s="1073">
        <v>2</v>
      </c>
      <c r="S63" s="1074">
        <v>0</v>
      </c>
      <c r="T63" s="1072">
        <v>2</v>
      </c>
      <c r="U63" s="1073">
        <v>2</v>
      </c>
    </row>
    <row r="64" spans="2:21" ht="22.5" customHeight="1" x14ac:dyDescent="0.2">
      <c r="B64" s="3411" t="s">
        <v>13</v>
      </c>
      <c r="C64" s="3411"/>
      <c r="D64" s="664">
        <f t="shared" ref="D64:T64" si="3">SUM(D52:D63)</f>
        <v>0</v>
      </c>
      <c r="E64" s="665">
        <f t="shared" si="3"/>
        <v>8</v>
      </c>
      <c r="F64" s="666">
        <f t="shared" si="3"/>
        <v>8</v>
      </c>
      <c r="G64" s="667">
        <f t="shared" si="3"/>
        <v>1</v>
      </c>
      <c r="H64" s="665">
        <f t="shared" si="3"/>
        <v>9</v>
      </c>
      <c r="I64" s="666">
        <f t="shared" si="3"/>
        <v>10</v>
      </c>
      <c r="J64" s="667">
        <f t="shared" si="3"/>
        <v>1</v>
      </c>
      <c r="K64" s="665">
        <f t="shared" si="3"/>
        <v>4</v>
      </c>
      <c r="L64" s="666">
        <f t="shared" si="3"/>
        <v>5</v>
      </c>
      <c r="M64" s="667">
        <f t="shared" si="3"/>
        <v>1</v>
      </c>
      <c r="N64" s="665">
        <f t="shared" si="3"/>
        <v>2</v>
      </c>
      <c r="O64" s="666">
        <f t="shared" si="3"/>
        <v>3</v>
      </c>
      <c r="P64" s="667">
        <f t="shared" si="3"/>
        <v>1</v>
      </c>
      <c r="Q64" s="665">
        <f t="shared" si="3"/>
        <v>9</v>
      </c>
      <c r="R64" s="666">
        <f t="shared" si="3"/>
        <v>10</v>
      </c>
      <c r="S64" s="667">
        <f t="shared" si="3"/>
        <v>4</v>
      </c>
      <c r="T64" s="665">
        <f t="shared" si="3"/>
        <v>32</v>
      </c>
      <c r="U64" s="666">
        <f>SUM(U52:U63)</f>
        <v>36</v>
      </c>
    </row>
    <row r="65" spans="2:21" ht="22.5" customHeight="1" x14ac:dyDescent="0.2">
      <c r="B65" s="3381" t="s">
        <v>10</v>
      </c>
      <c r="C65" s="3381"/>
      <c r="D65" s="658">
        <f t="shared" ref="D65:U65" si="4">D50</f>
        <v>62</v>
      </c>
      <c r="E65" s="659">
        <f t="shared" si="4"/>
        <v>34</v>
      </c>
      <c r="F65" s="1858">
        <f t="shared" si="4"/>
        <v>96</v>
      </c>
      <c r="G65" s="660">
        <f t="shared" si="4"/>
        <v>50</v>
      </c>
      <c r="H65" s="659">
        <f t="shared" si="4"/>
        <v>122</v>
      </c>
      <c r="I65" s="1858">
        <f t="shared" si="4"/>
        <v>172</v>
      </c>
      <c r="J65" s="660">
        <f t="shared" si="4"/>
        <v>30</v>
      </c>
      <c r="K65" s="659">
        <f t="shared" si="4"/>
        <v>176</v>
      </c>
      <c r="L65" s="1858">
        <f t="shared" si="4"/>
        <v>206</v>
      </c>
      <c r="M65" s="660">
        <f t="shared" si="4"/>
        <v>31</v>
      </c>
      <c r="N65" s="659">
        <f t="shared" si="4"/>
        <v>78</v>
      </c>
      <c r="O65" s="1858">
        <f t="shared" si="4"/>
        <v>109</v>
      </c>
      <c r="P65" s="660">
        <f t="shared" si="4"/>
        <v>27</v>
      </c>
      <c r="Q65" s="659">
        <f t="shared" si="4"/>
        <v>211</v>
      </c>
      <c r="R65" s="1858">
        <f t="shared" si="4"/>
        <v>238</v>
      </c>
      <c r="S65" s="660">
        <f t="shared" si="4"/>
        <v>200</v>
      </c>
      <c r="T65" s="659">
        <f t="shared" si="4"/>
        <v>621</v>
      </c>
      <c r="U65" s="1858">
        <f t="shared" si="4"/>
        <v>821</v>
      </c>
    </row>
    <row r="66" spans="2:21" ht="22.5" customHeight="1" thickBot="1" x14ac:dyDescent="0.25">
      <c r="B66" s="3408" t="s">
        <v>17</v>
      </c>
      <c r="C66" s="3408"/>
      <c r="D66" s="673">
        <f>D64</f>
        <v>0</v>
      </c>
      <c r="E66" s="674">
        <f t="shared" ref="E66:U66" si="5">E64</f>
        <v>8</v>
      </c>
      <c r="F66" s="985">
        <f t="shared" si="5"/>
        <v>8</v>
      </c>
      <c r="G66" s="675">
        <f t="shared" si="5"/>
        <v>1</v>
      </c>
      <c r="H66" s="674">
        <f t="shared" si="5"/>
        <v>9</v>
      </c>
      <c r="I66" s="985">
        <f t="shared" si="5"/>
        <v>10</v>
      </c>
      <c r="J66" s="675">
        <f t="shared" si="5"/>
        <v>1</v>
      </c>
      <c r="K66" s="674">
        <f t="shared" si="5"/>
        <v>4</v>
      </c>
      <c r="L66" s="985">
        <f t="shared" si="5"/>
        <v>5</v>
      </c>
      <c r="M66" s="675">
        <f t="shared" si="5"/>
        <v>1</v>
      </c>
      <c r="N66" s="674">
        <f t="shared" si="5"/>
        <v>2</v>
      </c>
      <c r="O66" s="985">
        <f t="shared" si="5"/>
        <v>3</v>
      </c>
      <c r="P66" s="675">
        <f t="shared" si="5"/>
        <v>1</v>
      </c>
      <c r="Q66" s="674">
        <f t="shared" si="5"/>
        <v>9</v>
      </c>
      <c r="R66" s="985">
        <f t="shared" si="5"/>
        <v>10</v>
      </c>
      <c r="S66" s="675">
        <f t="shared" si="5"/>
        <v>4</v>
      </c>
      <c r="T66" s="674">
        <f t="shared" si="5"/>
        <v>32</v>
      </c>
      <c r="U66" s="985">
        <f t="shared" si="5"/>
        <v>36</v>
      </c>
    </row>
    <row r="67" spans="2:21" ht="22.5" customHeight="1" thickBot="1" x14ac:dyDescent="0.25">
      <c r="B67" s="3410" t="s">
        <v>18</v>
      </c>
      <c r="C67" s="3410"/>
      <c r="D67" s="1859">
        <f>D65+D66</f>
        <v>62</v>
      </c>
      <c r="E67" s="1862">
        <f t="shared" ref="E67:U67" si="6">E65+E66</f>
        <v>42</v>
      </c>
      <c r="F67" s="1860">
        <f t="shared" si="6"/>
        <v>104</v>
      </c>
      <c r="G67" s="1861">
        <f t="shared" si="6"/>
        <v>51</v>
      </c>
      <c r="H67" s="1862">
        <f t="shared" si="6"/>
        <v>131</v>
      </c>
      <c r="I67" s="1860">
        <f t="shared" si="6"/>
        <v>182</v>
      </c>
      <c r="J67" s="1861">
        <f t="shared" si="6"/>
        <v>31</v>
      </c>
      <c r="K67" s="1862">
        <f t="shared" si="6"/>
        <v>180</v>
      </c>
      <c r="L67" s="1860">
        <f t="shared" si="6"/>
        <v>211</v>
      </c>
      <c r="M67" s="1861">
        <f t="shared" si="6"/>
        <v>32</v>
      </c>
      <c r="N67" s="1862">
        <f t="shared" si="6"/>
        <v>80</v>
      </c>
      <c r="O67" s="1860">
        <f t="shared" si="6"/>
        <v>112</v>
      </c>
      <c r="P67" s="1861">
        <f t="shared" si="6"/>
        <v>28</v>
      </c>
      <c r="Q67" s="1862">
        <f t="shared" si="6"/>
        <v>220</v>
      </c>
      <c r="R67" s="1860">
        <f t="shared" si="6"/>
        <v>248</v>
      </c>
      <c r="S67" s="1861">
        <f t="shared" si="6"/>
        <v>204</v>
      </c>
      <c r="T67" s="1862">
        <f t="shared" si="6"/>
        <v>653</v>
      </c>
      <c r="U67" s="1860">
        <f t="shared" si="6"/>
        <v>857</v>
      </c>
    </row>
    <row r="68" spans="2:21" ht="22.5" customHeight="1" x14ac:dyDescent="0.2">
      <c r="H68" s="2040"/>
    </row>
    <row r="69" spans="2:21" ht="22.5" customHeight="1" x14ac:dyDescent="0.2">
      <c r="B69" s="3377" t="str">
        <f>[1]БакалавриатДО!B79</f>
        <v>Начальник УМО___________________И.И. Линник</v>
      </c>
      <c r="C69" s="3377"/>
      <c r="D69" s="3377"/>
      <c r="E69" s="3377"/>
      <c r="F69" s="3377"/>
      <c r="G69" s="3377"/>
      <c r="H69" s="3377"/>
      <c r="I69" s="3377"/>
      <c r="J69" s="3377"/>
      <c r="K69" s="3377"/>
      <c r="L69" s="3377"/>
      <c r="M69" s="3377"/>
      <c r="N69" s="3377"/>
      <c r="O69" s="3377"/>
      <c r="P69" s="3377"/>
      <c r="Q69" s="3377"/>
      <c r="R69" s="636"/>
      <c r="S69" s="635"/>
    </row>
    <row r="70" spans="2:21" ht="22.5" customHeight="1" x14ac:dyDescent="0.2"/>
  </sheetData>
  <mergeCells count="23">
    <mergeCell ref="S5:U6"/>
    <mergeCell ref="M5:O6"/>
    <mergeCell ref="B3:H3"/>
    <mergeCell ref="I3:J3"/>
    <mergeCell ref="K3:U3"/>
    <mergeCell ref="D5:F6"/>
    <mergeCell ref="G5:I6"/>
    <mergeCell ref="B1:U1"/>
    <mergeCell ref="B2:U2"/>
    <mergeCell ref="B51:C51"/>
    <mergeCell ref="B66:C66"/>
    <mergeCell ref="B69:Q69"/>
    <mergeCell ref="P5:R6"/>
    <mergeCell ref="J5:L6"/>
    <mergeCell ref="B8:C8"/>
    <mergeCell ref="B28:C28"/>
    <mergeCell ref="B67:C67"/>
    <mergeCell ref="B64:C64"/>
    <mergeCell ref="B29:C29"/>
    <mergeCell ref="B65:C65"/>
    <mergeCell ref="B50:C50"/>
    <mergeCell ref="B30:C30"/>
    <mergeCell ref="B5:C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"/>
  <sheetViews>
    <sheetView zoomScale="75" zoomScaleNormal="75" workbookViewId="0">
      <selection activeCell="U17" sqref="U17"/>
    </sheetView>
  </sheetViews>
  <sheetFormatPr defaultRowHeight="18.75" x14ac:dyDescent="0.3"/>
  <cols>
    <col min="1" max="1" width="24.85546875" style="639" customWidth="1"/>
    <col min="2" max="2" width="53" style="639" customWidth="1"/>
    <col min="3" max="3" width="13.7109375" style="639" customWidth="1"/>
    <col min="4" max="4" width="11" style="639" customWidth="1"/>
    <col min="5" max="5" width="10.5703125" style="641" customWidth="1"/>
    <col min="6" max="6" width="9.140625" style="639"/>
    <col min="7" max="7" width="11.5703125" style="639" customWidth="1"/>
    <col min="8" max="8" width="9.85546875" style="641" customWidth="1"/>
    <col min="9" max="9" width="9.140625" style="641"/>
    <col min="10" max="10" width="11.42578125" style="641" customWidth="1"/>
    <col min="11" max="11" width="12.140625" style="641" customWidth="1"/>
    <col min="12" max="12" width="9.140625" style="639"/>
    <col min="13" max="13" width="11.140625" style="639" customWidth="1"/>
    <col min="14" max="14" width="11.42578125" style="641" customWidth="1"/>
    <col min="15" max="256" width="9.140625" style="639"/>
    <col min="257" max="257" width="24.85546875" style="639" customWidth="1"/>
    <col min="258" max="258" width="53" style="639" customWidth="1"/>
    <col min="259" max="259" width="9.140625" style="639"/>
    <col min="260" max="260" width="11" style="639" customWidth="1"/>
    <col min="261" max="261" width="10.5703125" style="639" customWidth="1"/>
    <col min="262" max="262" width="9.140625" style="639"/>
    <col min="263" max="263" width="11.5703125" style="639" customWidth="1"/>
    <col min="264" max="264" width="9.85546875" style="639" customWidth="1"/>
    <col min="265" max="265" width="9.140625" style="639"/>
    <col min="266" max="266" width="11.42578125" style="639" customWidth="1"/>
    <col min="267" max="267" width="12.140625" style="639" customWidth="1"/>
    <col min="268" max="268" width="9.140625" style="639"/>
    <col min="269" max="269" width="11.140625" style="639" customWidth="1"/>
    <col min="270" max="270" width="11.42578125" style="639" customWidth="1"/>
    <col min="271" max="512" width="9.140625" style="639"/>
    <col min="513" max="513" width="24.85546875" style="639" customWidth="1"/>
    <col min="514" max="514" width="53" style="639" customWidth="1"/>
    <col min="515" max="515" width="9.140625" style="639"/>
    <col min="516" max="516" width="11" style="639" customWidth="1"/>
    <col min="517" max="517" width="10.5703125" style="639" customWidth="1"/>
    <col min="518" max="518" width="9.140625" style="639"/>
    <col min="519" max="519" width="11.5703125" style="639" customWidth="1"/>
    <col min="520" max="520" width="9.85546875" style="639" customWidth="1"/>
    <col min="521" max="521" width="9.140625" style="639"/>
    <col min="522" max="522" width="11.42578125" style="639" customWidth="1"/>
    <col min="523" max="523" width="12.140625" style="639" customWidth="1"/>
    <col min="524" max="524" width="9.140625" style="639"/>
    <col min="525" max="525" width="11.140625" style="639" customWidth="1"/>
    <col min="526" max="526" width="11.42578125" style="639" customWidth="1"/>
    <col min="527" max="768" width="9.140625" style="639"/>
    <col min="769" max="769" width="24.85546875" style="639" customWidth="1"/>
    <col min="770" max="770" width="53" style="639" customWidth="1"/>
    <col min="771" max="771" width="9.140625" style="639"/>
    <col min="772" max="772" width="11" style="639" customWidth="1"/>
    <col min="773" max="773" width="10.5703125" style="639" customWidth="1"/>
    <col min="774" max="774" width="9.140625" style="639"/>
    <col min="775" max="775" width="11.5703125" style="639" customWidth="1"/>
    <col min="776" max="776" width="9.85546875" style="639" customWidth="1"/>
    <col min="777" max="777" width="9.140625" style="639"/>
    <col min="778" max="778" width="11.42578125" style="639" customWidth="1"/>
    <col min="779" max="779" width="12.140625" style="639" customWidth="1"/>
    <col min="780" max="780" width="9.140625" style="639"/>
    <col min="781" max="781" width="11.140625" style="639" customWidth="1"/>
    <col min="782" max="782" width="11.42578125" style="639" customWidth="1"/>
    <col min="783" max="1024" width="9.140625" style="639"/>
    <col min="1025" max="1025" width="24.85546875" style="639" customWidth="1"/>
    <col min="1026" max="1026" width="53" style="639" customWidth="1"/>
    <col min="1027" max="1027" width="9.140625" style="639"/>
    <col min="1028" max="1028" width="11" style="639" customWidth="1"/>
    <col min="1029" max="1029" width="10.5703125" style="639" customWidth="1"/>
    <col min="1030" max="1030" width="9.140625" style="639"/>
    <col min="1031" max="1031" width="11.5703125" style="639" customWidth="1"/>
    <col min="1032" max="1032" width="9.85546875" style="639" customWidth="1"/>
    <col min="1033" max="1033" width="9.140625" style="639"/>
    <col min="1034" max="1034" width="11.42578125" style="639" customWidth="1"/>
    <col min="1035" max="1035" width="12.140625" style="639" customWidth="1"/>
    <col min="1036" max="1036" width="9.140625" style="639"/>
    <col min="1037" max="1037" width="11.140625" style="639" customWidth="1"/>
    <col min="1038" max="1038" width="11.42578125" style="639" customWidth="1"/>
    <col min="1039" max="1280" width="9.140625" style="639"/>
    <col min="1281" max="1281" width="24.85546875" style="639" customWidth="1"/>
    <col min="1282" max="1282" width="53" style="639" customWidth="1"/>
    <col min="1283" max="1283" width="9.140625" style="639"/>
    <col min="1284" max="1284" width="11" style="639" customWidth="1"/>
    <col min="1285" max="1285" width="10.5703125" style="639" customWidth="1"/>
    <col min="1286" max="1286" width="9.140625" style="639"/>
    <col min="1287" max="1287" width="11.5703125" style="639" customWidth="1"/>
    <col min="1288" max="1288" width="9.85546875" style="639" customWidth="1"/>
    <col min="1289" max="1289" width="9.140625" style="639"/>
    <col min="1290" max="1290" width="11.42578125" style="639" customWidth="1"/>
    <col min="1291" max="1291" width="12.140625" style="639" customWidth="1"/>
    <col min="1292" max="1292" width="9.140625" style="639"/>
    <col min="1293" max="1293" width="11.140625" style="639" customWidth="1"/>
    <col min="1294" max="1294" width="11.42578125" style="639" customWidth="1"/>
    <col min="1295" max="1536" width="9.140625" style="639"/>
    <col min="1537" max="1537" width="24.85546875" style="639" customWidth="1"/>
    <col min="1538" max="1538" width="53" style="639" customWidth="1"/>
    <col min="1539" max="1539" width="9.140625" style="639"/>
    <col min="1540" max="1540" width="11" style="639" customWidth="1"/>
    <col min="1541" max="1541" width="10.5703125" style="639" customWidth="1"/>
    <col min="1542" max="1542" width="9.140625" style="639"/>
    <col min="1543" max="1543" width="11.5703125" style="639" customWidth="1"/>
    <col min="1544" max="1544" width="9.85546875" style="639" customWidth="1"/>
    <col min="1545" max="1545" width="9.140625" style="639"/>
    <col min="1546" max="1546" width="11.42578125" style="639" customWidth="1"/>
    <col min="1547" max="1547" width="12.140625" style="639" customWidth="1"/>
    <col min="1548" max="1548" width="9.140625" style="639"/>
    <col min="1549" max="1549" width="11.140625" style="639" customWidth="1"/>
    <col min="1550" max="1550" width="11.42578125" style="639" customWidth="1"/>
    <col min="1551" max="1792" width="9.140625" style="639"/>
    <col min="1793" max="1793" width="24.85546875" style="639" customWidth="1"/>
    <col min="1794" max="1794" width="53" style="639" customWidth="1"/>
    <col min="1795" max="1795" width="9.140625" style="639"/>
    <col min="1796" max="1796" width="11" style="639" customWidth="1"/>
    <col min="1797" max="1797" width="10.5703125" style="639" customWidth="1"/>
    <col min="1798" max="1798" width="9.140625" style="639"/>
    <col min="1799" max="1799" width="11.5703125" style="639" customWidth="1"/>
    <col min="1800" max="1800" width="9.85546875" style="639" customWidth="1"/>
    <col min="1801" max="1801" width="9.140625" style="639"/>
    <col min="1802" max="1802" width="11.42578125" style="639" customWidth="1"/>
    <col min="1803" max="1803" width="12.140625" style="639" customWidth="1"/>
    <col min="1804" max="1804" width="9.140625" style="639"/>
    <col min="1805" max="1805" width="11.140625" style="639" customWidth="1"/>
    <col min="1806" max="1806" width="11.42578125" style="639" customWidth="1"/>
    <col min="1807" max="2048" width="9.140625" style="639"/>
    <col min="2049" max="2049" width="24.85546875" style="639" customWidth="1"/>
    <col min="2050" max="2050" width="53" style="639" customWidth="1"/>
    <col min="2051" max="2051" width="9.140625" style="639"/>
    <col min="2052" max="2052" width="11" style="639" customWidth="1"/>
    <col min="2053" max="2053" width="10.5703125" style="639" customWidth="1"/>
    <col min="2054" max="2054" width="9.140625" style="639"/>
    <col min="2055" max="2055" width="11.5703125" style="639" customWidth="1"/>
    <col min="2056" max="2056" width="9.85546875" style="639" customWidth="1"/>
    <col min="2057" max="2057" width="9.140625" style="639"/>
    <col min="2058" max="2058" width="11.42578125" style="639" customWidth="1"/>
    <col min="2059" max="2059" width="12.140625" style="639" customWidth="1"/>
    <col min="2060" max="2060" width="9.140625" style="639"/>
    <col min="2061" max="2061" width="11.140625" style="639" customWidth="1"/>
    <col min="2062" max="2062" width="11.42578125" style="639" customWidth="1"/>
    <col min="2063" max="2304" width="9.140625" style="639"/>
    <col min="2305" max="2305" width="24.85546875" style="639" customWidth="1"/>
    <col min="2306" max="2306" width="53" style="639" customWidth="1"/>
    <col min="2307" max="2307" width="9.140625" style="639"/>
    <col min="2308" max="2308" width="11" style="639" customWidth="1"/>
    <col min="2309" max="2309" width="10.5703125" style="639" customWidth="1"/>
    <col min="2310" max="2310" width="9.140625" style="639"/>
    <col min="2311" max="2311" width="11.5703125" style="639" customWidth="1"/>
    <col min="2312" max="2312" width="9.85546875" style="639" customWidth="1"/>
    <col min="2313" max="2313" width="9.140625" style="639"/>
    <col min="2314" max="2314" width="11.42578125" style="639" customWidth="1"/>
    <col min="2315" max="2315" width="12.140625" style="639" customWidth="1"/>
    <col min="2316" max="2316" width="9.140625" style="639"/>
    <col min="2317" max="2317" width="11.140625" style="639" customWidth="1"/>
    <col min="2318" max="2318" width="11.42578125" style="639" customWidth="1"/>
    <col min="2319" max="2560" width="9.140625" style="639"/>
    <col min="2561" max="2561" width="24.85546875" style="639" customWidth="1"/>
    <col min="2562" max="2562" width="53" style="639" customWidth="1"/>
    <col min="2563" max="2563" width="9.140625" style="639"/>
    <col min="2564" max="2564" width="11" style="639" customWidth="1"/>
    <col min="2565" max="2565" width="10.5703125" style="639" customWidth="1"/>
    <col min="2566" max="2566" width="9.140625" style="639"/>
    <col min="2567" max="2567" width="11.5703125" style="639" customWidth="1"/>
    <col min="2568" max="2568" width="9.85546875" style="639" customWidth="1"/>
    <col min="2569" max="2569" width="9.140625" style="639"/>
    <col min="2570" max="2570" width="11.42578125" style="639" customWidth="1"/>
    <col min="2571" max="2571" width="12.140625" style="639" customWidth="1"/>
    <col min="2572" max="2572" width="9.140625" style="639"/>
    <col min="2573" max="2573" width="11.140625" style="639" customWidth="1"/>
    <col min="2574" max="2574" width="11.42578125" style="639" customWidth="1"/>
    <col min="2575" max="2816" width="9.140625" style="639"/>
    <col min="2817" max="2817" width="24.85546875" style="639" customWidth="1"/>
    <col min="2818" max="2818" width="53" style="639" customWidth="1"/>
    <col min="2819" max="2819" width="9.140625" style="639"/>
    <col min="2820" max="2820" width="11" style="639" customWidth="1"/>
    <col min="2821" max="2821" width="10.5703125" style="639" customWidth="1"/>
    <col min="2822" max="2822" width="9.140625" style="639"/>
    <col min="2823" max="2823" width="11.5703125" style="639" customWidth="1"/>
    <col min="2824" max="2824" width="9.85546875" style="639" customWidth="1"/>
    <col min="2825" max="2825" width="9.140625" style="639"/>
    <col min="2826" max="2826" width="11.42578125" style="639" customWidth="1"/>
    <col min="2827" max="2827" width="12.140625" style="639" customWidth="1"/>
    <col min="2828" max="2828" width="9.140625" style="639"/>
    <col min="2829" max="2829" width="11.140625" style="639" customWidth="1"/>
    <col min="2830" max="2830" width="11.42578125" style="639" customWidth="1"/>
    <col min="2831" max="3072" width="9.140625" style="639"/>
    <col min="3073" max="3073" width="24.85546875" style="639" customWidth="1"/>
    <col min="3074" max="3074" width="53" style="639" customWidth="1"/>
    <col min="3075" max="3075" width="9.140625" style="639"/>
    <col min="3076" max="3076" width="11" style="639" customWidth="1"/>
    <col min="3077" max="3077" width="10.5703125" style="639" customWidth="1"/>
    <col min="3078" max="3078" width="9.140625" style="639"/>
    <col min="3079" max="3079" width="11.5703125" style="639" customWidth="1"/>
    <col min="3080" max="3080" width="9.85546875" style="639" customWidth="1"/>
    <col min="3081" max="3081" width="9.140625" style="639"/>
    <col min="3082" max="3082" width="11.42578125" style="639" customWidth="1"/>
    <col min="3083" max="3083" width="12.140625" style="639" customWidth="1"/>
    <col min="3084" max="3084" width="9.140625" style="639"/>
    <col min="3085" max="3085" width="11.140625" style="639" customWidth="1"/>
    <col min="3086" max="3086" width="11.42578125" style="639" customWidth="1"/>
    <col min="3087" max="3328" width="9.140625" style="639"/>
    <col min="3329" max="3329" width="24.85546875" style="639" customWidth="1"/>
    <col min="3330" max="3330" width="53" style="639" customWidth="1"/>
    <col min="3331" max="3331" width="9.140625" style="639"/>
    <col min="3332" max="3332" width="11" style="639" customWidth="1"/>
    <col min="3333" max="3333" width="10.5703125" style="639" customWidth="1"/>
    <col min="3334" max="3334" width="9.140625" style="639"/>
    <col min="3335" max="3335" width="11.5703125" style="639" customWidth="1"/>
    <col min="3336" max="3336" width="9.85546875" style="639" customWidth="1"/>
    <col min="3337" max="3337" width="9.140625" style="639"/>
    <col min="3338" max="3338" width="11.42578125" style="639" customWidth="1"/>
    <col min="3339" max="3339" width="12.140625" style="639" customWidth="1"/>
    <col min="3340" max="3340" width="9.140625" style="639"/>
    <col min="3341" max="3341" width="11.140625" style="639" customWidth="1"/>
    <col min="3342" max="3342" width="11.42578125" style="639" customWidth="1"/>
    <col min="3343" max="3584" width="9.140625" style="639"/>
    <col min="3585" max="3585" width="24.85546875" style="639" customWidth="1"/>
    <col min="3586" max="3586" width="53" style="639" customWidth="1"/>
    <col min="3587" max="3587" width="9.140625" style="639"/>
    <col min="3588" max="3588" width="11" style="639" customWidth="1"/>
    <col min="3589" max="3589" width="10.5703125" style="639" customWidth="1"/>
    <col min="3590" max="3590" width="9.140625" style="639"/>
    <col min="3591" max="3591" width="11.5703125" style="639" customWidth="1"/>
    <col min="3592" max="3592" width="9.85546875" style="639" customWidth="1"/>
    <col min="3593" max="3593" width="9.140625" style="639"/>
    <col min="3594" max="3594" width="11.42578125" style="639" customWidth="1"/>
    <col min="3595" max="3595" width="12.140625" style="639" customWidth="1"/>
    <col min="3596" max="3596" width="9.140625" style="639"/>
    <col min="3597" max="3597" width="11.140625" style="639" customWidth="1"/>
    <col min="3598" max="3598" width="11.42578125" style="639" customWidth="1"/>
    <col min="3599" max="3840" width="9.140625" style="639"/>
    <col min="3841" max="3841" width="24.85546875" style="639" customWidth="1"/>
    <col min="3842" max="3842" width="53" style="639" customWidth="1"/>
    <col min="3843" max="3843" width="9.140625" style="639"/>
    <col min="3844" max="3844" width="11" style="639" customWidth="1"/>
    <col min="3845" max="3845" width="10.5703125" style="639" customWidth="1"/>
    <col min="3846" max="3846" width="9.140625" style="639"/>
    <col min="3847" max="3847" width="11.5703125" style="639" customWidth="1"/>
    <col min="3848" max="3848" width="9.85546875" style="639" customWidth="1"/>
    <col min="3849" max="3849" width="9.140625" style="639"/>
    <col min="3850" max="3850" width="11.42578125" style="639" customWidth="1"/>
    <col min="3851" max="3851" width="12.140625" style="639" customWidth="1"/>
    <col min="3852" max="3852" width="9.140625" style="639"/>
    <col min="3853" max="3853" width="11.140625" style="639" customWidth="1"/>
    <col min="3854" max="3854" width="11.42578125" style="639" customWidth="1"/>
    <col min="3855" max="4096" width="9.140625" style="639"/>
    <col min="4097" max="4097" width="24.85546875" style="639" customWidth="1"/>
    <col min="4098" max="4098" width="53" style="639" customWidth="1"/>
    <col min="4099" max="4099" width="9.140625" style="639"/>
    <col min="4100" max="4100" width="11" style="639" customWidth="1"/>
    <col min="4101" max="4101" width="10.5703125" style="639" customWidth="1"/>
    <col min="4102" max="4102" width="9.140625" style="639"/>
    <col min="4103" max="4103" width="11.5703125" style="639" customWidth="1"/>
    <col min="4104" max="4104" width="9.85546875" style="639" customWidth="1"/>
    <col min="4105" max="4105" width="9.140625" style="639"/>
    <col min="4106" max="4106" width="11.42578125" style="639" customWidth="1"/>
    <col min="4107" max="4107" width="12.140625" style="639" customWidth="1"/>
    <col min="4108" max="4108" width="9.140625" style="639"/>
    <col min="4109" max="4109" width="11.140625" style="639" customWidth="1"/>
    <col min="4110" max="4110" width="11.42578125" style="639" customWidth="1"/>
    <col min="4111" max="4352" width="9.140625" style="639"/>
    <col min="4353" max="4353" width="24.85546875" style="639" customWidth="1"/>
    <col min="4354" max="4354" width="53" style="639" customWidth="1"/>
    <col min="4355" max="4355" width="9.140625" style="639"/>
    <col min="4356" max="4356" width="11" style="639" customWidth="1"/>
    <col min="4357" max="4357" width="10.5703125" style="639" customWidth="1"/>
    <col min="4358" max="4358" width="9.140625" style="639"/>
    <col min="4359" max="4359" width="11.5703125" style="639" customWidth="1"/>
    <col min="4360" max="4360" width="9.85546875" style="639" customWidth="1"/>
    <col min="4361" max="4361" width="9.140625" style="639"/>
    <col min="4362" max="4362" width="11.42578125" style="639" customWidth="1"/>
    <col min="4363" max="4363" width="12.140625" style="639" customWidth="1"/>
    <col min="4364" max="4364" width="9.140625" style="639"/>
    <col min="4365" max="4365" width="11.140625" style="639" customWidth="1"/>
    <col min="4366" max="4366" width="11.42578125" style="639" customWidth="1"/>
    <col min="4367" max="4608" width="9.140625" style="639"/>
    <col min="4609" max="4609" width="24.85546875" style="639" customWidth="1"/>
    <col min="4610" max="4610" width="53" style="639" customWidth="1"/>
    <col min="4611" max="4611" width="9.140625" style="639"/>
    <col min="4612" max="4612" width="11" style="639" customWidth="1"/>
    <col min="4613" max="4613" width="10.5703125" style="639" customWidth="1"/>
    <col min="4614" max="4614" width="9.140625" style="639"/>
    <col min="4615" max="4615" width="11.5703125" style="639" customWidth="1"/>
    <col min="4616" max="4616" width="9.85546875" style="639" customWidth="1"/>
    <col min="4617" max="4617" width="9.140625" style="639"/>
    <col min="4618" max="4618" width="11.42578125" style="639" customWidth="1"/>
    <col min="4619" max="4619" width="12.140625" style="639" customWidth="1"/>
    <col min="4620" max="4620" width="9.140625" style="639"/>
    <col min="4621" max="4621" width="11.140625" style="639" customWidth="1"/>
    <col min="4622" max="4622" width="11.42578125" style="639" customWidth="1"/>
    <col min="4623" max="4864" width="9.140625" style="639"/>
    <col min="4865" max="4865" width="24.85546875" style="639" customWidth="1"/>
    <col min="4866" max="4866" width="53" style="639" customWidth="1"/>
    <col min="4867" max="4867" width="9.140625" style="639"/>
    <col min="4868" max="4868" width="11" style="639" customWidth="1"/>
    <col min="4869" max="4869" width="10.5703125" style="639" customWidth="1"/>
    <col min="4870" max="4870" width="9.140625" style="639"/>
    <col min="4871" max="4871" width="11.5703125" style="639" customWidth="1"/>
    <col min="4872" max="4872" width="9.85546875" style="639" customWidth="1"/>
    <col min="4873" max="4873" width="9.140625" style="639"/>
    <col min="4874" max="4874" width="11.42578125" style="639" customWidth="1"/>
    <col min="4875" max="4875" width="12.140625" style="639" customWidth="1"/>
    <col min="4876" max="4876" width="9.140625" style="639"/>
    <col min="4877" max="4877" width="11.140625" style="639" customWidth="1"/>
    <col min="4878" max="4878" width="11.42578125" style="639" customWidth="1"/>
    <col min="4879" max="5120" width="9.140625" style="639"/>
    <col min="5121" max="5121" width="24.85546875" style="639" customWidth="1"/>
    <col min="5122" max="5122" width="53" style="639" customWidth="1"/>
    <col min="5123" max="5123" width="9.140625" style="639"/>
    <col min="5124" max="5124" width="11" style="639" customWidth="1"/>
    <col min="5125" max="5125" width="10.5703125" style="639" customWidth="1"/>
    <col min="5126" max="5126" width="9.140625" style="639"/>
    <col min="5127" max="5127" width="11.5703125" style="639" customWidth="1"/>
    <col min="5128" max="5128" width="9.85546875" style="639" customWidth="1"/>
    <col min="5129" max="5129" width="9.140625" style="639"/>
    <col min="5130" max="5130" width="11.42578125" style="639" customWidth="1"/>
    <col min="5131" max="5131" width="12.140625" style="639" customWidth="1"/>
    <col min="5132" max="5132" width="9.140625" style="639"/>
    <col min="5133" max="5133" width="11.140625" style="639" customWidth="1"/>
    <col min="5134" max="5134" width="11.42578125" style="639" customWidth="1"/>
    <col min="5135" max="5376" width="9.140625" style="639"/>
    <col min="5377" max="5377" width="24.85546875" style="639" customWidth="1"/>
    <col min="5378" max="5378" width="53" style="639" customWidth="1"/>
    <col min="5379" max="5379" width="9.140625" style="639"/>
    <col min="5380" max="5380" width="11" style="639" customWidth="1"/>
    <col min="5381" max="5381" width="10.5703125" style="639" customWidth="1"/>
    <col min="5382" max="5382" width="9.140625" style="639"/>
    <col min="5383" max="5383" width="11.5703125" style="639" customWidth="1"/>
    <col min="5384" max="5384" width="9.85546875" style="639" customWidth="1"/>
    <col min="5385" max="5385" width="9.140625" style="639"/>
    <col min="5386" max="5386" width="11.42578125" style="639" customWidth="1"/>
    <col min="5387" max="5387" width="12.140625" style="639" customWidth="1"/>
    <col min="5388" max="5388" width="9.140625" style="639"/>
    <col min="5389" max="5389" width="11.140625" style="639" customWidth="1"/>
    <col min="5390" max="5390" width="11.42578125" style="639" customWidth="1"/>
    <col min="5391" max="5632" width="9.140625" style="639"/>
    <col min="5633" max="5633" width="24.85546875" style="639" customWidth="1"/>
    <col min="5634" max="5634" width="53" style="639" customWidth="1"/>
    <col min="5635" max="5635" width="9.140625" style="639"/>
    <col min="5636" max="5636" width="11" style="639" customWidth="1"/>
    <col min="5637" max="5637" width="10.5703125" style="639" customWidth="1"/>
    <col min="5638" max="5638" width="9.140625" style="639"/>
    <col min="5639" max="5639" width="11.5703125" style="639" customWidth="1"/>
    <col min="5640" max="5640" width="9.85546875" style="639" customWidth="1"/>
    <col min="5641" max="5641" width="9.140625" style="639"/>
    <col min="5642" max="5642" width="11.42578125" style="639" customWidth="1"/>
    <col min="5643" max="5643" width="12.140625" style="639" customWidth="1"/>
    <col min="5644" max="5644" width="9.140625" style="639"/>
    <col min="5645" max="5645" width="11.140625" style="639" customWidth="1"/>
    <col min="5646" max="5646" width="11.42578125" style="639" customWidth="1"/>
    <col min="5647" max="5888" width="9.140625" style="639"/>
    <col min="5889" max="5889" width="24.85546875" style="639" customWidth="1"/>
    <col min="5890" max="5890" width="53" style="639" customWidth="1"/>
    <col min="5891" max="5891" width="9.140625" style="639"/>
    <col min="5892" max="5892" width="11" style="639" customWidth="1"/>
    <col min="5893" max="5893" width="10.5703125" style="639" customWidth="1"/>
    <col min="5894" max="5894" width="9.140625" style="639"/>
    <col min="5895" max="5895" width="11.5703125" style="639" customWidth="1"/>
    <col min="5896" max="5896" width="9.85546875" style="639" customWidth="1"/>
    <col min="5897" max="5897" width="9.140625" style="639"/>
    <col min="5898" max="5898" width="11.42578125" style="639" customWidth="1"/>
    <col min="5899" max="5899" width="12.140625" style="639" customWidth="1"/>
    <col min="5900" max="5900" width="9.140625" style="639"/>
    <col min="5901" max="5901" width="11.140625" style="639" customWidth="1"/>
    <col min="5902" max="5902" width="11.42578125" style="639" customWidth="1"/>
    <col min="5903" max="6144" width="9.140625" style="639"/>
    <col min="6145" max="6145" width="24.85546875" style="639" customWidth="1"/>
    <col min="6146" max="6146" width="53" style="639" customWidth="1"/>
    <col min="6147" max="6147" width="9.140625" style="639"/>
    <col min="6148" max="6148" width="11" style="639" customWidth="1"/>
    <col min="6149" max="6149" width="10.5703125" style="639" customWidth="1"/>
    <col min="6150" max="6150" width="9.140625" style="639"/>
    <col min="6151" max="6151" width="11.5703125" style="639" customWidth="1"/>
    <col min="6152" max="6152" width="9.85546875" style="639" customWidth="1"/>
    <col min="6153" max="6153" width="9.140625" style="639"/>
    <col min="6154" max="6154" width="11.42578125" style="639" customWidth="1"/>
    <col min="6155" max="6155" width="12.140625" style="639" customWidth="1"/>
    <col min="6156" max="6156" width="9.140625" style="639"/>
    <col min="6157" max="6157" width="11.140625" style="639" customWidth="1"/>
    <col min="6158" max="6158" width="11.42578125" style="639" customWidth="1"/>
    <col min="6159" max="6400" width="9.140625" style="639"/>
    <col min="6401" max="6401" width="24.85546875" style="639" customWidth="1"/>
    <col min="6402" max="6402" width="53" style="639" customWidth="1"/>
    <col min="6403" max="6403" width="9.140625" style="639"/>
    <col min="6404" max="6404" width="11" style="639" customWidth="1"/>
    <col min="6405" max="6405" width="10.5703125" style="639" customWidth="1"/>
    <col min="6406" max="6406" width="9.140625" style="639"/>
    <col min="6407" max="6407" width="11.5703125" style="639" customWidth="1"/>
    <col min="6408" max="6408" width="9.85546875" style="639" customWidth="1"/>
    <col min="6409" max="6409" width="9.140625" style="639"/>
    <col min="6410" max="6410" width="11.42578125" style="639" customWidth="1"/>
    <col min="6411" max="6411" width="12.140625" style="639" customWidth="1"/>
    <col min="6412" max="6412" width="9.140625" style="639"/>
    <col min="6413" max="6413" width="11.140625" style="639" customWidth="1"/>
    <col min="6414" max="6414" width="11.42578125" style="639" customWidth="1"/>
    <col min="6415" max="6656" width="9.140625" style="639"/>
    <col min="6657" max="6657" width="24.85546875" style="639" customWidth="1"/>
    <col min="6658" max="6658" width="53" style="639" customWidth="1"/>
    <col min="6659" max="6659" width="9.140625" style="639"/>
    <col min="6660" max="6660" width="11" style="639" customWidth="1"/>
    <col min="6661" max="6661" width="10.5703125" style="639" customWidth="1"/>
    <col min="6662" max="6662" width="9.140625" style="639"/>
    <col min="6663" max="6663" width="11.5703125" style="639" customWidth="1"/>
    <col min="6664" max="6664" width="9.85546875" style="639" customWidth="1"/>
    <col min="6665" max="6665" width="9.140625" style="639"/>
    <col min="6666" max="6666" width="11.42578125" style="639" customWidth="1"/>
    <col min="6667" max="6667" width="12.140625" style="639" customWidth="1"/>
    <col min="6668" max="6668" width="9.140625" style="639"/>
    <col min="6669" max="6669" width="11.140625" style="639" customWidth="1"/>
    <col min="6670" max="6670" width="11.42578125" style="639" customWidth="1"/>
    <col min="6671" max="6912" width="9.140625" style="639"/>
    <col min="6913" max="6913" width="24.85546875" style="639" customWidth="1"/>
    <col min="6914" max="6914" width="53" style="639" customWidth="1"/>
    <col min="6915" max="6915" width="9.140625" style="639"/>
    <col min="6916" max="6916" width="11" style="639" customWidth="1"/>
    <col min="6917" max="6917" width="10.5703125" style="639" customWidth="1"/>
    <col min="6918" max="6918" width="9.140625" style="639"/>
    <col min="6919" max="6919" width="11.5703125" style="639" customWidth="1"/>
    <col min="6920" max="6920" width="9.85546875" style="639" customWidth="1"/>
    <col min="6921" max="6921" width="9.140625" style="639"/>
    <col min="6922" max="6922" width="11.42578125" style="639" customWidth="1"/>
    <col min="6923" max="6923" width="12.140625" style="639" customWidth="1"/>
    <col min="6924" max="6924" width="9.140625" style="639"/>
    <col min="6925" max="6925" width="11.140625" style="639" customWidth="1"/>
    <col min="6926" max="6926" width="11.42578125" style="639" customWidth="1"/>
    <col min="6927" max="7168" width="9.140625" style="639"/>
    <col min="7169" max="7169" width="24.85546875" style="639" customWidth="1"/>
    <col min="7170" max="7170" width="53" style="639" customWidth="1"/>
    <col min="7171" max="7171" width="9.140625" style="639"/>
    <col min="7172" max="7172" width="11" style="639" customWidth="1"/>
    <col min="7173" max="7173" width="10.5703125" style="639" customWidth="1"/>
    <col min="7174" max="7174" width="9.140625" style="639"/>
    <col min="7175" max="7175" width="11.5703125" style="639" customWidth="1"/>
    <col min="7176" max="7176" width="9.85546875" style="639" customWidth="1"/>
    <col min="7177" max="7177" width="9.140625" style="639"/>
    <col min="7178" max="7178" width="11.42578125" style="639" customWidth="1"/>
    <col min="7179" max="7179" width="12.140625" style="639" customWidth="1"/>
    <col min="7180" max="7180" width="9.140625" style="639"/>
    <col min="7181" max="7181" width="11.140625" style="639" customWidth="1"/>
    <col min="7182" max="7182" width="11.42578125" style="639" customWidth="1"/>
    <col min="7183" max="7424" width="9.140625" style="639"/>
    <col min="7425" max="7425" width="24.85546875" style="639" customWidth="1"/>
    <col min="7426" max="7426" width="53" style="639" customWidth="1"/>
    <col min="7427" max="7427" width="9.140625" style="639"/>
    <col min="7428" max="7428" width="11" style="639" customWidth="1"/>
    <col min="7429" max="7429" width="10.5703125" style="639" customWidth="1"/>
    <col min="7430" max="7430" width="9.140625" style="639"/>
    <col min="7431" max="7431" width="11.5703125" style="639" customWidth="1"/>
    <col min="7432" max="7432" width="9.85546875" style="639" customWidth="1"/>
    <col min="7433" max="7433" width="9.140625" style="639"/>
    <col min="7434" max="7434" width="11.42578125" style="639" customWidth="1"/>
    <col min="7435" max="7435" width="12.140625" style="639" customWidth="1"/>
    <col min="7436" max="7436" width="9.140625" style="639"/>
    <col min="7437" max="7437" width="11.140625" style="639" customWidth="1"/>
    <col min="7438" max="7438" width="11.42578125" style="639" customWidth="1"/>
    <col min="7439" max="7680" width="9.140625" style="639"/>
    <col min="7681" max="7681" width="24.85546875" style="639" customWidth="1"/>
    <col min="7682" max="7682" width="53" style="639" customWidth="1"/>
    <col min="7683" max="7683" width="9.140625" style="639"/>
    <col min="7684" max="7684" width="11" style="639" customWidth="1"/>
    <col min="7685" max="7685" width="10.5703125" style="639" customWidth="1"/>
    <col min="7686" max="7686" width="9.140625" style="639"/>
    <col min="7687" max="7687" width="11.5703125" style="639" customWidth="1"/>
    <col min="7688" max="7688" width="9.85546875" style="639" customWidth="1"/>
    <col min="7689" max="7689" width="9.140625" style="639"/>
    <col min="7690" max="7690" width="11.42578125" style="639" customWidth="1"/>
    <col min="7691" max="7691" width="12.140625" style="639" customWidth="1"/>
    <col min="7692" max="7692" width="9.140625" style="639"/>
    <col min="7693" max="7693" width="11.140625" style="639" customWidth="1"/>
    <col min="7694" max="7694" width="11.42578125" style="639" customWidth="1"/>
    <col min="7695" max="7936" width="9.140625" style="639"/>
    <col min="7937" max="7937" width="24.85546875" style="639" customWidth="1"/>
    <col min="7938" max="7938" width="53" style="639" customWidth="1"/>
    <col min="7939" max="7939" width="9.140625" style="639"/>
    <col min="7940" max="7940" width="11" style="639" customWidth="1"/>
    <col min="7941" max="7941" width="10.5703125" style="639" customWidth="1"/>
    <col min="7942" max="7942" width="9.140625" style="639"/>
    <col min="7943" max="7943" width="11.5703125" style="639" customWidth="1"/>
    <col min="7944" max="7944" width="9.85546875" style="639" customWidth="1"/>
    <col min="7945" max="7945" width="9.140625" style="639"/>
    <col min="7946" max="7946" width="11.42578125" style="639" customWidth="1"/>
    <col min="7947" max="7947" width="12.140625" style="639" customWidth="1"/>
    <col min="7948" max="7948" width="9.140625" style="639"/>
    <col min="7949" max="7949" width="11.140625" style="639" customWidth="1"/>
    <col min="7950" max="7950" width="11.42578125" style="639" customWidth="1"/>
    <col min="7951" max="8192" width="9.140625" style="639"/>
    <col min="8193" max="8193" width="24.85546875" style="639" customWidth="1"/>
    <col min="8194" max="8194" width="53" style="639" customWidth="1"/>
    <col min="8195" max="8195" width="9.140625" style="639"/>
    <col min="8196" max="8196" width="11" style="639" customWidth="1"/>
    <col min="8197" max="8197" width="10.5703125" style="639" customWidth="1"/>
    <col min="8198" max="8198" width="9.140625" style="639"/>
    <col min="8199" max="8199" width="11.5703125" style="639" customWidth="1"/>
    <col min="8200" max="8200" width="9.85546875" style="639" customWidth="1"/>
    <col min="8201" max="8201" width="9.140625" style="639"/>
    <col min="8202" max="8202" width="11.42578125" style="639" customWidth="1"/>
    <col min="8203" max="8203" width="12.140625" style="639" customWidth="1"/>
    <col min="8204" max="8204" width="9.140625" style="639"/>
    <col min="8205" max="8205" width="11.140625" style="639" customWidth="1"/>
    <col min="8206" max="8206" width="11.42578125" style="639" customWidth="1"/>
    <col min="8207" max="8448" width="9.140625" style="639"/>
    <col min="8449" max="8449" width="24.85546875" style="639" customWidth="1"/>
    <col min="8450" max="8450" width="53" style="639" customWidth="1"/>
    <col min="8451" max="8451" width="9.140625" style="639"/>
    <col min="8452" max="8452" width="11" style="639" customWidth="1"/>
    <col min="8453" max="8453" width="10.5703125" style="639" customWidth="1"/>
    <col min="8454" max="8454" width="9.140625" style="639"/>
    <col min="8455" max="8455" width="11.5703125" style="639" customWidth="1"/>
    <col min="8456" max="8456" width="9.85546875" style="639" customWidth="1"/>
    <col min="8457" max="8457" width="9.140625" style="639"/>
    <col min="8458" max="8458" width="11.42578125" style="639" customWidth="1"/>
    <col min="8459" max="8459" width="12.140625" style="639" customWidth="1"/>
    <col min="8460" max="8460" width="9.140625" style="639"/>
    <col min="8461" max="8461" width="11.140625" style="639" customWidth="1"/>
    <col min="8462" max="8462" width="11.42578125" style="639" customWidth="1"/>
    <col min="8463" max="8704" width="9.140625" style="639"/>
    <col min="8705" max="8705" width="24.85546875" style="639" customWidth="1"/>
    <col min="8706" max="8706" width="53" style="639" customWidth="1"/>
    <col min="8707" max="8707" width="9.140625" style="639"/>
    <col min="8708" max="8708" width="11" style="639" customWidth="1"/>
    <col min="8709" max="8709" width="10.5703125" style="639" customWidth="1"/>
    <col min="8710" max="8710" width="9.140625" style="639"/>
    <col min="8711" max="8711" width="11.5703125" style="639" customWidth="1"/>
    <col min="8712" max="8712" width="9.85546875" style="639" customWidth="1"/>
    <col min="8713" max="8713" width="9.140625" style="639"/>
    <col min="8714" max="8714" width="11.42578125" style="639" customWidth="1"/>
    <col min="8715" max="8715" width="12.140625" style="639" customWidth="1"/>
    <col min="8716" max="8716" width="9.140625" style="639"/>
    <col min="8717" max="8717" width="11.140625" style="639" customWidth="1"/>
    <col min="8718" max="8718" width="11.42578125" style="639" customWidth="1"/>
    <col min="8719" max="8960" width="9.140625" style="639"/>
    <col min="8961" max="8961" width="24.85546875" style="639" customWidth="1"/>
    <col min="8962" max="8962" width="53" style="639" customWidth="1"/>
    <col min="8963" max="8963" width="9.140625" style="639"/>
    <col min="8964" max="8964" width="11" style="639" customWidth="1"/>
    <col min="8965" max="8965" width="10.5703125" style="639" customWidth="1"/>
    <col min="8966" max="8966" width="9.140625" style="639"/>
    <col min="8967" max="8967" width="11.5703125" style="639" customWidth="1"/>
    <col min="8968" max="8968" width="9.85546875" style="639" customWidth="1"/>
    <col min="8969" max="8969" width="9.140625" style="639"/>
    <col min="8970" max="8970" width="11.42578125" style="639" customWidth="1"/>
    <col min="8971" max="8971" width="12.140625" style="639" customWidth="1"/>
    <col min="8972" max="8972" width="9.140625" style="639"/>
    <col min="8973" max="8973" width="11.140625" style="639" customWidth="1"/>
    <col min="8974" max="8974" width="11.42578125" style="639" customWidth="1"/>
    <col min="8975" max="9216" width="9.140625" style="639"/>
    <col min="9217" max="9217" width="24.85546875" style="639" customWidth="1"/>
    <col min="9218" max="9218" width="53" style="639" customWidth="1"/>
    <col min="9219" max="9219" width="9.140625" style="639"/>
    <col min="9220" max="9220" width="11" style="639" customWidth="1"/>
    <col min="9221" max="9221" width="10.5703125" style="639" customWidth="1"/>
    <col min="9222" max="9222" width="9.140625" style="639"/>
    <col min="9223" max="9223" width="11.5703125" style="639" customWidth="1"/>
    <col min="9224" max="9224" width="9.85546875" style="639" customWidth="1"/>
    <col min="9225" max="9225" width="9.140625" style="639"/>
    <col min="9226" max="9226" width="11.42578125" style="639" customWidth="1"/>
    <col min="9227" max="9227" width="12.140625" style="639" customWidth="1"/>
    <col min="9228" max="9228" width="9.140625" style="639"/>
    <col min="9229" max="9229" width="11.140625" style="639" customWidth="1"/>
    <col min="9230" max="9230" width="11.42578125" style="639" customWidth="1"/>
    <col min="9231" max="9472" width="9.140625" style="639"/>
    <col min="9473" max="9473" width="24.85546875" style="639" customWidth="1"/>
    <col min="9474" max="9474" width="53" style="639" customWidth="1"/>
    <col min="9475" max="9475" width="9.140625" style="639"/>
    <col min="9476" max="9476" width="11" style="639" customWidth="1"/>
    <col min="9477" max="9477" width="10.5703125" style="639" customWidth="1"/>
    <col min="9478" max="9478" width="9.140625" style="639"/>
    <col min="9479" max="9479" width="11.5703125" style="639" customWidth="1"/>
    <col min="9480" max="9480" width="9.85546875" style="639" customWidth="1"/>
    <col min="9481" max="9481" width="9.140625" style="639"/>
    <col min="9482" max="9482" width="11.42578125" style="639" customWidth="1"/>
    <col min="9483" max="9483" width="12.140625" style="639" customWidth="1"/>
    <col min="9484" max="9484" width="9.140625" style="639"/>
    <col min="9485" max="9485" width="11.140625" style="639" customWidth="1"/>
    <col min="9486" max="9486" width="11.42578125" style="639" customWidth="1"/>
    <col min="9487" max="9728" width="9.140625" style="639"/>
    <col min="9729" max="9729" width="24.85546875" style="639" customWidth="1"/>
    <col min="9730" max="9730" width="53" style="639" customWidth="1"/>
    <col min="9731" max="9731" width="9.140625" style="639"/>
    <col min="9732" max="9732" width="11" style="639" customWidth="1"/>
    <col min="9733" max="9733" width="10.5703125" style="639" customWidth="1"/>
    <col min="9734" max="9734" width="9.140625" style="639"/>
    <col min="9735" max="9735" width="11.5703125" style="639" customWidth="1"/>
    <col min="9736" max="9736" width="9.85546875" style="639" customWidth="1"/>
    <col min="9737" max="9737" width="9.140625" style="639"/>
    <col min="9738" max="9738" width="11.42578125" style="639" customWidth="1"/>
    <col min="9739" max="9739" width="12.140625" style="639" customWidth="1"/>
    <col min="9740" max="9740" width="9.140625" style="639"/>
    <col min="9741" max="9741" width="11.140625" style="639" customWidth="1"/>
    <col min="9742" max="9742" width="11.42578125" style="639" customWidth="1"/>
    <col min="9743" max="9984" width="9.140625" style="639"/>
    <col min="9985" max="9985" width="24.85546875" style="639" customWidth="1"/>
    <col min="9986" max="9986" width="53" style="639" customWidth="1"/>
    <col min="9987" max="9987" width="9.140625" style="639"/>
    <col min="9988" max="9988" width="11" style="639" customWidth="1"/>
    <col min="9989" max="9989" width="10.5703125" style="639" customWidth="1"/>
    <col min="9990" max="9990" width="9.140625" style="639"/>
    <col min="9991" max="9991" width="11.5703125" style="639" customWidth="1"/>
    <col min="9992" max="9992" width="9.85546875" style="639" customWidth="1"/>
    <col min="9993" max="9993" width="9.140625" style="639"/>
    <col min="9994" max="9994" width="11.42578125" style="639" customWidth="1"/>
    <col min="9995" max="9995" width="12.140625" style="639" customWidth="1"/>
    <col min="9996" max="9996" width="9.140625" style="639"/>
    <col min="9997" max="9997" width="11.140625" style="639" customWidth="1"/>
    <col min="9998" max="9998" width="11.42578125" style="639" customWidth="1"/>
    <col min="9999" max="10240" width="9.140625" style="639"/>
    <col min="10241" max="10241" width="24.85546875" style="639" customWidth="1"/>
    <col min="10242" max="10242" width="53" style="639" customWidth="1"/>
    <col min="10243" max="10243" width="9.140625" style="639"/>
    <col min="10244" max="10244" width="11" style="639" customWidth="1"/>
    <col min="10245" max="10245" width="10.5703125" style="639" customWidth="1"/>
    <col min="10246" max="10246" width="9.140625" style="639"/>
    <col min="10247" max="10247" width="11.5703125" style="639" customWidth="1"/>
    <col min="10248" max="10248" width="9.85546875" style="639" customWidth="1"/>
    <col min="10249" max="10249" width="9.140625" style="639"/>
    <col min="10250" max="10250" width="11.42578125" style="639" customWidth="1"/>
    <col min="10251" max="10251" width="12.140625" style="639" customWidth="1"/>
    <col min="10252" max="10252" width="9.140625" style="639"/>
    <col min="10253" max="10253" width="11.140625" style="639" customWidth="1"/>
    <col min="10254" max="10254" width="11.42578125" style="639" customWidth="1"/>
    <col min="10255" max="10496" width="9.140625" style="639"/>
    <col min="10497" max="10497" width="24.85546875" style="639" customWidth="1"/>
    <col min="10498" max="10498" width="53" style="639" customWidth="1"/>
    <col min="10499" max="10499" width="9.140625" style="639"/>
    <col min="10500" max="10500" width="11" style="639" customWidth="1"/>
    <col min="10501" max="10501" width="10.5703125" style="639" customWidth="1"/>
    <col min="10502" max="10502" width="9.140625" style="639"/>
    <col min="10503" max="10503" width="11.5703125" style="639" customWidth="1"/>
    <col min="10504" max="10504" width="9.85546875" style="639" customWidth="1"/>
    <col min="10505" max="10505" width="9.140625" style="639"/>
    <col min="10506" max="10506" width="11.42578125" style="639" customWidth="1"/>
    <col min="10507" max="10507" width="12.140625" style="639" customWidth="1"/>
    <col min="10508" max="10508" width="9.140625" style="639"/>
    <col min="10509" max="10509" width="11.140625" style="639" customWidth="1"/>
    <col min="10510" max="10510" width="11.42578125" style="639" customWidth="1"/>
    <col min="10511" max="10752" width="9.140625" style="639"/>
    <col min="10753" max="10753" width="24.85546875" style="639" customWidth="1"/>
    <col min="10754" max="10754" width="53" style="639" customWidth="1"/>
    <col min="10755" max="10755" width="9.140625" style="639"/>
    <col min="10756" max="10756" width="11" style="639" customWidth="1"/>
    <col min="10757" max="10757" width="10.5703125" style="639" customWidth="1"/>
    <col min="10758" max="10758" width="9.140625" style="639"/>
    <col min="10759" max="10759" width="11.5703125" style="639" customWidth="1"/>
    <col min="10760" max="10760" width="9.85546875" style="639" customWidth="1"/>
    <col min="10761" max="10761" width="9.140625" style="639"/>
    <col min="10762" max="10762" width="11.42578125" style="639" customWidth="1"/>
    <col min="10763" max="10763" width="12.140625" style="639" customWidth="1"/>
    <col min="10764" max="10764" width="9.140625" style="639"/>
    <col min="10765" max="10765" width="11.140625" style="639" customWidth="1"/>
    <col min="10766" max="10766" width="11.42578125" style="639" customWidth="1"/>
    <col min="10767" max="11008" width="9.140625" style="639"/>
    <col min="11009" max="11009" width="24.85546875" style="639" customWidth="1"/>
    <col min="11010" max="11010" width="53" style="639" customWidth="1"/>
    <col min="11011" max="11011" width="9.140625" style="639"/>
    <col min="11012" max="11012" width="11" style="639" customWidth="1"/>
    <col min="11013" max="11013" width="10.5703125" style="639" customWidth="1"/>
    <col min="11014" max="11014" width="9.140625" style="639"/>
    <col min="11015" max="11015" width="11.5703125" style="639" customWidth="1"/>
    <col min="11016" max="11016" width="9.85546875" style="639" customWidth="1"/>
    <col min="11017" max="11017" width="9.140625" style="639"/>
    <col min="11018" max="11018" width="11.42578125" style="639" customWidth="1"/>
    <col min="11019" max="11019" width="12.140625" style="639" customWidth="1"/>
    <col min="11020" max="11020" width="9.140625" style="639"/>
    <col min="11021" max="11021" width="11.140625" style="639" customWidth="1"/>
    <col min="11022" max="11022" width="11.42578125" style="639" customWidth="1"/>
    <col min="11023" max="11264" width="9.140625" style="639"/>
    <col min="11265" max="11265" width="24.85546875" style="639" customWidth="1"/>
    <col min="11266" max="11266" width="53" style="639" customWidth="1"/>
    <col min="11267" max="11267" width="9.140625" style="639"/>
    <col min="11268" max="11268" width="11" style="639" customWidth="1"/>
    <col min="11269" max="11269" width="10.5703125" style="639" customWidth="1"/>
    <col min="11270" max="11270" width="9.140625" style="639"/>
    <col min="11271" max="11271" width="11.5703125" style="639" customWidth="1"/>
    <col min="11272" max="11272" width="9.85546875" style="639" customWidth="1"/>
    <col min="11273" max="11273" width="9.140625" style="639"/>
    <col min="11274" max="11274" width="11.42578125" style="639" customWidth="1"/>
    <col min="11275" max="11275" width="12.140625" style="639" customWidth="1"/>
    <col min="11276" max="11276" width="9.140625" style="639"/>
    <col min="11277" max="11277" width="11.140625" style="639" customWidth="1"/>
    <col min="11278" max="11278" width="11.42578125" style="639" customWidth="1"/>
    <col min="11279" max="11520" width="9.140625" style="639"/>
    <col min="11521" max="11521" width="24.85546875" style="639" customWidth="1"/>
    <col min="11522" max="11522" width="53" style="639" customWidth="1"/>
    <col min="11523" max="11523" width="9.140625" style="639"/>
    <col min="11524" max="11524" width="11" style="639" customWidth="1"/>
    <col min="11525" max="11525" width="10.5703125" style="639" customWidth="1"/>
    <col min="11526" max="11526" width="9.140625" style="639"/>
    <col min="11527" max="11527" width="11.5703125" style="639" customWidth="1"/>
    <col min="11528" max="11528" width="9.85546875" style="639" customWidth="1"/>
    <col min="11529" max="11529" width="9.140625" style="639"/>
    <col min="11530" max="11530" width="11.42578125" style="639" customWidth="1"/>
    <col min="11531" max="11531" width="12.140625" style="639" customWidth="1"/>
    <col min="11532" max="11532" width="9.140625" style="639"/>
    <col min="11533" max="11533" width="11.140625" style="639" customWidth="1"/>
    <col min="11534" max="11534" width="11.42578125" style="639" customWidth="1"/>
    <col min="11535" max="11776" width="9.140625" style="639"/>
    <col min="11777" max="11777" width="24.85546875" style="639" customWidth="1"/>
    <col min="11778" max="11778" width="53" style="639" customWidth="1"/>
    <col min="11779" max="11779" width="9.140625" style="639"/>
    <col min="11780" max="11780" width="11" style="639" customWidth="1"/>
    <col min="11781" max="11781" width="10.5703125" style="639" customWidth="1"/>
    <col min="11782" max="11782" width="9.140625" style="639"/>
    <col min="11783" max="11783" width="11.5703125" style="639" customWidth="1"/>
    <col min="11784" max="11784" width="9.85546875" style="639" customWidth="1"/>
    <col min="11785" max="11785" width="9.140625" style="639"/>
    <col min="11786" max="11786" width="11.42578125" style="639" customWidth="1"/>
    <col min="11787" max="11787" width="12.140625" style="639" customWidth="1"/>
    <col min="11788" max="11788" width="9.140625" style="639"/>
    <col min="11789" max="11789" width="11.140625" style="639" customWidth="1"/>
    <col min="11790" max="11790" width="11.42578125" style="639" customWidth="1"/>
    <col min="11791" max="12032" width="9.140625" style="639"/>
    <col min="12033" max="12033" width="24.85546875" style="639" customWidth="1"/>
    <col min="12034" max="12034" width="53" style="639" customWidth="1"/>
    <col min="12035" max="12035" width="9.140625" style="639"/>
    <col min="12036" max="12036" width="11" style="639" customWidth="1"/>
    <col min="12037" max="12037" width="10.5703125" style="639" customWidth="1"/>
    <col min="12038" max="12038" width="9.140625" style="639"/>
    <col min="12039" max="12039" width="11.5703125" style="639" customWidth="1"/>
    <col min="12040" max="12040" width="9.85546875" style="639" customWidth="1"/>
    <col min="12041" max="12041" width="9.140625" style="639"/>
    <col min="12042" max="12042" width="11.42578125" style="639" customWidth="1"/>
    <col min="12043" max="12043" width="12.140625" style="639" customWidth="1"/>
    <col min="12044" max="12044" width="9.140625" style="639"/>
    <col min="12045" max="12045" width="11.140625" style="639" customWidth="1"/>
    <col min="12046" max="12046" width="11.42578125" style="639" customWidth="1"/>
    <col min="12047" max="12288" width="9.140625" style="639"/>
    <col min="12289" max="12289" width="24.85546875" style="639" customWidth="1"/>
    <col min="12290" max="12290" width="53" style="639" customWidth="1"/>
    <col min="12291" max="12291" width="9.140625" style="639"/>
    <col min="12292" max="12292" width="11" style="639" customWidth="1"/>
    <col min="12293" max="12293" width="10.5703125" style="639" customWidth="1"/>
    <col min="12294" max="12294" width="9.140625" style="639"/>
    <col min="12295" max="12295" width="11.5703125" style="639" customWidth="1"/>
    <col min="12296" max="12296" width="9.85546875" style="639" customWidth="1"/>
    <col min="12297" max="12297" width="9.140625" style="639"/>
    <col min="12298" max="12298" width="11.42578125" style="639" customWidth="1"/>
    <col min="12299" max="12299" width="12.140625" style="639" customWidth="1"/>
    <col min="12300" max="12300" width="9.140625" style="639"/>
    <col min="12301" max="12301" width="11.140625" style="639" customWidth="1"/>
    <col min="12302" max="12302" width="11.42578125" style="639" customWidth="1"/>
    <col min="12303" max="12544" width="9.140625" style="639"/>
    <col min="12545" max="12545" width="24.85546875" style="639" customWidth="1"/>
    <col min="12546" max="12546" width="53" style="639" customWidth="1"/>
    <col min="12547" max="12547" width="9.140625" style="639"/>
    <col min="12548" max="12548" width="11" style="639" customWidth="1"/>
    <col min="12549" max="12549" width="10.5703125" style="639" customWidth="1"/>
    <col min="12550" max="12550" width="9.140625" style="639"/>
    <col min="12551" max="12551" width="11.5703125" style="639" customWidth="1"/>
    <col min="12552" max="12552" width="9.85546875" style="639" customWidth="1"/>
    <col min="12553" max="12553" width="9.140625" style="639"/>
    <col min="12554" max="12554" width="11.42578125" style="639" customWidth="1"/>
    <col min="12555" max="12555" width="12.140625" style="639" customWidth="1"/>
    <col min="12556" max="12556" width="9.140625" style="639"/>
    <col min="12557" max="12557" width="11.140625" style="639" customWidth="1"/>
    <col min="12558" max="12558" width="11.42578125" style="639" customWidth="1"/>
    <col min="12559" max="12800" width="9.140625" style="639"/>
    <col min="12801" max="12801" width="24.85546875" style="639" customWidth="1"/>
    <col min="12802" max="12802" width="53" style="639" customWidth="1"/>
    <col min="12803" max="12803" width="9.140625" style="639"/>
    <col min="12804" max="12804" width="11" style="639" customWidth="1"/>
    <col min="12805" max="12805" width="10.5703125" style="639" customWidth="1"/>
    <col min="12806" max="12806" width="9.140625" style="639"/>
    <col min="12807" max="12807" width="11.5703125" style="639" customWidth="1"/>
    <col min="12808" max="12808" width="9.85546875" style="639" customWidth="1"/>
    <col min="12809" max="12809" width="9.140625" style="639"/>
    <col min="12810" max="12810" width="11.42578125" style="639" customWidth="1"/>
    <col min="12811" max="12811" width="12.140625" style="639" customWidth="1"/>
    <col min="12812" max="12812" width="9.140625" style="639"/>
    <col min="12813" max="12813" width="11.140625" style="639" customWidth="1"/>
    <col min="12814" max="12814" width="11.42578125" style="639" customWidth="1"/>
    <col min="12815" max="13056" width="9.140625" style="639"/>
    <col min="13057" max="13057" width="24.85546875" style="639" customWidth="1"/>
    <col min="13058" max="13058" width="53" style="639" customWidth="1"/>
    <col min="13059" max="13059" width="9.140625" style="639"/>
    <col min="13060" max="13060" width="11" style="639" customWidth="1"/>
    <col min="13061" max="13061" width="10.5703125" style="639" customWidth="1"/>
    <col min="13062" max="13062" width="9.140625" style="639"/>
    <col min="13063" max="13063" width="11.5703125" style="639" customWidth="1"/>
    <col min="13064" max="13064" width="9.85546875" style="639" customWidth="1"/>
    <col min="13065" max="13065" width="9.140625" style="639"/>
    <col min="13066" max="13066" width="11.42578125" style="639" customWidth="1"/>
    <col min="13067" max="13067" width="12.140625" style="639" customWidth="1"/>
    <col min="13068" max="13068" width="9.140625" style="639"/>
    <col min="13069" max="13069" width="11.140625" style="639" customWidth="1"/>
    <col min="13070" max="13070" width="11.42578125" style="639" customWidth="1"/>
    <col min="13071" max="13312" width="9.140625" style="639"/>
    <col min="13313" max="13313" width="24.85546875" style="639" customWidth="1"/>
    <col min="13314" max="13314" width="53" style="639" customWidth="1"/>
    <col min="13315" max="13315" width="9.140625" style="639"/>
    <col min="13316" max="13316" width="11" style="639" customWidth="1"/>
    <col min="13317" max="13317" width="10.5703125" style="639" customWidth="1"/>
    <col min="13318" max="13318" width="9.140625" style="639"/>
    <col min="13319" max="13319" width="11.5703125" style="639" customWidth="1"/>
    <col min="13320" max="13320" width="9.85546875" style="639" customWidth="1"/>
    <col min="13321" max="13321" width="9.140625" style="639"/>
    <col min="13322" max="13322" width="11.42578125" style="639" customWidth="1"/>
    <col min="13323" max="13323" width="12.140625" style="639" customWidth="1"/>
    <col min="13324" max="13324" width="9.140625" style="639"/>
    <col min="13325" max="13325" width="11.140625" style="639" customWidth="1"/>
    <col min="13326" max="13326" width="11.42578125" style="639" customWidth="1"/>
    <col min="13327" max="13568" width="9.140625" style="639"/>
    <col min="13569" max="13569" width="24.85546875" style="639" customWidth="1"/>
    <col min="13570" max="13570" width="53" style="639" customWidth="1"/>
    <col min="13571" max="13571" width="9.140625" style="639"/>
    <col min="13572" max="13572" width="11" style="639" customWidth="1"/>
    <col min="13573" max="13573" width="10.5703125" style="639" customWidth="1"/>
    <col min="13574" max="13574" width="9.140625" style="639"/>
    <col min="13575" max="13575" width="11.5703125" style="639" customWidth="1"/>
    <col min="13576" max="13576" width="9.85546875" style="639" customWidth="1"/>
    <col min="13577" max="13577" width="9.140625" style="639"/>
    <col min="13578" max="13578" width="11.42578125" style="639" customWidth="1"/>
    <col min="13579" max="13579" width="12.140625" style="639" customWidth="1"/>
    <col min="13580" max="13580" width="9.140625" style="639"/>
    <col min="13581" max="13581" width="11.140625" style="639" customWidth="1"/>
    <col min="13582" max="13582" width="11.42578125" style="639" customWidth="1"/>
    <col min="13583" max="13824" width="9.140625" style="639"/>
    <col min="13825" max="13825" width="24.85546875" style="639" customWidth="1"/>
    <col min="13826" max="13826" width="53" style="639" customWidth="1"/>
    <col min="13827" max="13827" width="9.140625" style="639"/>
    <col min="13828" max="13828" width="11" style="639" customWidth="1"/>
    <col min="13829" max="13829" width="10.5703125" style="639" customWidth="1"/>
    <col min="13830" max="13830" width="9.140625" style="639"/>
    <col min="13831" max="13831" width="11.5703125" style="639" customWidth="1"/>
    <col min="13832" max="13832" width="9.85546875" style="639" customWidth="1"/>
    <col min="13833" max="13833" width="9.140625" style="639"/>
    <col min="13834" max="13834" width="11.42578125" style="639" customWidth="1"/>
    <col min="13835" max="13835" width="12.140625" style="639" customWidth="1"/>
    <col min="13836" max="13836" width="9.140625" style="639"/>
    <col min="13837" max="13837" width="11.140625" style="639" customWidth="1"/>
    <col min="13838" max="13838" width="11.42578125" style="639" customWidth="1"/>
    <col min="13839" max="14080" width="9.140625" style="639"/>
    <col min="14081" max="14081" width="24.85546875" style="639" customWidth="1"/>
    <col min="14082" max="14082" width="53" style="639" customWidth="1"/>
    <col min="14083" max="14083" width="9.140625" style="639"/>
    <col min="14084" max="14084" width="11" style="639" customWidth="1"/>
    <col min="14085" max="14085" width="10.5703125" style="639" customWidth="1"/>
    <col min="14086" max="14086" width="9.140625" style="639"/>
    <col min="14087" max="14087" width="11.5703125" style="639" customWidth="1"/>
    <col min="14088" max="14088" width="9.85546875" style="639" customWidth="1"/>
    <col min="14089" max="14089" width="9.140625" style="639"/>
    <col min="14090" max="14090" width="11.42578125" style="639" customWidth="1"/>
    <col min="14091" max="14091" width="12.140625" style="639" customWidth="1"/>
    <col min="14092" max="14092" width="9.140625" style="639"/>
    <col min="14093" max="14093" width="11.140625" style="639" customWidth="1"/>
    <col min="14094" max="14094" width="11.42578125" style="639" customWidth="1"/>
    <col min="14095" max="14336" width="9.140625" style="639"/>
    <col min="14337" max="14337" width="24.85546875" style="639" customWidth="1"/>
    <col min="14338" max="14338" width="53" style="639" customWidth="1"/>
    <col min="14339" max="14339" width="9.140625" style="639"/>
    <col min="14340" max="14340" width="11" style="639" customWidth="1"/>
    <col min="14341" max="14341" width="10.5703125" style="639" customWidth="1"/>
    <col min="14342" max="14342" width="9.140625" style="639"/>
    <col min="14343" max="14343" width="11.5703125" style="639" customWidth="1"/>
    <col min="14344" max="14344" width="9.85546875" style="639" customWidth="1"/>
    <col min="14345" max="14345" width="9.140625" style="639"/>
    <col min="14346" max="14346" width="11.42578125" style="639" customWidth="1"/>
    <col min="14347" max="14347" width="12.140625" style="639" customWidth="1"/>
    <col min="14348" max="14348" width="9.140625" style="639"/>
    <col min="14349" max="14349" width="11.140625" style="639" customWidth="1"/>
    <col min="14350" max="14350" width="11.42578125" style="639" customWidth="1"/>
    <col min="14351" max="14592" width="9.140625" style="639"/>
    <col min="14593" max="14593" width="24.85546875" style="639" customWidth="1"/>
    <col min="14594" max="14594" width="53" style="639" customWidth="1"/>
    <col min="14595" max="14595" width="9.140625" style="639"/>
    <col min="14596" max="14596" width="11" style="639" customWidth="1"/>
    <col min="14597" max="14597" width="10.5703125" style="639" customWidth="1"/>
    <col min="14598" max="14598" width="9.140625" style="639"/>
    <col min="14599" max="14599" width="11.5703125" style="639" customWidth="1"/>
    <col min="14600" max="14600" width="9.85546875" style="639" customWidth="1"/>
    <col min="14601" max="14601" width="9.140625" style="639"/>
    <col min="14602" max="14602" width="11.42578125" style="639" customWidth="1"/>
    <col min="14603" max="14603" width="12.140625" style="639" customWidth="1"/>
    <col min="14604" max="14604" width="9.140625" style="639"/>
    <col min="14605" max="14605" width="11.140625" style="639" customWidth="1"/>
    <col min="14606" max="14606" width="11.42578125" style="639" customWidth="1"/>
    <col min="14607" max="14848" width="9.140625" style="639"/>
    <col min="14849" max="14849" width="24.85546875" style="639" customWidth="1"/>
    <col min="14850" max="14850" width="53" style="639" customWidth="1"/>
    <col min="14851" max="14851" width="9.140625" style="639"/>
    <col min="14852" max="14852" width="11" style="639" customWidth="1"/>
    <col min="14853" max="14853" width="10.5703125" style="639" customWidth="1"/>
    <col min="14854" max="14854" width="9.140625" style="639"/>
    <col min="14855" max="14855" width="11.5703125" style="639" customWidth="1"/>
    <col min="14856" max="14856" width="9.85546875" style="639" customWidth="1"/>
    <col min="14857" max="14857" width="9.140625" style="639"/>
    <col min="14858" max="14858" width="11.42578125" style="639" customWidth="1"/>
    <col min="14859" max="14859" width="12.140625" style="639" customWidth="1"/>
    <col min="14860" max="14860" width="9.140625" style="639"/>
    <col min="14861" max="14861" width="11.140625" style="639" customWidth="1"/>
    <col min="14862" max="14862" width="11.42578125" style="639" customWidth="1"/>
    <col min="14863" max="15104" width="9.140625" style="639"/>
    <col min="15105" max="15105" width="24.85546875" style="639" customWidth="1"/>
    <col min="15106" max="15106" width="53" style="639" customWidth="1"/>
    <col min="15107" max="15107" width="9.140625" style="639"/>
    <col min="15108" max="15108" width="11" style="639" customWidth="1"/>
    <col min="15109" max="15109" width="10.5703125" style="639" customWidth="1"/>
    <col min="15110" max="15110" width="9.140625" style="639"/>
    <col min="15111" max="15111" width="11.5703125" style="639" customWidth="1"/>
    <col min="15112" max="15112" width="9.85546875" style="639" customWidth="1"/>
    <col min="15113" max="15113" width="9.140625" style="639"/>
    <col min="15114" max="15114" width="11.42578125" style="639" customWidth="1"/>
    <col min="15115" max="15115" width="12.140625" style="639" customWidth="1"/>
    <col min="15116" max="15116" width="9.140625" style="639"/>
    <col min="15117" max="15117" width="11.140625" style="639" customWidth="1"/>
    <col min="15118" max="15118" width="11.42578125" style="639" customWidth="1"/>
    <col min="15119" max="15360" width="9.140625" style="639"/>
    <col min="15361" max="15361" width="24.85546875" style="639" customWidth="1"/>
    <col min="15362" max="15362" width="53" style="639" customWidth="1"/>
    <col min="15363" max="15363" width="9.140625" style="639"/>
    <col min="15364" max="15364" width="11" style="639" customWidth="1"/>
    <col min="15365" max="15365" width="10.5703125" style="639" customWidth="1"/>
    <col min="15366" max="15366" width="9.140625" style="639"/>
    <col min="15367" max="15367" width="11.5703125" style="639" customWidth="1"/>
    <col min="15368" max="15368" width="9.85546875" style="639" customWidth="1"/>
    <col min="15369" max="15369" width="9.140625" style="639"/>
    <col min="15370" max="15370" width="11.42578125" style="639" customWidth="1"/>
    <col min="15371" max="15371" width="12.140625" style="639" customWidth="1"/>
    <col min="15372" max="15372" width="9.140625" style="639"/>
    <col min="15373" max="15373" width="11.140625" style="639" customWidth="1"/>
    <col min="15374" max="15374" width="11.42578125" style="639" customWidth="1"/>
    <col min="15375" max="15616" width="9.140625" style="639"/>
    <col min="15617" max="15617" width="24.85546875" style="639" customWidth="1"/>
    <col min="15618" max="15618" width="53" style="639" customWidth="1"/>
    <col min="15619" max="15619" width="9.140625" style="639"/>
    <col min="15620" max="15620" width="11" style="639" customWidth="1"/>
    <col min="15621" max="15621" width="10.5703125" style="639" customWidth="1"/>
    <col min="15622" max="15622" width="9.140625" style="639"/>
    <col min="15623" max="15623" width="11.5703125" style="639" customWidth="1"/>
    <col min="15624" max="15624" width="9.85546875" style="639" customWidth="1"/>
    <col min="15625" max="15625" width="9.140625" style="639"/>
    <col min="15626" max="15626" width="11.42578125" style="639" customWidth="1"/>
    <col min="15627" max="15627" width="12.140625" style="639" customWidth="1"/>
    <col min="15628" max="15628" width="9.140625" style="639"/>
    <col min="15629" max="15629" width="11.140625" style="639" customWidth="1"/>
    <col min="15630" max="15630" width="11.42578125" style="639" customWidth="1"/>
    <col min="15631" max="15872" width="9.140625" style="639"/>
    <col min="15873" max="15873" width="24.85546875" style="639" customWidth="1"/>
    <col min="15874" max="15874" width="53" style="639" customWidth="1"/>
    <col min="15875" max="15875" width="9.140625" style="639"/>
    <col min="15876" max="15876" width="11" style="639" customWidth="1"/>
    <col min="15877" max="15877" width="10.5703125" style="639" customWidth="1"/>
    <col min="15878" max="15878" width="9.140625" style="639"/>
    <col min="15879" max="15879" width="11.5703125" style="639" customWidth="1"/>
    <col min="15880" max="15880" width="9.85546875" style="639" customWidth="1"/>
    <col min="15881" max="15881" width="9.140625" style="639"/>
    <col min="15882" max="15882" width="11.42578125" style="639" customWidth="1"/>
    <col min="15883" max="15883" width="12.140625" style="639" customWidth="1"/>
    <col min="15884" max="15884" width="9.140625" style="639"/>
    <col min="15885" max="15885" width="11.140625" style="639" customWidth="1"/>
    <col min="15886" max="15886" width="11.42578125" style="639" customWidth="1"/>
    <col min="15887" max="16128" width="9.140625" style="639"/>
    <col min="16129" max="16129" width="24.85546875" style="639" customWidth="1"/>
    <col min="16130" max="16130" width="53" style="639" customWidth="1"/>
    <col min="16131" max="16131" width="9.140625" style="639"/>
    <col min="16132" max="16132" width="11" style="639" customWidth="1"/>
    <col min="16133" max="16133" width="10.5703125" style="639" customWidth="1"/>
    <col min="16134" max="16134" width="9.140625" style="639"/>
    <col min="16135" max="16135" width="11.5703125" style="639" customWidth="1"/>
    <col min="16136" max="16136" width="9.85546875" style="639" customWidth="1"/>
    <col min="16137" max="16137" width="9.140625" style="639"/>
    <col min="16138" max="16138" width="11.42578125" style="639" customWidth="1"/>
    <col min="16139" max="16139" width="12.140625" style="639" customWidth="1"/>
    <col min="16140" max="16140" width="9.140625" style="639"/>
    <col min="16141" max="16141" width="11.140625" style="639" customWidth="1"/>
    <col min="16142" max="16142" width="11.42578125" style="639" customWidth="1"/>
    <col min="16143" max="16384" width="9.140625" style="639"/>
  </cols>
  <sheetData>
    <row r="1" spans="1:20" s="634" customFormat="1" ht="18.75" customHeight="1" x14ac:dyDescent="0.3">
      <c r="A1" s="3415" t="str">
        <f>[1]СПО!B1</f>
        <v>Гуманитарно-педагогическая академия (филиал) ФГАОУ ВО «КФУ им. В. И. Вернадского» в г. Ялте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</row>
    <row r="2" spans="1:20" s="634" customFormat="1" x14ac:dyDescent="0.3">
      <c r="A2" s="3416"/>
      <c r="B2" s="3416"/>
      <c r="C2" s="3416"/>
      <c r="D2" s="3416"/>
      <c r="E2" s="3416"/>
      <c r="F2" s="3416"/>
      <c r="G2" s="3416"/>
      <c r="H2" s="3416"/>
      <c r="I2" s="3416"/>
      <c r="J2" s="3416"/>
      <c r="K2" s="3416"/>
      <c r="L2" s="3416"/>
      <c r="M2" s="3416"/>
      <c r="N2" s="3416"/>
    </row>
    <row r="3" spans="1:20" s="634" customFormat="1" ht="18.75" customHeight="1" x14ac:dyDescent="0.3">
      <c r="A3" s="3421" t="s">
        <v>271</v>
      </c>
      <c r="B3" s="3421"/>
      <c r="C3" s="3418" t="str">
        <f>[1]СПО!F3</f>
        <v>01.05.2017 г.</v>
      </c>
      <c r="D3" s="3418"/>
      <c r="E3" s="3417" t="s">
        <v>272</v>
      </c>
      <c r="F3" s="3417"/>
      <c r="G3" s="3417"/>
      <c r="H3" s="3417"/>
      <c r="I3" s="3417"/>
      <c r="J3" s="3417"/>
      <c r="K3" s="3417"/>
      <c r="L3" s="3417"/>
      <c r="M3" s="3417"/>
      <c r="N3" s="3417"/>
      <c r="O3" s="668"/>
      <c r="P3" s="668"/>
      <c r="Q3" s="668"/>
      <c r="R3" s="668"/>
      <c r="S3" s="668"/>
      <c r="T3" s="668"/>
    </row>
    <row r="4" spans="1:20" s="634" customFormat="1" ht="19.5" thickBot="1" x14ac:dyDescent="0.35">
      <c r="A4" s="1969"/>
      <c r="B4" s="1969"/>
      <c r="E4" s="633"/>
      <c r="H4" s="633"/>
      <c r="I4" s="633"/>
      <c r="J4" s="633"/>
      <c r="K4" s="633"/>
      <c r="N4" s="633"/>
    </row>
    <row r="5" spans="1:20" s="634" customFormat="1" ht="18.75" customHeight="1" thickBot="1" x14ac:dyDescent="0.35">
      <c r="A5" s="3422" t="s">
        <v>9</v>
      </c>
      <c r="B5" s="3422"/>
      <c r="C5" s="3423" t="s">
        <v>0</v>
      </c>
      <c r="D5" s="3423"/>
      <c r="E5" s="3423"/>
      <c r="F5" s="3419" t="s">
        <v>1</v>
      </c>
      <c r="G5" s="3419"/>
      <c r="H5" s="3419"/>
      <c r="I5" s="3419">
        <v>3</v>
      </c>
      <c r="J5" s="3419"/>
      <c r="K5" s="3419"/>
      <c r="L5" s="3420" t="s">
        <v>24</v>
      </c>
      <c r="M5" s="3420"/>
      <c r="N5" s="3420"/>
    </row>
    <row r="6" spans="1:20" s="634" customFormat="1" ht="18.75" customHeight="1" thickBot="1" x14ac:dyDescent="0.35">
      <c r="A6" s="3422"/>
      <c r="B6" s="3422"/>
      <c r="C6" s="3423"/>
      <c r="D6" s="3423"/>
      <c r="E6" s="3423"/>
      <c r="F6" s="3419"/>
      <c r="G6" s="3419"/>
      <c r="H6" s="3419"/>
      <c r="I6" s="3419"/>
      <c r="J6" s="3419"/>
      <c r="K6" s="3419"/>
      <c r="L6" s="3420"/>
      <c r="M6" s="3420"/>
      <c r="N6" s="3420"/>
    </row>
    <row r="7" spans="1:20" s="634" customFormat="1" ht="18.75" customHeight="1" thickBot="1" x14ac:dyDescent="0.35">
      <c r="A7" s="3422"/>
      <c r="B7" s="3422"/>
      <c r="C7" s="1085"/>
      <c r="D7" s="1085"/>
      <c r="E7" s="1814"/>
      <c r="F7" s="1086"/>
      <c r="G7" s="1085"/>
      <c r="H7" s="1814"/>
      <c r="I7" s="1086"/>
      <c r="J7" s="1085"/>
      <c r="K7" s="1814"/>
      <c r="L7" s="1087"/>
      <c r="M7" s="1087"/>
      <c r="N7" s="2051"/>
    </row>
    <row r="8" spans="1:20" s="634" customFormat="1" ht="78" customHeight="1" thickBot="1" x14ac:dyDescent="0.35">
      <c r="A8" s="3422"/>
      <c r="B8" s="3422"/>
      <c r="C8" s="911" t="s">
        <v>26</v>
      </c>
      <c r="D8" s="912" t="s">
        <v>27</v>
      </c>
      <c r="E8" s="2024" t="s">
        <v>4</v>
      </c>
      <c r="F8" s="913" t="s">
        <v>26</v>
      </c>
      <c r="G8" s="912" t="s">
        <v>27</v>
      </c>
      <c r="H8" s="2024" t="s">
        <v>4</v>
      </c>
      <c r="I8" s="913" t="s">
        <v>26</v>
      </c>
      <c r="J8" s="912" t="s">
        <v>27</v>
      </c>
      <c r="K8" s="2024" t="s">
        <v>4</v>
      </c>
      <c r="L8" s="913" t="s">
        <v>26</v>
      </c>
      <c r="M8" s="912" t="s">
        <v>27</v>
      </c>
      <c r="N8" s="2024" t="s">
        <v>4</v>
      </c>
    </row>
    <row r="9" spans="1:20" s="634" customFormat="1" ht="18.95" customHeight="1" thickBot="1" x14ac:dyDescent="0.35">
      <c r="A9" s="3424" t="s">
        <v>22</v>
      </c>
      <c r="B9" s="3424"/>
      <c r="C9" s="669">
        <f t="shared" ref="C9:M9" si="0">SUM(C10:C11)</f>
        <v>28</v>
      </c>
      <c r="D9" s="669">
        <f t="shared" si="0"/>
        <v>0</v>
      </c>
      <c r="E9" s="1839">
        <f t="shared" si="0"/>
        <v>28</v>
      </c>
      <c r="F9" s="670">
        <f t="shared" si="0"/>
        <v>20</v>
      </c>
      <c r="G9" s="669">
        <f t="shared" si="0"/>
        <v>0</v>
      </c>
      <c r="H9" s="1839">
        <f t="shared" si="0"/>
        <v>20</v>
      </c>
      <c r="I9" s="670">
        <f>SUM(I10:I11)</f>
        <v>22</v>
      </c>
      <c r="J9" s="669">
        <f>SUM(J10:J11)</f>
        <v>0</v>
      </c>
      <c r="K9" s="1839">
        <f>SUM(K10:K11)</f>
        <v>22</v>
      </c>
      <c r="L9" s="711">
        <f t="shared" si="0"/>
        <v>70</v>
      </c>
      <c r="M9" s="910">
        <f t="shared" si="0"/>
        <v>0</v>
      </c>
      <c r="N9" s="1839">
        <f>SUM(N10:N11)</f>
        <v>70</v>
      </c>
    </row>
    <row r="10" spans="1:20" x14ac:dyDescent="0.3">
      <c r="A10" s="2052" t="s">
        <v>273</v>
      </c>
      <c r="B10" s="2053" t="s">
        <v>274</v>
      </c>
      <c r="C10" s="1848">
        <v>19</v>
      </c>
      <c r="D10" s="1851">
        <v>0</v>
      </c>
      <c r="E10" s="1849">
        <v>19</v>
      </c>
      <c r="F10" s="1850">
        <v>13</v>
      </c>
      <c r="G10" s="1851">
        <v>0</v>
      </c>
      <c r="H10" s="1849">
        <v>13</v>
      </c>
      <c r="I10" s="1850">
        <v>12</v>
      </c>
      <c r="J10" s="1851">
        <v>0</v>
      </c>
      <c r="K10" s="1849">
        <v>12</v>
      </c>
      <c r="L10" s="1850">
        <v>44</v>
      </c>
      <c r="M10" s="1851">
        <v>0</v>
      </c>
      <c r="N10" s="1849">
        <v>44</v>
      </c>
    </row>
    <row r="11" spans="1:20" ht="19.5" thickBot="1" x14ac:dyDescent="0.35">
      <c r="A11" s="2054" t="s">
        <v>275</v>
      </c>
      <c r="B11" s="640" t="s">
        <v>276</v>
      </c>
      <c r="C11" s="1841">
        <v>9</v>
      </c>
      <c r="D11" s="630">
        <v>0</v>
      </c>
      <c r="E11" s="1842">
        <v>9</v>
      </c>
      <c r="F11" s="631">
        <v>7</v>
      </c>
      <c r="G11" s="630">
        <v>0</v>
      </c>
      <c r="H11" s="1842">
        <v>7</v>
      </c>
      <c r="I11" s="631">
        <v>10</v>
      </c>
      <c r="J11" s="630">
        <v>0</v>
      </c>
      <c r="K11" s="1842">
        <v>10</v>
      </c>
      <c r="L11" s="631">
        <v>26</v>
      </c>
      <c r="M11" s="630">
        <v>0</v>
      </c>
      <c r="N11" s="1842">
        <v>26</v>
      </c>
    </row>
    <row r="12" spans="1:20" ht="20.25" thickBot="1" x14ac:dyDescent="0.35">
      <c r="A12" s="3414" t="s">
        <v>16</v>
      </c>
      <c r="B12" s="3414"/>
      <c r="C12" s="1843">
        <f>SUM(C10:C11)</f>
        <v>28</v>
      </c>
      <c r="D12" s="2055">
        <f t="shared" ref="D12:M12" si="1">SUM(D10:D11)</f>
        <v>0</v>
      </c>
      <c r="E12" s="908">
        <f t="shared" si="1"/>
        <v>28</v>
      </c>
      <c r="F12" s="2055">
        <f t="shared" si="1"/>
        <v>20</v>
      </c>
      <c r="G12" s="2055">
        <f t="shared" si="1"/>
        <v>0</v>
      </c>
      <c r="H12" s="908">
        <f t="shared" si="1"/>
        <v>20</v>
      </c>
      <c r="I12" s="2055">
        <f>SUM(I10:I11)</f>
        <v>22</v>
      </c>
      <c r="J12" s="2055">
        <f>SUM(J10:J11)</f>
        <v>0</v>
      </c>
      <c r="K12" s="908">
        <f>SUM(K10:K11)</f>
        <v>22</v>
      </c>
      <c r="L12" s="2039">
        <f t="shared" si="1"/>
        <v>70</v>
      </c>
      <c r="M12" s="2038">
        <f t="shared" si="1"/>
        <v>0</v>
      </c>
      <c r="N12" s="908">
        <f>SUM(N10:N11)</f>
        <v>70</v>
      </c>
    </row>
    <row r="13" spans="1:20" ht="19.5" x14ac:dyDescent="0.3">
      <c r="A13" s="3427" t="s">
        <v>23</v>
      </c>
      <c r="B13" s="3427"/>
      <c r="C13" s="1845"/>
      <c r="D13" s="1088"/>
      <c r="E13" s="1846"/>
      <c r="F13" s="1088"/>
      <c r="G13" s="1088"/>
      <c r="H13" s="1846"/>
      <c r="I13" s="1088"/>
      <c r="J13" s="1088"/>
      <c r="K13" s="1846"/>
      <c r="L13" s="1088"/>
      <c r="M13" s="1088"/>
      <c r="N13" s="1846"/>
    </row>
    <row r="14" spans="1:20" ht="20.25" thickBot="1" x14ac:dyDescent="0.35">
      <c r="A14" s="3425" t="s">
        <v>11</v>
      </c>
      <c r="B14" s="3425"/>
      <c r="C14" s="2056"/>
      <c r="D14" s="1090"/>
      <c r="E14" s="2057"/>
      <c r="F14" s="1090"/>
      <c r="G14" s="1090"/>
      <c r="H14" s="2057"/>
      <c r="I14" s="1090"/>
      <c r="J14" s="1090"/>
      <c r="K14" s="2057"/>
      <c r="L14" s="1090"/>
      <c r="M14" s="1090"/>
      <c r="N14" s="2057"/>
    </row>
    <row r="15" spans="1:20" x14ac:dyDescent="0.3">
      <c r="A15" s="2052" t="s">
        <v>273</v>
      </c>
      <c r="B15" s="2058" t="s">
        <v>274</v>
      </c>
      <c r="C15" s="1841">
        <v>18</v>
      </c>
      <c r="D15" s="630">
        <v>0</v>
      </c>
      <c r="E15" s="1842">
        <v>18</v>
      </c>
      <c r="F15" s="631">
        <v>12</v>
      </c>
      <c r="G15" s="630">
        <v>0</v>
      </c>
      <c r="H15" s="1842">
        <v>12</v>
      </c>
      <c r="I15" s="631">
        <v>10</v>
      </c>
      <c r="J15" s="630">
        <v>0</v>
      </c>
      <c r="K15" s="1842">
        <v>10</v>
      </c>
      <c r="L15" s="631">
        <v>40</v>
      </c>
      <c r="M15" s="630">
        <v>0</v>
      </c>
      <c r="N15" s="1842">
        <v>40</v>
      </c>
    </row>
    <row r="16" spans="1:20" ht="19.5" thickBot="1" x14ac:dyDescent="0.35">
      <c r="A16" s="2059" t="s">
        <v>275</v>
      </c>
      <c r="B16" s="2060" t="s">
        <v>276</v>
      </c>
      <c r="C16" s="1841">
        <v>9</v>
      </c>
      <c r="D16" s="630">
        <v>0</v>
      </c>
      <c r="E16" s="1842">
        <v>9</v>
      </c>
      <c r="F16" s="631">
        <v>7</v>
      </c>
      <c r="G16" s="630">
        <v>0</v>
      </c>
      <c r="H16" s="1842">
        <v>7</v>
      </c>
      <c r="I16" s="631">
        <v>9</v>
      </c>
      <c r="J16" s="630">
        <v>0</v>
      </c>
      <c r="K16" s="1842">
        <v>9</v>
      </c>
      <c r="L16" s="631">
        <v>25</v>
      </c>
      <c r="M16" s="630">
        <v>0</v>
      </c>
      <c r="N16" s="1842">
        <v>25</v>
      </c>
    </row>
    <row r="17" spans="1:21" ht="20.25" thickBot="1" x14ac:dyDescent="0.35">
      <c r="A17" s="3414" t="s">
        <v>8</v>
      </c>
      <c r="B17" s="3414"/>
      <c r="C17" s="1843">
        <f t="shared" ref="C17:N17" si="2">SUM(C15:C16)</f>
        <v>27</v>
      </c>
      <c r="D17" s="2055">
        <f t="shared" si="2"/>
        <v>0</v>
      </c>
      <c r="E17" s="908">
        <f t="shared" si="2"/>
        <v>27</v>
      </c>
      <c r="F17" s="2055">
        <f t="shared" si="2"/>
        <v>19</v>
      </c>
      <c r="G17" s="2055">
        <f t="shared" si="2"/>
        <v>0</v>
      </c>
      <c r="H17" s="908">
        <f t="shared" si="2"/>
        <v>19</v>
      </c>
      <c r="I17" s="2055">
        <f>SUM(I15:I16)</f>
        <v>19</v>
      </c>
      <c r="J17" s="2055">
        <f>SUM(J15:J16)</f>
        <v>0</v>
      </c>
      <c r="K17" s="908">
        <f>SUM(K15:K16)</f>
        <v>19</v>
      </c>
      <c r="L17" s="2055">
        <f t="shared" si="2"/>
        <v>65</v>
      </c>
      <c r="M17" s="2055">
        <f t="shared" si="2"/>
        <v>0</v>
      </c>
      <c r="N17" s="908">
        <f t="shared" si="2"/>
        <v>65</v>
      </c>
    </row>
    <row r="18" spans="1:21" ht="12.75" customHeight="1" thickBot="1" x14ac:dyDescent="0.35">
      <c r="A18" s="3426" t="s">
        <v>25</v>
      </c>
      <c r="B18" s="3426"/>
      <c r="C18" s="2026"/>
      <c r="D18" s="1091"/>
      <c r="E18" s="2025"/>
      <c r="F18" s="1091"/>
      <c r="G18" s="1091"/>
      <c r="H18" s="2025"/>
      <c r="I18" s="1091"/>
      <c r="J18" s="1091"/>
      <c r="K18" s="2025"/>
      <c r="L18" s="1091"/>
      <c r="M18" s="1091"/>
      <c r="N18" s="2025"/>
    </row>
    <row r="19" spans="1:21" x14ac:dyDescent="0.3">
      <c r="A19" s="2054" t="s">
        <v>273</v>
      </c>
      <c r="B19" s="640" t="s">
        <v>274</v>
      </c>
      <c r="C19" s="1841">
        <v>1</v>
      </c>
      <c r="D19" s="630">
        <v>0</v>
      </c>
      <c r="E19" s="1842">
        <v>1</v>
      </c>
      <c r="F19" s="631">
        <v>1</v>
      </c>
      <c r="G19" s="630">
        <v>0</v>
      </c>
      <c r="H19" s="1842">
        <v>1</v>
      </c>
      <c r="I19" s="631">
        <v>2</v>
      </c>
      <c r="J19" s="630">
        <v>0</v>
      </c>
      <c r="K19" s="1842">
        <v>2</v>
      </c>
      <c r="L19" s="631">
        <v>4</v>
      </c>
      <c r="M19" s="630">
        <v>0</v>
      </c>
      <c r="N19" s="1842">
        <v>4</v>
      </c>
    </row>
    <row r="20" spans="1:21" ht="19.5" thickBot="1" x14ac:dyDescent="0.35">
      <c r="A20" s="2059" t="s">
        <v>275</v>
      </c>
      <c r="B20" s="2061" t="s">
        <v>276</v>
      </c>
      <c r="C20" s="1854">
        <v>0</v>
      </c>
      <c r="D20" s="1857">
        <v>0</v>
      </c>
      <c r="E20" s="1855">
        <v>0</v>
      </c>
      <c r="F20" s="1856">
        <v>0</v>
      </c>
      <c r="G20" s="1857">
        <v>0</v>
      </c>
      <c r="H20" s="1855">
        <v>0</v>
      </c>
      <c r="I20" s="1856">
        <v>1</v>
      </c>
      <c r="J20" s="1857">
        <v>0</v>
      </c>
      <c r="K20" s="1855">
        <v>1</v>
      </c>
      <c r="L20" s="1856">
        <v>1</v>
      </c>
      <c r="M20" s="1857">
        <v>0</v>
      </c>
      <c r="N20" s="1855">
        <v>1</v>
      </c>
    </row>
    <row r="21" spans="1:21" ht="20.25" thickBot="1" x14ac:dyDescent="0.35">
      <c r="A21" s="3414" t="s">
        <v>13</v>
      </c>
      <c r="B21" s="3414"/>
      <c r="C21" s="2037">
        <f t="shared" ref="C21:N21" si="3">SUM(C19:C20)</f>
        <v>1</v>
      </c>
      <c r="D21" s="2038">
        <f t="shared" si="3"/>
        <v>0</v>
      </c>
      <c r="E21" s="908">
        <f t="shared" si="3"/>
        <v>1</v>
      </c>
      <c r="F21" s="2039">
        <f t="shared" si="3"/>
        <v>1</v>
      </c>
      <c r="G21" s="2038">
        <f t="shared" si="3"/>
        <v>0</v>
      </c>
      <c r="H21" s="908">
        <f t="shared" si="3"/>
        <v>1</v>
      </c>
      <c r="I21" s="2039">
        <f>SUM(I19:I20)</f>
        <v>3</v>
      </c>
      <c r="J21" s="2038">
        <f>SUM(J19:J20)</f>
        <v>0</v>
      </c>
      <c r="K21" s="908">
        <f>SUM(K19:K20)</f>
        <v>3</v>
      </c>
      <c r="L21" s="2039">
        <f t="shared" si="3"/>
        <v>5</v>
      </c>
      <c r="M21" s="2038">
        <f t="shared" si="3"/>
        <v>0</v>
      </c>
      <c r="N21" s="2062">
        <f t="shared" si="3"/>
        <v>5</v>
      </c>
    </row>
    <row r="22" spans="1:21" ht="19.5" x14ac:dyDescent="0.3">
      <c r="A22" s="3427" t="s">
        <v>10</v>
      </c>
      <c r="B22" s="3427"/>
      <c r="C22" s="664">
        <f>C17</f>
        <v>27</v>
      </c>
      <c r="D22" s="665">
        <f t="shared" ref="D22:M22" si="4">D17</f>
        <v>0</v>
      </c>
      <c r="E22" s="666">
        <f t="shared" si="4"/>
        <v>27</v>
      </c>
      <c r="F22" s="667">
        <f t="shared" si="4"/>
        <v>19</v>
      </c>
      <c r="G22" s="665">
        <f t="shared" si="4"/>
        <v>0</v>
      </c>
      <c r="H22" s="666">
        <f t="shared" si="4"/>
        <v>19</v>
      </c>
      <c r="I22" s="667">
        <f>I17</f>
        <v>19</v>
      </c>
      <c r="J22" s="665">
        <f>J17</f>
        <v>0</v>
      </c>
      <c r="K22" s="666">
        <f>K17</f>
        <v>19</v>
      </c>
      <c r="L22" s="667">
        <f t="shared" si="4"/>
        <v>65</v>
      </c>
      <c r="M22" s="665">
        <f t="shared" si="4"/>
        <v>0</v>
      </c>
      <c r="N22" s="666">
        <f>N17</f>
        <v>65</v>
      </c>
    </row>
    <row r="23" spans="1:21" ht="20.25" customHeight="1" thickBot="1" x14ac:dyDescent="0.35">
      <c r="A23" s="3425" t="s">
        <v>17</v>
      </c>
      <c r="B23" s="3425"/>
      <c r="C23" s="673">
        <f>C21</f>
        <v>1</v>
      </c>
      <c r="D23" s="674">
        <f t="shared" ref="D23:M23" si="5">D21</f>
        <v>0</v>
      </c>
      <c r="E23" s="985">
        <f t="shared" si="5"/>
        <v>1</v>
      </c>
      <c r="F23" s="675">
        <f t="shared" si="5"/>
        <v>1</v>
      </c>
      <c r="G23" s="674">
        <f t="shared" si="5"/>
        <v>0</v>
      </c>
      <c r="H23" s="985">
        <f t="shared" si="5"/>
        <v>1</v>
      </c>
      <c r="I23" s="675">
        <f>I21</f>
        <v>3</v>
      </c>
      <c r="J23" s="674">
        <f>J21</f>
        <v>0</v>
      </c>
      <c r="K23" s="985">
        <f>K21</f>
        <v>3</v>
      </c>
      <c r="L23" s="1093">
        <f t="shared" si="5"/>
        <v>5</v>
      </c>
      <c r="M23" s="1094">
        <f t="shared" si="5"/>
        <v>0</v>
      </c>
      <c r="N23" s="2063">
        <f>N21</f>
        <v>5</v>
      </c>
    </row>
    <row r="24" spans="1:21" ht="20.25" customHeight="1" thickBot="1" x14ac:dyDescent="0.35">
      <c r="A24" s="3414" t="s">
        <v>18</v>
      </c>
      <c r="B24" s="3414"/>
      <c r="C24" s="2037">
        <f>C22+C23</f>
        <v>28</v>
      </c>
      <c r="D24" s="2038">
        <f t="shared" ref="D24:M24" si="6">D22+D23</f>
        <v>0</v>
      </c>
      <c r="E24" s="908">
        <f t="shared" si="6"/>
        <v>28</v>
      </c>
      <c r="F24" s="2039">
        <f t="shared" si="6"/>
        <v>20</v>
      </c>
      <c r="G24" s="2038">
        <f t="shared" si="6"/>
        <v>0</v>
      </c>
      <c r="H24" s="908">
        <f t="shared" si="6"/>
        <v>20</v>
      </c>
      <c r="I24" s="2039">
        <f>I22+I23</f>
        <v>22</v>
      </c>
      <c r="J24" s="2038">
        <f>J22+J23</f>
        <v>0</v>
      </c>
      <c r="K24" s="908">
        <f>K22+K23</f>
        <v>22</v>
      </c>
      <c r="L24" s="2064">
        <f t="shared" si="6"/>
        <v>70</v>
      </c>
      <c r="M24" s="2065">
        <f t="shared" si="6"/>
        <v>0</v>
      </c>
      <c r="N24" s="2025">
        <f>N22+N23</f>
        <v>70</v>
      </c>
    </row>
    <row r="26" spans="1:21" ht="23.45" customHeight="1" x14ac:dyDescent="0.3">
      <c r="A26" s="3377" t="str">
        <f>[1]СПО!B42</f>
        <v>Начальник УМО___________________И.И. Линник</v>
      </c>
      <c r="B26" s="3377"/>
      <c r="C26" s="3377"/>
      <c r="D26" s="3377"/>
      <c r="E26" s="3377"/>
      <c r="F26" s="3377"/>
      <c r="G26" s="3377"/>
      <c r="H26" s="3377"/>
      <c r="I26" s="3377"/>
      <c r="J26" s="3377"/>
      <c r="K26" s="3377"/>
      <c r="L26" s="3377"/>
      <c r="M26" s="3377"/>
      <c r="N26" s="3377"/>
      <c r="O26" s="3377"/>
      <c r="P26" s="3377"/>
      <c r="Q26" s="644"/>
      <c r="R26" s="644"/>
      <c r="S26" s="644"/>
      <c r="T26" s="634"/>
      <c r="U26" s="634"/>
    </row>
  </sheetData>
  <mergeCells count="21">
    <mergeCell ref="A24:B24"/>
    <mergeCell ref="A26:P26"/>
    <mergeCell ref="A13:B13"/>
    <mergeCell ref="A22:B22"/>
    <mergeCell ref="A23:B23"/>
    <mergeCell ref="A12:B12"/>
    <mergeCell ref="A21:B21"/>
    <mergeCell ref="A17:B17"/>
    <mergeCell ref="A1:N1"/>
    <mergeCell ref="A2:N2"/>
    <mergeCell ref="E3:N3"/>
    <mergeCell ref="C3:D3"/>
    <mergeCell ref="I5:K6"/>
    <mergeCell ref="L5:N6"/>
    <mergeCell ref="A3:B3"/>
    <mergeCell ref="A5:B8"/>
    <mergeCell ref="C5:E6"/>
    <mergeCell ref="F5:H6"/>
    <mergeCell ref="A9:B9"/>
    <mergeCell ref="A14:B14"/>
    <mergeCell ref="A18:B1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2"/>
  <sheetViews>
    <sheetView zoomScale="75" zoomScaleNormal="75" workbookViewId="0">
      <selection activeCell="H29" sqref="H29"/>
    </sheetView>
  </sheetViews>
  <sheetFormatPr defaultRowHeight="18" x14ac:dyDescent="0.25"/>
  <cols>
    <col min="1" max="1" width="9.140625" style="1138"/>
    <col min="2" max="2" width="16.7109375" style="1138" customWidth="1"/>
    <col min="3" max="3" width="47.5703125" style="1138" customWidth="1"/>
    <col min="4" max="4" width="14.140625" style="1138" customWidth="1"/>
    <col min="5" max="5" width="13.28515625" style="1138" customWidth="1"/>
    <col min="6" max="6" width="13" style="1139" customWidth="1"/>
    <col min="7" max="7" width="14.42578125" style="1138" customWidth="1"/>
    <col min="8" max="8" width="13.28515625" style="1138" customWidth="1"/>
    <col min="9" max="9" width="12" style="1139" customWidth="1"/>
    <col min="10" max="10" width="15.85546875" style="1139" customWidth="1"/>
    <col min="11" max="11" width="12.85546875" style="1139" customWidth="1"/>
    <col min="12" max="12" width="10.7109375" style="1139" customWidth="1"/>
    <col min="13" max="13" width="15" style="1138" customWidth="1"/>
    <col min="14" max="14" width="12.28515625" style="1138" customWidth="1"/>
    <col min="15" max="15" width="11.140625" style="1139" customWidth="1"/>
    <col min="16" max="257" width="9.140625" style="1138"/>
    <col min="258" max="258" width="16.7109375" style="1138" customWidth="1"/>
    <col min="259" max="259" width="47.5703125" style="1138" customWidth="1"/>
    <col min="260" max="260" width="14.140625" style="1138" customWidth="1"/>
    <col min="261" max="261" width="13.28515625" style="1138" customWidth="1"/>
    <col min="262" max="262" width="13" style="1138" customWidth="1"/>
    <col min="263" max="263" width="14.42578125" style="1138" customWidth="1"/>
    <col min="264" max="264" width="13.28515625" style="1138" customWidth="1"/>
    <col min="265" max="265" width="12" style="1138" customWidth="1"/>
    <col min="266" max="266" width="15.85546875" style="1138" customWidth="1"/>
    <col min="267" max="267" width="12.85546875" style="1138" customWidth="1"/>
    <col min="268" max="268" width="10.7109375" style="1138" customWidth="1"/>
    <col min="269" max="269" width="13.85546875" style="1138" customWidth="1"/>
    <col min="270" max="270" width="10.7109375" style="1138" customWidth="1"/>
    <col min="271" max="271" width="11.140625" style="1138" customWidth="1"/>
    <col min="272" max="513" width="9.140625" style="1138"/>
    <col min="514" max="514" width="16.7109375" style="1138" customWidth="1"/>
    <col min="515" max="515" width="47.5703125" style="1138" customWidth="1"/>
    <col min="516" max="516" width="14.140625" style="1138" customWidth="1"/>
    <col min="517" max="517" width="13.28515625" style="1138" customWidth="1"/>
    <col min="518" max="518" width="13" style="1138" customWidth="1"/>
    <col min="519" max="519" width="14.42578125" style="1138" customWidth="1"/>
    <col min="520" max="520" width="13.28515625" style="1138" customWidth="1"/>
    <col min="521" max="521" width="12" style="1138" customWidth="1"/>
    <col min="522" max="522" width="15.85546875" style="1138" customWidth="1"/>
    <col min="523" max="523" width="12.85546875" style="1138" customWidth="1"/>
    <col min="524" max="524" width="10.7109375" style="1138" customWidth="1"/>
    <col min="525" max="525" width="13.85546875" style="1138" customWidth="1"/>
    <col min="526" max="526" width="10.7109375" style="1138" customWidth="1"/>
    <col min="527" max="527" width="11.140625" style="1138" customWidth="1"/>
    <col min="528" max="769" width="9.140625" style="1138"/>
    <col min="770" max="770" width="16.7109375" style="1138" customWidth="1"/>
    <col min="771" max="771" width="47.5703125" style="1138" customWidth="1"/>
    <col min="772" max="772" width="14.140625" style="1138" customWidth="1"/>
    <col min="773" max="773" width="13.28515625" style="1138" customWidth="1"/>
    <col min="774" max="774" width="13" style="1138" customWidth="1"/>
    <col min="775" max="775" width="14.42578125" style="1138" customWidth="1"/>
    <col min="776" max="776" width="13.28515625" style="1138" customWidth="1"/>
    <col min="777" max="777" width="12" style="1138" customWidth="1"/>
    <col min="778" max="778" width="15.85546875" style="1138" customWidth="1"/>
    <col min="779" max="779" width="12.85546875" style="1138" customWidth="1"/>
    <col min="780" max="780" width="10.7109375" style="1138" customWidth="1"/>
    <col min="781" max="781" width="13.85546875" style="1138" customWidth="1"/>
    <col min="782" max="782" width="10.7109375" style="1138" customWidth="1"/>
    <col min="783" max="783" width="11.140625" style="1138" customWidth="1"/>
    <col min="784" max="1025" width="9.140625" style="1138"/>
    <col min="1026" max="1026" width="16.7109375" style="1138" customWidth="1"/>
    <col min="1027" max="1027" width="47.5703125" style="1138" customWidth="1"/>
    <col min="1028" max="1028" width="14.140625" style="1138" customWidth="1"/>
    <col min="1029" max="1029" width="13.28515625" style="1138" customWidth="1"/>
    <col min="1030" max="1030" width="13" style="1138" customWidth="1"/>
    <col min="1031" max="1031" width="14.42578125" style="1138" customWidth="1"/>
    <col min="1032" max="1032" width="13.28515625" style="1138" customWidth="1"/>
    <col min="1033" max="1033" width="12" style="1138" customWidth="1"/>
    <col min="1034" max="1034" width="15.85546875" style="1138" customWidth="1"/>
    <col min="1035" max="1035" width="12.85546875" style="1138" customWidth="1"/>
    <col min="1036" max="1036" width="10.7109375" style="1138" customWidth="1"/>
    <col min="1037" max="1037" width="13.85546875" style="1138" customWidth="1"/>
    <col min="1038" max="1038" width="10.7109375" style="1138" customWidth="1"/>
    <col min="1039" max="1039" width="11.140625" style="1138" customWidth="1"/>
    <col min="1040" max="1281" width="9.140625" style="1138"/>
    <col min="1282" max="1282" width="16.7109375" style="1138" customWidth="1"/>
    <col min="1283" max="1283" width="47.5703125" style="1138" customWidth="1"/>
    <col min="1284" max="1284" width="14.140625" style="1138" customWidth="1"/>
    <col min="1285" max="1285" width="13.28515625" style="1138" customWidth="1"/>
    <col min="1286" max="1286" width="13" style="1138" customWidth="1"/>
    <col min="1287" max="1287" width="14.42578125" style="1138" customWidth="1"/>
    <col min="1288" max="1288" width="13.28515625" style="1138" customWidth="1"/>
    <col min="1289" max="1289" width="12" style="1138" customWidth="1"/>
    <col min="1290" max="1290" width="15.85546875" style="1138" customWidth="1"/>
    <col min="1291" max="1291" width="12.85546875" style="1138" customWidth="1"/>
    <col min="1292" max="1292" width="10.7109375" style="1138" customWidth="1"/>
    <col min="1293" max="1293" width="13.85546875" style="1138" customWidth="1"/>
    <col min="1294" max="1294" width="10.7109375" style="1138" customWidth="1"/>
    <col min="1295" max="1295" width="11.140625" style="1138" customWidth="1"/>
    <col min="1296" max="1537" width="9.140625" style="1138"/>
    <col min="1538" max="1538" width="16.7109375" style="1138" customWidth="1"/>
    <col min="1539" max="1539" width="47.5703125" style="1138" customWidth="1"/>
    <col min="1540" max="1540" width="14.140625" style="1138" customWidth="1"/>
    <col min="1541" max="1541" width="13.28515625" style="1138" customWidth="1"/>
    <col min="1542" max="1542" width="13" style="1138" customWidth="1"/>
    <col min="1543" max="1543" width="14.42578125" style="1138" customWidth="1"/>
    <col min="1544" max="1544" width="13.28515625" style="1138" customWidth="1"/>
    <col min="1545" max="1545" width="12" style="1138" customWidth="1"/>
    <col min="1546" max="1546" width="15.85546875" style="1138" customWidth="1"/>
    <col min="1547" max="1547" width="12.85546875" style="1138" customWidth="1"/>
    <col min="1548" max="1548" width="10.7109375" style="1138" customWidth="1"/>
    <col min="1549" max="1549" width="13.85546875" style="1138" customWidth="1"/>
    <col min="1550" max="1550" width="10.7109375" style="1138" customWidth="1"/>
    <col min="1551" max="1551" width="11.140625" style="1138" customWidth="1"/>
    <col min="1552" max="1793" width="9.140625" style="1138"/>
    <col min="1794" max="1794" width="16.7109375" style="1138" customWidth="1"/>
    <col min="1795" max="1795" width="47.5703125" style="1138" customWidth="1"/>
    <col min="1796" max="1796" width="14.140625" style="1138" customWidth="1"/>
    <col min="1797" max="1797" width="13.28515625" style="1138" customWidth="1"/>
    <col min="1798" max="1798" width="13" style="1138" customWidth="1"/>
    <col min="1799" max="1799" width="14.42578125" style="1138" customWidth="1"/>
    <col min="1800" max="1800" width="13.28515625" style="1138" customWidth="1"/>
    <col min="1801" max="1801" width="12" style="1138" customWidth="1"/>
    <col min="1802" max="1802" width="15.85546875" style="1138" customWidth="1"/>
    <col min="1803" max="1803" width="12.85546875" style="1138" customWidth="1"/>
    <col min="1804" max="1804" width="10.7109375" style="1138" customWidth="1"/>
    <col min="1805" max="1805" width="13.85546875" style="1138" customWidth="1"/>
    <col min="1806" max="1806" width="10.7109375" style="1138" customWidth="1"/>
    <col min="1807" max="1807" width="11.140625" style="1138" customWidth="1"/>
    <col min="1808" max="2049" width="9.140625" style="1138"/>
    <col min="2050" max="2050" width="16.7109375" style="1138" customWidth="1"/>
    <col min="2051" max="2051" width="47.5703125" style="1138" customWidth="1"/>
    <col min="2052" max="2052" width="14.140625" style="1138" customWidth="1"/>
    <col min="2053" max="2053" width="13.28515625" style="1138" customWidth="1"/>
    <col min="2054" max="2054" width="13" style="1138" customWidth="1"/>
    <col min="2055" max="2055" width="14.42578125" style="1138" customWidth="1"/>
    <col min="2056" max="2056" width="13.28515625" style="1138" customWidth="1"/>
    <col min="2057" max="2057" width="12" style="1138" customWidth="1"/>
    <col min="2058" max="2058" width="15.85546875" style="1138" customWidth="1"/>
    <col min="2059" max="2059" width="12.85546875" style="1138" customWidth="1"/>
    <col min="2060" max="2060" width="10.7109375" style="1138" customWidth="1"/>
    <col min="2061" max="2061" width="13.85546875" style="1138" customWidth="1"/>
    <col min="2062" max="2062" width="10.7109375" style="1138" customWidth="1"/>
    <col min="2063" max="2063" width="11.140625" style="1138" customWidth="1"/>
    <col min="2064" max="2305" width="9.140625" style="1138"/>
    <col min="2306" max="2306" width="16.7109375" style="1138" customWidth="1"/>
    <col min="2307" max="2307" width="47.5703125" style="1138" customWidth="1"/>
    <col min="2308" max="2308" width="14.140625" style="1138" customWidth="1"/>
    <col min="2309" max="2309" width="13.28515625" style="1138" customWidth="1"/>
    <col min="2310" max="2310" width="13" style="1138" customWidth="1"/>
    <col min="2311" max="2311" width="14.42578125" style="1138" customWidth="1"/>
    <col min="2312" max="2312" width="13.28515625" style="1138" customWidth="1"/>
    <col min="2313" max="2313" width="12" style="1138" customWidth="1"/>
    <col min="2314" max="2314" width="15.85546875" style="1138" customWidth="1"/>
    <col min="2315" max="2315" width="12.85546875" style="1138" customWidth="1"/>
    <col min="2316" max="2316" width="10.7109375" style="1138" customWidth="1"/>
    <col min="2317" max="2317" width="13.85546875" style="1138" customWidth="1"/>
    <col min="2318" max="2318" width="10.7109375" style="1138" customWidth="1"/>
    <col min="2319" max="2319" width="11.140625" style="1138" customWidth="1"/>
    <col min="2320" max="2561" width="9.140625" style="1138"/>
    <col min="2562" max="2562" width="16.7109375" style="1138" customWidth="1"/>
    <col min="2563" max="2563" width="47.5703125" style="1138" customWidth="1"/>
    <col min="2564" max="2564" width="14.140625" style="1138" customWidth="1"/>
    <col min="2565" max="2565" width="13.28515625" style="1138" customWidth="1"/>
    <col min="2566" max="2566" width="13" style="1138" customWidth="1"/>
    <col min="2567" max="2567" width="14.42578125" style="1138" customWidth="1"/>
    <col min="2568" max="2568" width="13.28515625" style="1138" customWidth="1"/>
    <col min="2569" max="2569" width="12" style="1138" customWidth="1"/>
    <col min="2570" max="2570" width="15.85546875" style="1138" customWidth="1"/>
    <col min="2571" max="2571" width="12.85546875" style="1138" customWidth="1"/>
    <col min="2572" max="2572" width="10.7109375" style="1138" customWidth="1"/>
    <col min="2573" max="2573" width="13.85546875" style="1138" customWidth="1"/>
    <col min="2574" max="2574" width="10.7109375" style="1138" customWidth="1"/>
    <col min="2575" max="2575" width="11.140625" style="1138" customWidth="1"/>
    <col min="2576" max="2817" width="9.140625" style="1138"/>
    <col min="2818" max="2818" width="16.7109375" style="1138" customWidth="1"/>
    <col min="2819" max="2819" width="47.5703125" style="1138" customWidth="1"/>
    <col min="2820" max="2820" width="14.140625" style="1138" customWidth="1"/>
    <col min="2821" max="2821" width="13.28515625" style="1138" customWidth="1"/>
    <col min="2822" max="2822" width="13" style="1138" customWidth="1"/>
    <col min="2823" max="2823" width="14.42578125" style="1138" customWidth="1"/>
    <col min="2824" max="2824" width="13.28515625" style="1138" customWidth="1"/>
    <col min="2825" max="2825" width="12" style="1138" customWidth="1"/>
    <col min="2826" max="2826" width="15.85546875" style="1138" customWidth="1"/>
    <col min="2827" max="2827" width="12.85546875" style="1138" customWidth="1"/>
    <col min="2828" max="2828" width="10.7109375" style="1138" customWidth="1"/>
    <col min="2829" max="2829" width="13.85546875" style="1138" customWidth="1"/>
    <col min="2830" max="2830" width="10.7109375" style="1138" customWidth="1"/>
    <col min="2831" max="2831" width="11.140625" style="1138" customWidth="1"/>
    <col min="2832" max="3073" width="9.140625" style="1138"/>
    <col min="3074" max="3074" width="16.7109375" style="1138" customWidth="1"/>
    <col min="3075" max="3075" width="47.5703125" style="1138" customWidth="1"/>
    <col min="3076" max="3076" width="14.140625" style="1138" customWidth="1"/>
    <col min="3077" max="3077" width="13.28515625" style="1138" customWidth="1"/>
    <col min="3078" max="3078" width="13" style="1138" customWidth="1"/>
    <col min="3079" max="3079" width="14.42578125" style="1138" customWidth="1"/>
    <col min="3080" max="3080" width="13.28515625" style="1138" customWidth="1"/>
    <col min="3081" max="3081" width="12" style="1138" customWidth="1"/>
    <col min="3082" max="3082" width="15.85546875" style="1138" customWidth="1"/>
    <col min="3083" max="3083" width="12.85546875" style="1138" customWidth="1"/>
    <col min="3084" max="3084" width="10.7109375" style="1138" customWidth="1"/>
    <col min="3085" max="3085" width="13.85546875" style="1138" customWidth="1"/>
    <col min="3086" max="3086" width="10.7109375" style="1138" customWidth="1"/>
    <col min="3087" max="3087" width="11.140625" style="1138" customWidth="1"/>
    <col min="3088" max="3329" width="9.140625" style="1138"/>
    <col min="3330" max="3330" width="16.7109375" style="1138" customWidth="1"/>
    <col min="3331" max="3331" width="47.5703125" style="1138" customWidth="1"/>
    <col min="3332" max="3332" width="14.140625" style="1138" customWidth="1"/>
    <col min="3333" max="3333" width="13.28515625" style="1138" customWidth="1"/>
    <col min="3334" max="3334" width="13" style="1138" customWidth="1"/>
    <col min="3335" max="3335" width="14.42578125" style="1138" customWidth="1"/>
    <col min="3336" max="3336" width="13.28515625" style="1138" customWidth="1"/>
    <col min="3337" max="3337" width="12" style="1138" customWidth="1"/>
    <col min="3338" max="3338" width="15.85546875" style="1138" customWidth="1"/>
    <col min="3339" max="3339" width="12.85546875" style="1138" customWidth="1"/>
    <col min="3340" max="3340" width="10.7109375" style="1138" customWidth="1"/>
    <col min="3341" max="3341" width="13.85546875" style="1138" customWidth="1"/>
    <col min="3342" max="3342" width="10.7109375" style="1138" customWidth="1"/>
    <col min="3343" max="3343" width="11.140625" style="1138" customWidth="1"/>
    <col min="3344" max="3585" width="9.140625" style="1138"/>
    <col min="3586" max="3586" width="16.7109375" style="1138" customWidth="1"/>
    <col min="3587" max="3587" width="47.5703125" style="1138" customWidth="1"/>
    <col min="3588" max="3588" width="14.140625" style="1138" customWidth="1"/>
    <col min="3589" max="3589" width="13.28515625" style="1138" customWidth="1"/>
    <col min="3590" max="3590" width="13" style="1138" customWidth="1"/>
    <col min="3591" max="3591" width="14.42578125" style="1138" customWidth="1"/>
    <col min="3592" max="3592" width="13.28515625" style="1138" customWidth="1"/>
    <col min="3593" max="3593" width="12" style="1138" customWidth="1"/>
    <col min="3594" max="3594" width="15.85546875" style="1138" customWidth="1"/>
    <col min="3595" max="3595" width="12.85546875" style="1138" customWidth="1"/>
    <col min="3596" max="3596" width="10.7109375" style="1138" customWidth="1"/>
    <col min="3597" max="3597" width="13.85546875" style="1138" customWidth="1"/>
    <col min="3598" max="3598" width="10.7109375" style="1138" customWidth="1"/>
    <col min="3599" max="3599" width="11.140625" style="1138" customWidth="1"/>
    <col min="3600" max="3841" width="9.140625" style="1138"/>
    <col min="3842" max="3842" width="16.7109375" style="1138" customWidth="1"/>
    <col min="3843" max="3843" width="47.5703125" style="1138" customWidth="1"/>
    <col min="3844" max="3844" width="14.140625" style="1138" customWidth="1"/>
    <col min="3845" max="3845" width="13.28515625" style="1138" customWidth="1"/>
    <col min="3846" max="3846" width="13" style="1138" customWidth="1"/>
    <col min="3847" max="3847" width="14.42578125" style="1138" customWidth="1"/>
    <col min="3848" max="3848" width="13.28515625" style="1138" customWidth="1"/>
    <col min="3849" max="3849" width="12" style="1138" customWidth="1"/>
    <col min="3850" max="3850" width="15.85546875" style="1138" customWidth="1"/>
    <col min="3851" max="3851" width="12.85546875" style="1138" customWidth="1"/>
    <col min="3852" max="3852" width="10.7109375" style="1138" customWidth="1"/>
    <col min="3853" max="3853" width="13.85546875" style="1138" customWidth="1"/>
    <col min="3854" max="3854" width="10.7109375" style="1138" customWidth="1"/>
    <col min="3855" max="3855" width="11.140625" style="1138" customWidth="1"/>
    <col min="3856" max="4097" width="9.140625" style="1138"/>
    <col min="4098" max="4098" width="16.7109375" style="1138" customWidth="1"/>
    <col min="4099" max="4099" width="47.5703125" style="1138" customWidth="1"/>
    <col min="4100" max="4100" width="14.140625" style="1138" customWidth="1"/>
    <col min="4101" max="4101" width="13.28515625" style="1138" customWidth="1"/>
    <col min="4102" max="4102" width="13" style="1138" customWidth="1"/>
    <col min="4103" max="4103" width="14.42578125" style="1138" customWidth="1"/>
    <col min="4104" max="4104" width="13.28515625" style="1138" customWidth="1"/>
    <col min="4105" max="4105" width="12" style="1138" customWidth="1"/>
    <col min="4106" max="4106" width="15.85546875" style="1138" customWidth="1"/>
    <col min="4107" max="4107" width="12.85546875" style="1138" customWidth="1"/>
    <col min="4108" max="4108" width="10.7109375" style="1138" customWidth="1"/>
    <col min="4109" max="4109" width="13.85546875" style="1138" customWidth="1"/>
    <col min="4110" max="4110" width="10.7109375" style="1138" customWidth="1"/>
    <col min="4111" max="4111" width="11.140625" style="1138" customWidth="1"/>
    <col min="4112" max="4353" width="9.140625" style="1138"/>
    <col min="4354" max="4354" width="16.7109375" style="1138" customWidth="1"/>
    <col min="4355" max="4355" width="47.5703125" style="1138" customWidth="1"/>
    <col min="4356" max="4356" width="14.140625" style="1138" customWidth="1"/>
    <col min="4357" max="4357" width="13.28515625" style="1138" customWidth="1"/>
    <col min="4358" max="4358" width="13" style="1138" customWidth="1"/>
    <col min="4359" max="4359" width="14.42578125" style="1138" customWidth="1"/>
    <col min="4360" max="4360" width="13.28515625" style="1138" customWidth="1"/>
    <col min="4361" max="4361" width="12" style="1138" customWidth="1"/>
    <col min="4362" max="4362" width="15.85546875" style="1138" customWidth="1"/>
    <col min="4363" max="4363" width="12.85546875" style="1138" customWidth="1"/>
    <col min="4364" max="4364" width="10.7109375" style="1138" customWidth="1"/>
    <col min="4365" max="4365" width="13.85546875" style="1138" customWidth="1"/>
    <col min="4366" max="4366" width="10.7109375" style="1138" customWidth="1"/>
    <col min="4367" max="4367" width="11.140625" style="1138" customWidth="1"/>
    <col min="4368" max="4609" width="9.140625" style="1138"/>
    <col min="4610" max="4610" width="16.7109375" style="1138" customWidth="1"/>
    <col min="4611" max="4611" width="47.5703125" style="1138" customWidth="1"/>
    <col min="4612" max="4612" width="14.140625" style="1138" customWidth="1"/>
    <col min="4613" max="4613" width="13.28515625" style="1138" customWidth="1"/>
    <col min="4614" max="4614" width="13" style="1138" customWidth="1"/>
    <col min="4615" max="4615" width="14.42578125" style="1138" customWidth="1"/>
    <col min="4616" max="4616" width="13.28515625" style="1138" customWidth="1"/>
    <col min="4617" max="4617" width="12" style="1138" customWidth="1"/>
    <col min="4618" max="4618" width="15.85546875" style="1138" customWidth="1"/>
    <col min="4619" max="4619" width="12.85546875" style="1138" customWidth="1"/>
    <col min="4620" max="4620" width="10.7109375" style="1138" customWidth="1"/>
    <col min="4621" max="4621" width="13.85546875" style="1138" customWidth="1"/>
    <col min="4622" max="4622" width="10.7109375" style="1138" customWidth="1"/>
    <col min="4623" max="4623" width="11.140625" style="1138" customWidth="1"/>
    <col min="4624" max="4865" width="9.140625" style="1138"/>
    <col min="4866" max="4866" width="16.7109375" style="1138" customWidth="1"/>
    <col min="4867" max="4867" width="47.5703125" style="1138" customWidth="1"/>
    <col min="4868" max="4868" width="14.140625" style="1138" customWidth="1"/>
    <col min="4869" max="4869" width="13.28515625" style="1138" customWidth="1"/>
    <col min="4870" max="4870" width="13" style="1138" customWidth="1"/>
    <col min="4871" max="4871" width="14.42578125" style="1138" customWidth="1"/>
    <col min="4872" max="4872" width="13.28515625" style="1138" customWidth="1"/>
    <col min="4873" max="4873" width="12" style="1138" customWidth="1"/>
    <col min="4874" max="4874" width="15.85546875" style="1138" customWidth="1"/>
    <col min="4875" max="4875" width="12.85546875" style="1138" customWidth="1"/>
    <col min="4876" max="4876" width="10.7109375" style="1138" customWidth="1"/>
    <col min="4877" max="4877" width="13.85546875" style="1138" customWidth="1"/>
    <col min="4878" max="4878" width="10.7109375" style="1138" customWidth="1"/>
    <col min="4879" max="4879" width="11.140625" style="1138" customWidth="1"/>
    <col min="4880" max="5121" width="9.140625" style="1138"/>
    <col min="5122" max="5122" width="16.7109375" style="1138" customWidth="1"/>
    <col min="5123" max="5123" width="47.5703125" style="1138" customWidth="1"/>
    <col min="5124" max="5124" width="14.140625" style="1138" customWidth="1"/>
    <col min="5125" max="5125" width="13.28515625" style="1138" customWidth="1"/>
    <col min="5126" max="5126" width="13" style="1138" customWidth="1"/>
    <col min="5127" max="5127" width="14.42578125" style="1138" customWidth="1"/>
    <col min="5128" max="5128" width="13.28515625" style="1138" customWidth="1"/>
    <col min="5129" max="5129" width="12" style="1138" customWidth="1"/>
    <col min="5130" max="5130" width="15.85546875" style="1138" customWidth="1"/>
    <col min="5131" max="5131" width="12.85546875" style="1138" customWidth="1"/>
    <col min="5132" max="5132" width="10.7109375" style="1138" customWidth="1"/>
    <col min="5133" max="5133" width="13.85546875" style="1138" customWidth="1"/>
    <col min="5134" max="5134" width="10.7109375" style="1138" customWidth="1"/>
    <col min="5135" max="5135" width="11.140625" style="1138" customWidth="1"/>
    <col min="5136" max="5377" width="9.140625" style="1138"/>
    <col min="5378" max="5378" width="16.7109375" style="1138" customWidth="1"/>
    <col min="5379" max="5379" width="47.5703125" style="1138" customWidth="1"/>
    <col min="5380" max="5380" width="14.140625" style="1138" customWidth="1"/>
    <col min="5381" max="5381" width="13.28515625" style="1138" customWidth="1"/>
    <col min="5382" max="5382" width="13" style="1138" customWidth="1"/>
    <col min="5383" max="5383" width="14.42578125" style="1138" customWidth="1"/>
    <col min="5384" max="5384" width="13.28515625" style="1138" customWidth="1"/>
    <col min="5385" max="5385" width="12" style="1138" customWidth="1"/>
    <col min="5386" max="5386" width="15.85546875" style="1138" customWidth="1"/>
    <col min="5387" max="5387" width="12.85546875" style="1138" customWidth="1"/>
    <col min="5388" max="5388" width="10.7109375" style="1138" customWidth="1"/>
    <col min="5389" max="5389" width="13.85546875" style="1138" customWidth="1"/>
    <col min="5390" max="5390" width="10.7109375" style="1138" customWidth="1"/>
    <col min="5391" max="5391" width="11.140625" style="1138" customWidth="1"/>
    <col min="5392" max="5633" width="9.140625" style="1138"/>
    <col min="5634" max="5634" width="16.7109375" style="1138" customWidth="1"/>
    <col min="5635" max="5635" width="47.5703125" style="1138" customWidth="1"/>
    <col min="5636" max="5636" width="14.140625" style="1138" customWidth="1"/>
    <col min="5637" max="5637" width="13.28515625" style="1138" customWidth="1"/>
    <col min="5638" max="5638" width="13" style="1138" customWidth="1"/>
    <col min="5639" max="5639" width="14.42578125" style="1138" customWidth="1"/>
    <col min="5640" max="5640" width="13.28515625" style="1138" customWidth="1"/>
    <col min="5641" max="5641" width="12" style="1138" customWidth="1"/>
    <col min="5642" max="5642" width="15.85546875" style="1138" customWidth="1"/>
    <col min="5643" max="5643" width="12.85546875" style="1138" customWidth="1"/>
    <col min="5644" max="5644" width="10.7109375" style="1138" customWidth="1"/>
    <col min="5645" max="5645" width="13.85546875" style="1138" customWidth="1"/>
    <col min="5646" max="5646" width="10.7109375" style="1138" customWidth="1"/>
    <col min="5647" max="5647" width="11.140625" style="1138" customWidth="1"/>
    <col min="5648" max="5889" width="9.140625" style="1138"/>
    <col min="5890" max="5890" width="16.7109375" style="1138" customWidth="1"/>
    <col min="5891" max="5891" width="47.5703125" style="1138" customWidth="1"/>
    <col min="5892" max="5892" width="14.140625" style="1138" customWidth="1"/>
    <col min="5893" max="5893" width="13.28515625" style="1138" customWidth="1"/>
    <col min="5894" max="5894" width="13" style="1138" customWidth="1"/>
    <col min="5895" max="5895" width="14.42578125" style="1138" customWidth="1"/>
    <col min="5896" max="5896" width="13.28515625" style="1138" customWidth="1"/>
    <col min="5897" max="5897" width="12" style="1138" customWidth="1"/>
    <col min="5898" max="5898" width="15.85546875" style="1138" customWidth="1"/>
    <col min="5899" max="5899" width="12.85546875" style="1138" customWidth="1"/>
    <col min="5900" max="5900" width="10.7109375" style="1138" customWidth="1"/>
    <col min="5901" max="5901" width="13.85546875" style="1138" customWidth="1"/>
    <col min="5902" max="5902" width="10.7109375" style="1138" customWidth="1"/>
    <col min="5903" max="5903" width="11.140625" style="1138" customWidth="1"/>
    <col min="5904" max="6145" width="9.140625" style="1138"/>
    <col min="6146" max="6146" width="16.7109375" style="1138" customWidth="1"/>
    <col min="6147" max="6147" width="47.5703125" style="1138" customWidth="1"/>
    <col min="6148" max="6148" width="14.140625" style="1138" customWidth="1"/>
    <col min="6149" max="6149" width="13.28515625" style="1138" customWidth="1"/>
    <col min="6150" max="6150" width="13" style="1138" customWidth="1"/>
    <col min="6151" max="6151" width="14.42578125" style="1138" customWidth="1"/>
    <col min="6152" max="6152" width="13.28515625" style="1138" customWidth="1"/>
    <col min="6153" max="6153" width="12" style="1138" customWidth="1"/>
    <col min="6154" max="6154" width="15.85546875" style="1138" customWidth="1"/>
    <col min="6155" max="6155" width="12.85546875" style="1138" customWidth="1"/>
    <col min="6156" max="6156" width="10.7109375" style="1138" customWidth="1"/>
    <col min="6157" max="6157" width="13.85546875" style="1138" customWidth="1"/>
    <col min="6158" max="6158" width="10.7109375" style="1138" customWidth="1"/>
    <col min="6159" max="6159" width="11.140625" style="1138" customWidth="1"/>
    <col min="6160" max="6401" width="9.140625" style="1138"/>
    <col min="6402" max="6402" width="16.7109375" style="1138" customWidth="1"/>
    <col min="6403" max="6403" width="47.5703125" style="1138" customWidth="1"/>
    <col min="6404" max="6404" width="14.140625" style="1138" customWidth="1"/>
    <col min="6405" max="6405" width="13.28515625" style="1138" customWidth="1"/>
    <col min="6406" max="6406" width="13" style="1138" customWidth="1"/>
    <col min="6407" max="6407" width="14.42578125" style="1138" customWidth="1"/>
    <col min="6408" max="6408" width="13.28515625" style="1138" customWidth="1"/>
    <col min="6409" max="6409" width="12" style="1138" customWidth="1"/>
    <col min="6410" max="6410" width="15.85546875" style="1138" customWidth="1"/>
    <col min="6411" max="6411" width="12.85546875" style="1138" customWidth="1"/>
    <col min="6412" max="6412" width="10.7109375" style="1138" customWidth="1"/>
    <col min="6413" max="6413" width="13.85546875" style="1138" customWidth="1"/>
    <col min="6414" max="6414" width="10.7109375" style="1138" customWidth="1"/>
    <col min="6415" max="6415" width="11.140625" style="1138" customWidth="1"/>
    <col min="6416" max="6657" width="9.140625" style="1138"/>
    <col min="6658" max="6658" width="16.7109375" style="1138" customWidth="1"/>
    <col min="6659" max="6659" width="47.5703125" style="1138" customWidth="1"/>
    <col min="6660" max="6660" width="14.140625" style="1138" customWidth="1"/>
    <col min="6661" max="6661" width="13.28515625" style="1138" customWidth="1"/>
    <col min="6662" max="6662" width="13" style="1138" customWidth="1"/>
    <col min="6663" max="6663" width="14.42578125" style="1138" customWidth="1"/>
    <col min="6664" max="6664" width="13.28515625" style="1138" customWidth="1"/>
    <col min="6665" max="6665" width="12" style="1138" customWidth="1"/>
    <col min="6666" max="6666" width="15.85546875" style="1138" customWidth="1"/>
    <col min="6667" max="6667" width="12.85546875" style="1138" customWidth="1"/>
    <col min="6668" max="6668" width="10.7109375" style="1138" customWidth="1"/>
    <col min="6669" max="6669" width="13.85546875" style="1138" customWidth="1"/>
    <col min="6670" max="6670" width="10.7109375" style="1138" customWidth="1"/>
    <col min="6671" max="6671" width="11.140625" style="1138" customWidth="1"/>
    <col min="6672" max="6913" width="9.140625" style="1138"/>
    <col min="6914" max="6914" width="16.7109375" style="1138" customWidth="1"/>
    <col min="6915" max="6915" width="47.5703125" style="1138" customWidth="1"/>
    <col min="6916" max="6916" width="14.140625" style="1138" customWidth="1"/>
    <col min="6917" max="6917" width="13.28515625" style="1138" customWidth="1"/>
    <col min="6918" max="6918" width="13" style="1138" customWidth="1"/>
    <col min="6919" max="6919" width="14.42578125" style="1138" customWidth="1"/>
    <col min="6920" max="6920" width="13.28515625" style="1138" customWidth="1"/>
    <col min="6921" max="6921" width="12" style="1138" customWidth="1"/>
    <col min="6922" max="6922" width="15.85546875" style="1138" customWidth="1"/>
    <col min="6923" max="6923" width="12.85546875" style="1138" customWidth="1"/>
    <col min="6924" max="6924" width="10.7109375" style="1138" customWidth="1"/>
    <col min="6925" max="6925" width="13.85546875" style="1138" customWidth="1"/>
    <col min="6926" max="6926" width="10.7109375" style="1138" customWidth="1"/>
    <col min="6927" max="6927" width="11.140625" style="1138" customWidth="1"/>
    <col min="6928" max="7169" width="9.140625" style="1138"/>
    <col min="7170" max="7170" width="16.7109375" style="1138" customWidth="1"/>
    <col min="7171" max="7171" width="47.5703125" style="1138" customWidth="1"/>
    <col min="7172" max="7172" width="14.140625" style="1138" customWidth="1"/>
    <col min="7173" max="7173" width="13.28515625" style="1138" customWidth="1"/>
    <col min="7174" max="7174" width="13" style="1138" customWidth="1"/>
    <col min="7175" max="7175" width="14.42578125" style="1138" customWidth="1"/>
    <col min="7176" max="7176" width="13.28515625" style="1138" customWidth="1"/>
    <col min="7177" max="7177" width="12" style="1138" customWidth="1"/>
    <col min="7178" max="7178" width="15.85546875" style="1138" customWidth="1"/>
    <col min="7179" max="7179" width="12.85546875" style="1138" customWidth="1"/>
    <col min="7180" max="7180" width="10.7109375" style="1138" customWidth="1"/>
    <col min="7181" max="7181" width="13.85546875" style="1138" customWidth="1"/>
    <col min="7182" max="7182" width="10.7109375" style="1138" customWidth="1"/>
    <col min="7183" max="7183" width="11.140625" style="1138" customWidth="1"/>
    <col min="7184" max="7425" width="9.140625" style="1138"/>
    <col min="7426" max="7426" width="16.7109375" style="1138" customWidth="1"/>
    <col min="7427" max="7427" width="47.5703125" style="1138" customWidth="1"/>
    <col min="7428" max="7428" width="14.140625" style="1138" customWidth="1"/>
    <col min="7429" max="7429" width="13.28515625" style="1138" customWidth="1"/>
    <col min="7430" max="7430" width="13" style="1138" customWidth="1"/>
    <col min="7431" max="7431" width="14.42578125" style="1138" customWidth="1"/>
    <col min="7432" max="7432" width="13.28515625" style="1138" customWidth="1"/>
    <col min="7433" max="7433" width="12" style="1138" customWidth="1"/>
    <col min="7434" max="7434" width="15.85546875" style="1138" customWidth="1"/>
    <col min="7435" max="7435" width="12.85546875" style="1138" customWidth="1"/>
    <col min="7436" max="7436" width="10.7109375" style="1138" customWidth="1"/>
    <col min="7437" max="7437" width="13.85546875" style="1138" customWidth="1"/>
    <col min="7438" max="7438" width="10.7109375" style="1138" customWidth="1"/>
    <col min="7439" max="7439" width="11.140625" style="1138" customWidth="1"/>
    <col min="7440" max="7681" width="9.140625" style="1138"/>
    <col min="7682" max="7682" width="16.7109375" style="1138" customWidth="1"/>
    <col min="7683" max="7683" width="47.5703125" style="1138" customWidth="1"/>
    <col min="7684" max="7684" width="14.140625" style="1138" customWidth="1"/>
    <col min="7685" max="7685" width="13.28515625" style="1138" customWidth="1"/>
    <col min="7686" max="7686" width="13" style="1138" customWidth="1"/>
    <col min="7687" max="7687" width="14.42578125" style="1138" customWidth="1"/>
    <col min="7688" max="7688" width="13.28515625" style="1138" customWidth="1"/>
    <col min="7689" max="7689" width="12" style="1138" customWidth="1"/>
    <col min="7690" max="7690" width="15.85546875" style="1138" customWidth="1"/>
    <col min="7691" max="7691" width="12.85546875" style="1138" customWidth="1"/>
    <col min="7692" max="7692" width="10.7109375" style="1138" customWidth="1"/>
    <col min="7693" max="7693" width="13.85546875" style="1138" customWidth="1"/>
    <col min="7694" max="7694" width="10.7109375" style="1138" customWidth="1"/>
    <col min="7695" max="7695" width="11.140625" style="1138" customWidth="1"/>
    <col min="7696" max="7937" width="9.140625" style="1138"/>
    <col min="7938" max="7938" width="16.7109375" style="1138" customWidth="1"/>
    <col min="7939" max="7939" width="47.5703125" style="1138" customWidth="1"/>
    <col min="7940" max="7940" width="14.140625" style="1138" customWidth="1"/>
    <col min="7941" max="7941" width="13.28515625" style="1138" customWidth="1"/>
    <col min="7942" max="7942" width="13" style="1138" customWidth="1"/>
    <col min="7943" max="7943" width="14.42578125" style="1138" customWidth="1"/>
    <col min="7944" max="7944" width="13.28515625" style="1138" customWidth="1"/>
    <col min="7945" max="7945" width="12" style="1138" customWidth="1"/>
    <col min="7946" max="7946" width="15.85546875" style="1138" customWidth="1"/>
    <col min="7947" max="7947" width="12.85546875" style="1138" customWidth="1"/>
    <col min="7948" max="7948" width="10.7109375" style="1138" customWidth="1"/>
    <col min="7949" max="7949" width="13.85546875" style="1138" customWidth="1"/>
    <col min="7950" max="7950" width="10.7109375" style="1138" customWidth="1"/>
    <col min="7951" max="7951" width="11.140625" style="1138" customWidth="1"/>
    <col min="7952" max="8193" width="9.140625" style="1138"/>
    <col min="8194" max="8194" width="16.7109375" style="1138" customWidth="1"/>
    <col min="8195" max="8195" width="47.5703125" style="1138" customWidth="1"/>
    <col min="8196" max="8196" width="14.140625" style="1138" customWidth="1"/>
    <col min="8197" max="8197" width="13.28515625" style="1138" customWidth="1"/>
    <col min="8198" max="8198" width="13" style="1138" customWidth="1"/>
    <col min="8199" max="8199" width="14.42578125" style="1138" customWidth="1"/>
    <col min="8200" max="8200" width="13.28515625" style="1138" customWidth="1"/>
    <col min="8201" max="8201" width="12" style="1138" customWidth="1"/>
    <col min="8202" max="8202" width="15.85546875" style="1138" customWidth="1"/>
    <col min="8203" max="8203" width="12.85546875" style="1138" customWidth="1"/>
    <col min="8204" max="8204" width="10.7109375" style="1138" customWidth="1"/>
    <col min="8205" max="8205" width="13.85546875" style="1138" customWidth="1"/>
    <col min="8206" max="8206" width="10.7109375" style="1138" customWidth="1"/>
    <col min="8207" max="8207" width="11.140625" style="1138" customWidth="1"/>
    <col min="8208" max="8449" width="9.140625" style="1138"/>
    <col min="8450" max="8450" width="16.7109375" style="1138" customWidth="1"/>
    <col min="8451" max="8451" width="47.5703125" style="1138" customWidth="1"/>
    <col min="8452" max="8452" width="14.140625" style="1138" customWidth="1"/>
    <col min="8453" max="8453" width="13.28515625" style="1138" customWidth="1"/>
    <col min="8454" max="8454" width="13" style="1138" customWidth="1"/>
    <col min="8455" max="8455" width="14.42578125" style="1138" customWidth="1"/>
    <col min="8456" max="8456" width="13.28515625" style="1138" customWidth="1"/>
    <col min="8457" max="8457" width="12" style="1138" customWidth="1"/>
    <col min="8458" max="8458" width="15.85546875" style="1138" customWidth="1"/>
    <col min="8459" max="8459" width="12.85546875" style="1138" customWidth="1"/>
    <col min="8460" max="8460" width="10.7109375" style="1138" customWidth="1"/>
    <col min="8461" max="8461" width="13.85546875" style="1138" customWidth="1"/>
    <col min="8462" max="8462" width="10.7109375" style="1138" customWidth="1"/>
    <col min="8463" max="8463" width="11.140625" style="1138" customWidth="1"/>
    <col min="8464" max="8705" width="9.140625" style="1138"/>
    <col min="8706" max="8706" width="16.7109375" style="1138" customWidth="1"/>
    <col min="8707" max="8707" width="47.5703125" style="1138" customWidth="1"/>
    <col min="8708" max="8708" width="14.140625" style="1138" customWidth="1"/>
    <col min="8709" max="8709" width="13.28515625" style="1138" customWidth="1"/>
    <col min="8710" max="8710" width="13" style="1138" customWidth="1"/>
    <col min="8711" max="8711" width="14.42578125" style="1138" customWidth="1"/>
    <col min="8712" max="8712" width="13.28515625" style="1138" customWidth="1"/>
    <col min="8713" max="8713" width="12" style="1138" customWidth="1"/>
    <col min="8714" max="8714" width="15.85546875" style="1138" customWidth="1"/>
    <col min="8715" max="8715" width="12.85546875" style="1138" customWidth="1"/>
    <col min="8716" max="8716" width="10.7109375" style="1138" customWidth="1"/>
    <col min="8717" max="8717" width="13.85546875" style="1138" customWidth="1"/>
    <col min="8718" max="8718" width="10.7109375" style="1138" customWidth="1"/>
    <col min="8719" max="8719" width="11.140625" style="1138" customWidth="1"/>
    <col min="8720" max="8961" width="9.140625" style="1138"/>
    <col min="8962" max="8962" width="16.7109375" style="1138" customWidth="1"/>
    <col min="8963" max="8963" width="47.5703125" style="1138" customWidth="1"/>
    <col min="8964" max="8964" width="14.140625" style="1138" customWidth="1"/>
    <col min="8965" max="8965" width="13.28515625" style="1138" customWidth="1"/>
    <col min="8966" max="8966" width="13" style="1138" customWidth="1"/>
    <col min="8967" max="8967" width="14.42578125" style="1138" customWidth="1"/>
    <col min="8968" max="8968" width="13.28515625" style="1138" customWidth="1"/>
    <col min="8969" max="8969" width="12" style="1138" customWidth="1"/>
    <col min="8970" max="8970" width="15.85546875" style="1138" customWidth="1"/>
    <col min="8971" max="8971" width="12.85546875" style="1138" customWidth="1"/>
    <col min="8972" max="8972" width="10.7109375" style="1138" customWidth="1"/>
    <col min="8973" max="8973" width="13.85546875" style="1138" customWidth="1"/>
    <col min="8974" max="8974" width="10.7109375" style="1138" customWidth="1"/>
    <col min="8975" max="8975" width="11.140625" style="1138" customWidth="1"/>
    <col min="8976" max="9217" width="9.140625" style="1138"/>
    <col min="9218" max="9218" width="16.7109375" style="1138" customWidth="1"/>
    <col min="9219" max="9219" width="47.5703125" style="1138" customWidth="1"/>
    <col min="9220" max="9220" width="14.140625" style="1138" customWidth="1"/>
    <col min="9221" max="9221" width="13.28515625" style="1138" customWidth="1"/>
    <col min="9222" max="9222" width="13" style="1138" customWidth="1"/>
    <col min="9223" max="9223" width="14.42578125" style="1138" customWidth="1"/>
    <col min="9224" max="9224" width="13.28515625" style="1138" customWidth="1"/>
    <col min="9225" max="9225" width="12" style="1138" customWidth="1"/>
    <col min="9226" max="9226" width="15.85546875" style="1138" customWidth="1"/>
    <col min="9227" max="9227" width="12.85546875" style="1138" customWidth="1"/>
    <col min="9228" max="9228" width="10.7109375" style="1138" customWidth="1"/>
    <col min="9229" max="9229" width="13.85546875" style="1138" customWidth="1"/>
    <col min="9230" max="9230" width="10.7109375" style="1138" customWidth="1"/>
    <col min="9231" max="9231" width="11.140625" style="1138" customWidth="1"/>
    <col min="9232" max="9473" width="9.140625" style="1138"/>
    <col min="9474" max="9474" width="16.7109375" style="1138" customWidth="1"/>
    <col min="9475" max="9475" width="47.5703125" style="1138" customWidth="1"/>
    <col min="9476" max="9476" width="14.140625" style="1138" customWidth="1"/>
    <col min="9477" max="9477" width="13.28515625" style="1138" customWidth="1"/>
    <col min="9478" max="9478" width="13" style="1138" customWidth="1"/>
    <col min="9479" max="9479" width="14.42578125" style="1138" customWidth="1"/>
    <col min="9480" max="9480" width="13.28515625" style="1138" customWidth="1"/>
    <col min="9481" max="9481" width="12" style="1138" customWidth="1"/>
    <col min="9482" max="9482" width="15.85546875" style="1138" customWidth="1"/>
    <col min="9483" max="9483" width="12.85546875" style="1138" customWidth="1"/>
    <col min="9484" max="9484" width="10.7109375" style="1138" customWidth="1"/>
    <col min="9485" max="9485" width="13.85546875" style="1138" customWidth="1"/>
    <col min="9486" max="9486" width="10.7109375" style="1138" customWidth="1"/>
    <col min="9487" max="9487" width="11.140625" style="1138" customWidth="1"/>
    <col min="9488" max="9729" width="9.140625" style="1138"/>
    <col min="9730" max="9730" width="16.7109375" style="1138" customWidth="1"/>
    <col min="9731" max="9731" width="47.5703125" style="1138" customWidth="1"/>
    <col min="9732" max="9732" width="14.140625" style="1138" customWidth="1"/>
    <col min="9733" max="9733" width="13.28515625" style="1138" customWidth="1"/>
    <col min="9734" max="9734" width="13" style="1138" customWidth="1"/>
    <col min="9735" max="9735" width="14.42578125" style="1138" customWidth="1"/>
    <col min="9736" max="9736" width="13.28515625" style="1138" customWidth="1"/>
    <col min="9737" max="9737" width="12" style="1138" customWidth="1"/>
    <col min="9738" max="9738" width="15.85546875" style="1138" customWidth="1"/>
    <col min="9739" max="9739" width="12.85546875" style="1138" customWidth="1"/>
    <col min="9740" max="9740" width="10.7109375" style="1138" customWidth="1"/>
    <col min="9741" max="9741" width="13.85546875" style="1138" customWidth="1"/>
    <col min="9742" max="9742" width="10.7109375" style="1138" customWidth="1"/>
    <col min="9743" max="9743" width="11.140625" style="1138" customWidth="1"/>
    <col min="9744" max="9985" width="9.140625" style="1138"/>
    <col min="9986" max="9986" width="16.7109375" style="1138" customWidth="1"/>
    <col min="9987" max="9987" width="47.5703125" style="1138" customWidth="1"/>
    <col min="9988" max="9988" width="14.140625" style="1138" customWidth="1"/>
    <col min="9989" max="9989" width="13.28515625" style="1138" customWidth="1"/>
    <col min="9990" max="9990" width="13" style="1138" customWidth="1"/>
    <col min="9991" max="9991" width="14.42578125" style="1138" customWidth="1"/>
    <col min="9992" max="9992" width="13.28515625" style="1138" customWidth="1"/>
    <col min="9993" max="9993" width="12" style="1138" customWidth="1"/>
    <col min="9994" max="9994" width="15.85546875" style="1138" customWidth="1"/>
    <col min="9995" max="9995" width="12.85546875" style="1138" customWidth="1"/>
    <col min="9996" max="9996" width="10.7109375" style="1138" customWidth="1"/>
    <col min="9997" max="9997" width="13.85546875" style="1138" customWidth="1"/>
    <col min="9998" max="9998" width="10.7109375" style="1138" customWidth="1"/>
    <col min="9999" max="9999" width="11.140625" style="1138" customWidth="1"/>
    <col min="10000" max="10241" width="9.140625" style="1138"/>
    <col min="10242" max="10242" width="16.7109375" style="1138" customWidth="1"/>
    <col min="10243" max="10243" width="47.5703125" style="1138" customWidth="1"/>
    <col min="10244" max="10244" width="14.140625" style="1138" customWidth="1"/>
    <col min="10245" max="10245" width="13.28515625" style="1138" customWidth="1"/>
    <col min="10246" max="10246" width="13" style="1138" customWidth="1"/>
    <col min="10247" max="10247" width="14.42578125" style="1138" customWidth="1"/>
    <col min="10248" max="10248" width="13.28515625" style="1138" customWidth="1"/>
    <col min="10249" max="10249" width="12" style="1138" customWidth="1"/>
    <col min="10250" max="10250" width="15.85546875" style="1138" customWidth="1"/>
    <col min="10251" max="10251" width="12.85546875" style="1138" customWidth="1"/>
    <col min="10252" max="10252" width="10.7109375" style="1138" customWidth="1"/>
    <col min="10253" max="10253" width="13.85546875" style="1138" customWidth="1"/>
    <col min="10254" max="10254" width="10.7109375" style="1138" customWidth="1"/>
    <col min="10255" max="10255" width="11.140625" style="1138" customWidth="1"/>
    <col min="10256" max="10497" width="9.140625" style="1138"/>
    <col min="10498" max="10498" width="16.7109375" style="1138" customWidth="1"/>
    <col min="10499" max="10499" width="47.5703125" style="1138" customWidth="1"/>
    <col min="10500" max="10500" width="14.140625" style="1138" customWidth="1"/>
    <col min="10501" max="10501" width="13.28515625" style="1138" customWidth="1"/>
    <col min="10502" max="10502" width="13" style="1138" customWidth="1"/>
    <col min="10503" max="10503" width="14.42578125" style="1138" customWidth="1"/>
    <col min="10504" max="10504" width="13.28515625" style="1138" customWidth="1"/>
    <col min="10505" max="10505" width="12" style="1138" customWidth="1"/>
    <col min="10506" max="10506" width="15.85546875" style="1138" customWidth="1"/>
    <col min="10507" max="10507" width="12.85546875" style="1138" customWidth="1"/>
    <col min="10508" max="10508" width="10.7109375" style="1138" customWidth="1"/>
    <col min="10509" max="10509" width="13.85546875" style="1138" customWidth="1"/>
    <col min="10510" max="10510" width="10.7109375" style="1138" customWidth="1"/>
    <col min="10511" max="10511" width="11.140625" style="1138" customWidth="1"/>
    <col min="10512" max="10753" width="9.140625" style="1138"/>
    <col min="10754" max="10754" width="16.7109375" style="1138" customWidth="1"/>
    <col min="10755" max="10755" width="47.5703125" style="1138" customWidth="1"/>
    <col min="10756" max="10756" width="14.140625" style="1138" customWidth="1"/>
    <col min="10757" max="10757" width="13.28515625" style="1138" customWidth="1"/>
    <col min="10758" max="10758" width="13" style="1138" customWidth="1"/>
    <col min="10759" max="10759" width="14.42578125" style="1138" customWidth="1"/>
    <col min="10760" max="10760" width="13.28515625" style="1138" customWidth="1"/>
    <col min="10761" max="10761" width="12" style="1138" customWidth="1"/>
    <col min="10762" max="10762" width="15.85546875" style="1138" customWidth="1"/>
    <col min="10763" max="10763" width="12.85546875" style="1138" customWidth="1"/>
    <col min="10764" max="10764" width="10.7109375" style="1138" customWidth="1"/>
    <col min="10765" max="10765" width="13.85546875" style="1138" customWidth="1"/>
    <col min="10766" max="10766" width="10.7109375" style="1138" customWidth="1"/>
    <col min="10767" max="10767" width="11.140625" style="1138" customWidth="1"/>
    <col min="10768" max="11009" width="9.140625" style="1138"/>
    <col min="11010" max="11010" width="16.7109375" style="1138" customWidth="1"/>
    <col min="11011" max="11011" width="47.5703125" style="1138" customWidth="1"/>
    <col min="11012" max="11012" width="14.140625" style="1138" customWidth="1"/>
    <col min="11013" max="11013" width="13.28515625" style="1138" customWidth="1"/>
    <col min="11014" max="11014" width="13" style="1138" customWidth="1"/>
    <col min="11015" max="11015" width="14.42578125" style="1138" customWidth="1"/>
    <col min="11016" max="11016" width="13.28515625" style="1138" customWidth="1"/>
    <col min="11017" max="11017" width="12" style="1138" customWidth="1"/>
    <col min="11018" max="11018" width="15.85546875" style="1138" customWidth="1"/>
    <col min="11019" max="11019" width="12.85546875" style="1138" customWidth="1"/>
    <col min="11020" max="11020" width="10.7109375" style="1138" customWidth="1"/>
    <col min="11021" max="11021" width="13.85546875" style="1138" customWidth="1"/>
    <col min="11022" max="11022" width="10.7109375" style="1138" customWidth="1"/>
    <col min="11023" max="11023" width="11.140625" style="1138" customWidth="1"/>
    <col min="11024" max="11265" width="9.140625" style="1138"/>
    <col min="11266" max="11266" width="16.7109375" style="1138" customWidth="1"/>
    <col min="11267" max="11267" width="47.5703125" style="1138" customWidth="1"/>
    <col min="11268" max="11268" width="14.140625" style="1138" customWidth="1"/>
    <col min="11269" max="11269" width="13.28515625" style="1138" customWidth="1"/>
    <col min="11270" max="11270" width="13" style="1138" customWidth="1"/>
    <col min="11271" max="11271" width="14.42578125" style="1138" customWidth="1"/>
    <col min="11272" max="11272" width="13.28515625" style="1138" customWidth="1"/>
    <col min="11273" max="11273" width="12" style="1138" customWidth="1"/>
    <col min="11274" max="11274" width="15.85546875" style="1138" customWidth="1"/>
    <col min="11275" max="11275" width="12.85546875" style="1138" customWidth="1"/>
    <col min="11276" max="11276" width="10.7109375" style="1138" customWidth="1"/>
    <col min="11277" max="11277" width="13.85546875" style="1138" customWidth="1"/>
    <col min="11278" max="11278" width="10.7109375" style="1138" customWidth="1"/>
    <col min="11279" max="11279" width="11.140625" style="1138" customWidth="1"/>
    <col min="11280" max="11521" width="9.140625" style="1138"/>
    <col min="11522" max="11522" width="16.7109375" style="1138" customWidth="1"/>
    <col min="11523" max="11523" width="47.5703125" style="1138" customWidth="1"/>
    <col min="11524" max="11524" width="14.140625" style="1138" customWidth="1"/>
    <col min="11525" max="11525" width="13.28515625" style="1138" customWidth="1"/>
    <col min="11526" max="11526" width="13" style="1138" customWidth="1"/>
    <col min="11527" max="11527" width="14.42578125" style="1138" customWidth="1"/>
    <col min="11528" max="11528" width="13.28515625" style="1138" customWidth="1"/>
    <col min="11529" max="11529" width="12" style="1138" customWidth="1"/>
    <col min="11530" max="11530" width="15.85546875" style="1138" customWidth="1"/>
    <col min="11531" max="11531" width="12.85546875" style="1138" customWidth="1"/>
    <col min="11532" max="11532" width="10.7109375" style="1138" customWidth="1"/>
    <col min="11533" max="11533" width="13.85546875" style="1138" customWidth="1"/>
    <col min="11534" max="11534" width="10.7109375" style="1138" customWidth="1"/>
    <col min="11535" max="11535" width="11.140625" style="1138" customWidth="1"/>
    <col min="11536" max="11777" width="9.140625" style="1138"/>
    <col min="11778" max="11778" width="16.7109375" style="1138" customWidth="1"/>
    <col min="11779" max="11779" width="47.5703125" style="1138" customWidth="1"/>
    <col min="11780" max="11780" width="14.140625" style="1138" customWidth="1"/>
    <col min="11781" max="11781" width="13.28515625" style="1138" customWidth="1"/>
    <col min="11782" max="11782" width="13" style="1138" customWidth="1"/>
    <col min="11783" max="11783" width="14.42578125" style="1138" customWidth="1"/>
    <col min="11784" max="11784" width="13.28515625" style="1138" customWidth="1"/>
    <col min="11785" max="11785" width="12" style="1138" customWidth="1"/>
    <col min="11786" max="11786" width="15.85546875" style="1138" customWidth="1"/>
    <col min="11787" max="11787" width="12.85546875" style="1138" customWidth="1"/>
    <col min="11788" max="11788" width="10.7109375" style="1138" customWidth="1"/>
    <col min="11789" max="11789" width="13.85546875" style="1138" customWidth="1"/>
    <col min="11790" max="11790" width="10.7109375" style="1138" customWidth="1"/>
    <col min="11791" max="11791" width="11.140625" style="1138" customWidth="1"/>
    <col min="11792" max="12033" width="9.140625" style="1138"/>
    <col min="12034" max="12034" width="16.7109375" style="1138" customWidth="1"/>
    <col min="12035" max="12035" width="47.5703125" style="1138" customWidth="1"/>
    <col min="12036" max="12036" width="14.140625" style="1138" customWidth="1"/>
    <col min="12037" max="12037" width="13.28515625" style="1138" customWidth="1"/>
    <col min="12038" max="12038" width="13" style="1138" customWidth="1"/>
    <col min="12039" max="12039" width="14.42578125" style="1138" customWidth="1"/>
    <col min="12040" max="12040" width="13.28515625" style="1138" customWidth="1"/>
    <col min="12041" max="12041" width="12" style="1138" customWidth="1"/>
    <col min="12042" max="12042" width="15.85546875" style="1138" customWidth="1"/>
    <col min="12043" max="12043" width="12.85546875" style="1138" customWidth="1"/>
    <col min="12044" max="12044" width="10.7109375" style="1138" customWidth="1"/>
    <col min="12045" max="12045" width="13.85546875" style="1138" customWidth="1"/>
    <col min="12046" max="12046" width="10.7109375" style="1138" customWidth="1"/>
    <col min="12047" max="12047" width="11.140625" style="1138" customWidth="1"/>
    <col min="12048" max="12289" width="9.140625" style="1138"/>
    <col min="12290" max="12290" width="16.7109375" style="1138" customWidth="1"/>
    <col min="12291" max="12291" width="47.5703125" style="1138" customWidth="1"/>
    <col min="12292" max="12292" width="14.140625" style="1138" customWidth="1"/>
    <col min="12293" max="12293" width="13.28515625" style="1138" customWidth="1"/>
    <col min="12294" max="12294" width="13" style="1138" customWidth="1"/>
    <col min="12295" max="12295" width="14.42578125" style="1138" customWidth="1"/>
    <col min="12296" max="12296" width="13.28515625" style="1138" customWidth="1"/>
    <col min="12297" max="12297" width="12" style="1138" customWidth="1"/>
    <col min="12298" max="12298" width="15.85546875" style="1138" customWidth="1"/>
    <col min="12299" max="12299" width="12.85546875" style="1138" customWidth="1"/>
    <col min="12300" max="12300" width="10.7109375" style="1138" customWidth="1"/>
    <col min="12301" max="12301" width="13.85546875" style="1138" customWidth="1"/>
    <col min="12302" max="12302" width="10.7109375" style="1138" customWidth="1"/>
    <col min="12303" max="12303" width="11.140625" style="1138" customWidth="1"/>
    <col min="12304" max="12545" width="9.140625" style="1138"/>
    <col min="12546" max="12546" width="16.7109375" style="1138" customWidth="1"/>
    <col min="12547" max="12547" width="47.5703125" style="1138" customWidth="1"/>
    <col min="12548" max="12548" width="14.140625" style="1138" customWidth="1"/>
    <col min="12549" max="12549" width="13.28515625" style="1138" customWidth="1"/>
    <col min="12550" max="12550" width="13" style="1138" customWidth="1"/>
    <col min="12551" max="12551" width="14.42578125" style="1138" customWidth="1"/>
    <col min="12552" max="12552" width="13.28515625" style="1138" customWidth="1"/>
    <col min="12553" max="12553" width="12" style="1138" customWidth="1"/>
    <col min="12554" max="12554" width="15.85546875" style="1138" customWidth="1"/>
    <col min="12555" max="12555" width="12.85546875" style="1138" customWidth="1"/>
    <col min="12556" max="12556" width="10.7109375" style="1138" customWidth="1"/>
    <col min="12557" max="12557" width="13.85546875" style="1138" customWidth="1"/>
    <col min="12558" max="12558" width="10.7109375" style="1138" customWidth="1"/>
    <col min="12559" max="12559" width="11.140625" style="1138" customWidth="1"/>
    <col min="12560" max="12801" width="9.140625" style="1138"/>
    <col min="12802" max="12802" width="16.7109375" style="1138" customWidth="1"/>
    <col min="12803" max="12803" width="47.5703125" style="1138" customWidth="1"/>
    <col min="12804" max="12804" width="14.140625" style="1138" customWidth="1"/>
    <col min="12805" max="12805" width="13.28515625" style="1138" customWidth="1"/>
    <col min="12806" max="12806" width="13" style="1138" customWidth="1"/>
    <col min="12807" max="12807" width="14.42578125" style="1138" customWidth="1"/>
    <col min="12808" max="12808" width="13.28515625" style="1138" customWidth="1"/>
    <col min="12809" max="12809" width="12" style="1138" customWidth="1"/>
    <col min="12810" max="12810" width="15.85546875" style="1138" customWidth="1"/>
    <col min="12811" max="12811" width="12.85546875" style="1138" customWidth="1"/>
    <col min="12812" max="12812" width="10.7109375" style="1138" customWidth="1"/>
    <col min="12813" max="12813" width="13.85546875" style="1138" customWidth="1"/>
    <col min="12814" max="12814" width="10.7109375" style="1138" customWidth="1"/>
    <col min="12815" max="12815" width="11.140625" style="1138" customWidth="1"/>
    <col min="12816" max="13057" width="9.140625" style="1138"/>
    <col min="13058" max="13058" width="16.7109375" style="1138" customWidth="1"/>
    <col min="13059" max="13059" width="47.5703125" style="1138" customWidth="1"/>
    <col min="13060" max="13060" width="14.140625" style="1138" customWidth="1"/>
    <col min="13061" max="13061" width="13.28515625" style="1138" customWidth="1"/>
    <col min="13062" max="13062" width="13" style="1138" customWidth="1"/>
    <col min="13063" max="13063" width="14.42578125" style="1138" customWidth="1"/>
    <col min="13064" max="13064" width="13.28515625" style="1138" customWidth="1"/>
    <col min="13065" max="13065" width="12" style="1138" customWidth="1"/>
    <col min="13066" max="13066" width="15.85546875" style="1138" customWidth="1"/>
    <col min="13067" max="13067" width="12.85546875" style="1138" customWidth="1"/>
    <col min="13068" max="13068" width="10.7109375" style="1138" customWidth="1"/>
    <col min="13069" max="13069" width="13.85546875" style="1138" customWidth="1"/>
    <col min="13070" max="13070" width="10.7109375" style="1138" customWidth="1"/>
    <col min="13071" max="13071" width="11.140625" style="1138" customWidth="1"/>
    <col min="13072" max="13313" width="9.140625" style="1138"/>
    <col min="13314" max="13314" width="16.7109375" style="1138" customWidth="1"/>
    <col min="13315" max="13315" width="47.5703125" style="1138" customWidth="1"/>
    <col min="13316" max="13316" width="14.140625" style="1138" customWidth="1"/>
    <col min="13317" max="13317" width="13.28515625" style="1138" customWidth="1"/>
    <col min="13318" max="13318" width="13" style="1138" customWidth="1"/>
    <col min="13319" max="13319" width="14.42578125" style="1138" customWidth="1"/>
    <col min="13320" max="13320" width="13.28515625" style="1138" customWidth="1"/>
    <col min="13321" max="13321" width="12" style="1138" customWidth="1"/>
    <col min="13322" max="13322" width="15.85546875" style="1138" customWidth="1"/>
    <col min="13323" max="13323" width="12.85546875" style="1138" customWidth="1"/>
    <col min="13324" max="13324" width="10.7109375" style="1138" customWidth="1"/>
    <col min="13325" max="13325" width="13.85546875" style="1138" customWidth="1"/>
    <col min="13326" max="13326" width="10.7109375" style="1138" customWidth="1"/>
    <col min="13327" max="13327" width="11.140625" style="1138" customWidth="1"/>
    <col min="13328" max="13569" width="9.140625" style="1138"/>
    <col min="13570" max="13570" width="16.7109375" style="1138" customWidth="1"/>
    <col min="13571" max="13571" width="47.5703125" style="1138" customWidth="1"/>
    <col min="13572" max="13572" width="14.140625" style="1138" customWidth="1"/>
    <col min="13573" max="13573" width="13.28515625" style="1138" customWidth="1"/>
    <col min="13574" max="13574" width="13" style="1138" customWidth="1"/>
    <col min="13575" max="13575" width="14.42578125" style="1138" customWidth="1"/>
    <col min="13576" max="13576" width="13.28515625" style="1138" customWidth="1"/>
    <col min="13577" max="13577" width="12" style="1138" customWidth="1"/>
    <col min="13578" max="13578" width="15.85546875" style="1138" customWidth="1"/>
    <col min="13579" max="13579" width="12.85546875" style="1138" customWidth="1"/>
    <col min="13580" max="13580" width="10.7109375" style="1138" customWidth="1"/>
    <col min="13581" max="13581" width="13.85546875" style="1138" customWidth="1"/>
    <col min="13582" max="13582" width="10.7109375" style="1138" customWidth="1"/>
    <col min="13583" max="13583" width="11.140625" style="1138" customWidth="1"/>
    <col min="13584" max="13825" width="9.140625" style="1138"/>
    <col min="13826" max="13826" width="16.7109375" style="1138" customWidth="1"/>
    <col min="13827" max="13827" width="47.5703125" style="1138" customWidth="1"/>
    <col min="13828" max="13828" width="14.140625" style="1138" customWidth="1"/>
    <col min="13829" max="13829" width="13.28515625" style="1138" customWidth="1"/>
    <col min="13830" max="13830" width="13" style="1138" customWidth="1"/>
    <col min="13831" max="13831" width="14.42578125" style="1138" customWidth="1"/>
    <col min="13832" max="13832" width="13.28515625" style="1138" customWidth="1"/>
    <col min="13833" max="13833" width="12" style="1138" customWidth="1"/>
    <col min="13834" max="13834" width="15.85546875" style="1138" customWidth="1"/>
    <col min="13835" max="13835" width="12.85546875" style="1138" customWidth="1"/>
    <col min="13836" max="13836" width="10.7109375" style="1138" customWidth="1"/>
    <col min="13837" max="13837" width="13.85546875" style="1138" customWidth="1"/>
    <col min="13838" max="13838" width="10.7109375" style="1138" customWidth="1"/>
    <col min="13839" max="13839" width="11.140625" style="1138" customWidth="1"/>
    <col min="13840" max="14081" width="9.140625" style="1138"/>
    <col min="14082" max="14082" width="16.7109375" style="1138" customWidth="1"/>
    <col min="14083" max="14083" width="47.5703125" style="1138" customWidth="1"/>
    <col min="14084" max="14084" width="14.140625" style="1138" customWidth="1"/>
    <col min="14085" max="14085" width="13.28515625" style="1138" customWidth="1"/>
    <col min="14086" max="14086" width="13" style="1138" customWidth="1"/>
    <col min="14087" max="14087" width="14.42578125" style="1138" customWidth="1"/>
    <col min="14088" max="14088" width="13.28515625" style="1138" customWidth="1"/>
    <col min="14089" max="14089" width="12" style="1138" customWidth="1"/>
    <col min="14090" max="14090" width="15.85546875" style="1138" customWidth="1"/>
    <col min="14091" max="14091" width="12.85546875" style="1138" customWidth="1"/>
    <col min="14092" max="14092" width="10.7109375" style="1138" customWidth="1"/>
    <col min="14093" max="14093" width="13.85546875" style="1138" customWidth="1"/>
    <col min="14094" max="14094" width="10.7109375" style="1138" customWidth="1"/>
    <col min="14095" max="14095" width="11.140625" style="1138" customWidth="1"/>
    <col min="14096" max="14337" width="9.140625" style="1138"/>
    <col min="14338" max="14338" width="16.7109375" style="1138" customWidth="1"/>
    <col min="14339" max="14339" width="47.5703125" style="1138" customWidth="1"/>
    <col min="14340" max="14340" width="14.140625" style="1138" customWidth="1"/>
    <col min="14341" max="14341" width="13.28515625" style="1138" customWidth="1"/>
    <col min="14342" max="14342" width="13" style="1138" customWidth="1"/>
    <col min="14343" max="14343" width="14.42578125" style="1138" customWidth="1"/>
    <col min="14344" max="14344" width="13.28515625" style="1138" customWidth="1"/>
    <col min="14345" max="14345" width="12" style="1138" customWidth="1"/>
    <col min="14346" max="14346" width="15.85546875" style="1138" customWidth="1"/>
    <col min="14347" max="14347" width="12.85546875" style="1138" customWidth="1"/>
    <col min="14348" max="14348" width="10.7109375" style="1138" customWidth="1"/>
    <col min="14349" max="14349" width="13.85546875" style="1138" customWidth="1"/>
    <col min="14350" max="14350" width="10.7109375" style="1138" customWidth="1"/>
    <col min="14351" max="14351" width="11.140625" style="1138" customWidth="1"/>
    <col min="14352" max="14593" width="9.140625" style="1138"/>
    <col min="14594" max="14594" width="16.7109375" style="1138" customWidth="1"/>
    <col min="14595" max="14595" width="47.5703125" style="1138" customWidth="1"/>
    <col min="14596" max="14596" width="14.140625" style="1138" customWidth="1"/>
    <col min="14597" max="14597" width="13.28515625" style="1138" customWidth="1"/>
    <col min="14598" max="14598" width="13" style="1138" customWidth="1"/>
    <col min="14599" max="14599" width="14.42578125" style="1138" customWidth="1"/>
    <col min="14600" max="14600" width="13.28515625" style="1138" customWidth="1"/>
    <col min="14601" max="14601" width="12" style="1138" customWidth="1"/>
    <col min="14602" max="14602" width="15.85546875" style="1138" customWidth="1"/>
    <col min="14603" max="14603" width="12.85546875" style="1138" customWidth="1"/>
    <col min="14604" max="14604" width="10.7109375" style="1138" customWidth="1"/>
    <col min="14605" max="14605" width="13.85546875" style="1138" customWidth="1"/>
    <col min="14606" max="14606" width="10.7109375" style="1138" customWidth="1"/>
    <col min="14607" max="14607" width="11.140625" style="1138" customWidth="1"/>
    <col min="14608" max="14849" width="9.140625" style="1138"/>
    <col min="14850" max="14850" width="16.7109375" style="1138" customWidth="1"/>
    <col min="14851" max="14851" width="47.5703125" style="1138" customWidth="1"/>
    <col min="14852" max="14852" width="14.140625" style="1138" customWidth="1"/>
    <col min="14853" max="14853" width="13.28515625" style="1138" customWidth="1"/>
    <col min="14854" max="14854" width="13" style="1138" customWidth="1"/>
    <col min="14855" max="14855" width="14.42578125" style="1138" customWidth="1"/>
    <col min="14856" max="14856" width="13.28515625" style="1138" customWidth="1"/>
    <col min="14857" max="14857" width="12" style="1138" customWidth="1"/>
    <col min="14858" max="14858" width="15.85546875" style="1138" customWidth="1"/>
    <col min="14859" max="14859" width="12.85546875" style="1138" customWidth="1"/>
    <col min="14860" max="14860" width="10.7109375" style="1138" customWidth="1"/>
    <col min="14861" max="14861" width="13.85546875" style="1138" customWidth="1"/>
    <col min="14862" max="14862" width="10.7109375" style="1138" customWidth="1"/>
    <col min="14863" max="14863" width="11.140625" style="1138" customWidth="1"/>
    <col min="14864" max="15105" width="9.140625" style="1138"/>
    <col min="15106" max="15106" width="16.7109375" style="1138" customWidth="1"/>
    <col min="15107" max="15107" width="47.5703125" style="1138" customWidth="1"/>
    <col min="15108" max="15108" width="14.140625" style="1138" customWidth="1"/>
    <col min="15109" max="15109" width="13.28515625" style="1138" customWidth="1"/>
    <col min="15110" max="15110" width="13" style="1138" customWidth="1"/>
    <col min="15111" max="15111" width="14.42578125" style="1138" customWidth="1"/>
    <col min="15112" max="15112" width="13.28515625" style="1138" customWidth="1"/>
    <col min="15113" max="15113" width="12" style="1138" customWidth="1"/>
    <col min="15114" max="15114" width="15.85546875" style="1138" customWidth="1"/>
    <col min="15115" max="15115" width="12.85546875" style="1138" customWidth="1"/>
    <col min="15116" max="15116" width="10.7109375" style="1138" customWidth="1"/>
    <col min="15117" max="15117" width="13.85546875" style="1138" customWidth="1"/>
    <col min="15118" max="15118" width="10.7109375" style="1138" customWidth="1"/>
    <col min="15119" max="15119" width="11.140625" style="1138" customWidth="1"/>
    <col min="15120" max="15361" width="9.140625" style="1138"/>
    <col min="15362" max="15362" width="16.7109375" style="1138" customWidth="1"/>
    <col min="15363" max="15363" width="47.5703125" style="1138" customWidth="1"/>
    <col min="15364" max="15364" width="14.140625" style="1138" customWidth="1"/>
    <col min="15365" max="15365" width="13.28515625" style="1138" customWidth="1"/>
    <col min="15366" max="15366" width="13" style="1138" customWidth="1"/>
    <col min="15367" max="15367" width="14.42578125" style="1138" customWidth="1"/>
    <col min="15368" max="15368" width="13.28515625" style="1138" customWidth="1"/>
    <col min="15369" max="15369" width="12" style="1138" customWidth="1"/>
    <col min="15370" max="15370" width="15.85546875" style="1138" customWidth="1"/>
    <col min="15371" max="15371" width="12.85546875" style="1138" customWidth="1"/>
    <col min="15372" max="15372" width="10.7109375" style="1138" customWidth="1"/>
    <col min="15373" max="15373" width="13.85546875" style="1138" customWidth="1"/>
    <col min="15374" max="15374" width="10.7109375" style="1138" customWidth="1"/>
    <col min="15375" max="15375" width="11.140625" style="1138" customWidth="1"/>
    <col min="15376" max="15617" width="9.140625" style="1138"/>
    <col min="15618" max="15618" width="16.7109375" style="1138" customWidth="1"/>
    <col min="15619" max="15619" width="47.5703125" style="1138" customWidth="1"/>
    <col min="15620" max="15620" width="14.140625" style="1138" customWidth="1"/>
    <col min="15621" max="15621" width="13.28515625" style="1138" customWidth="1"/>
    <col min="15622" max="15622" width="13" style="1138" customWidth="1"/>
    <col min="15623" max="15623" width="14.42578125" style="1138" customWidth="1"/>
    <col min="15624" max="15624" width="13.28515625" style="1138" customWidth="1"/>
    <col min="15625" max="15625" width="12" style="1138" customWidth="1"/>
    <col min="15626" max="15626" width="15.85546875" style="1138" customWidth="1"/>
    <col min="15627" max="15627" width="12.85546875" style="1138" customWidth="1"/>
    <col min="15628" max="15628" width="10.7109375" style="1138" customWidth="1"/>
    <col min="15629" max="15629" width="13.85546875" style="1138" customWidth="1"/>
    <col min="15630" max="15630" width="10.7109375" style="1138" customWidth="1"/>
    <col min="15631" max="15631" width="11.140625" style="1138" customWidth="1"/>
    <col min="15632" max="15873" width="9.140625" style="1138"/>
    <col min="15874" max="15874" width="16.7109375" style="1138" customWidth="1"/>
    <col min="15875" max="15875" width="47.5703125" style="1138" customWidth="1"/>
    <col min="15876" max="15876" width="14.140625" style="1138" customWidth="1"/>
    <col min="15877" max="15877" width="13.28515625" style="1138" customWidth="1"/>
    <col min="15878" max="15878" width="13" style="1138" customWidth="1"/>
    <col min="15879" max="15879" width="14.42578125" style="1138" customWidth="1"/>
    <col min="15880" max="15880" width="13.28515625" style="1138" customWidth="1"/>
    <col min="15881" max="15881" width="12" style="1138" customWidth="1"/>
    <col min="15882" max="15882" width="15.85546875" style="1138" customWidth="1"/>
    <col min="15883" max="15883" width="12.85546875" style="1138" customWidth="1"/>
    <col min="15884" max="15884" width="10.7109375" style="1138" customWidth="1"/>
    <col min="15885" max="15885" width="13.85546875" style="1138" customWidth="1"/>
    <col min="15886" max="15886" width="10.7109375" style="1138" customWidth="1"/>
    <col min="15887" max="15887" width="11.140625" style="1138" customWidth="1"/>
    <col min="15888" max="16129" width="9.140625" style="1138"/>
    <col min="16130" max="16130" width="16.7109375" style="1138" customWidth="1"/>
    <col min="16131" max="16131" width="47.5703125" style="1138" customWidth="1"/>
    <col min="16132" max="16132" width="14.140625" style="1138" customWidth="1"/>
    <col min="16133" max="16133" width="13.28515625" style="1138" customWidth="1"/>
    <col min="16134" max="16134" width="13" style="1138" customWidth="1"/>
    <col min="16135" max="16135" width="14.42578125" style="1138" customWidth="1"/>
    <col min="16136" max="16136" width="13.28515625" style="1138" customWidth="1"/>
    <col min="16137" max="16137" width="12" style="1138" customWidth="1"/>
    <col min="16138" max="16138" width="15.85546875" style="1138" customWidth="1"/>
    <col min="16139" max="16139" width="12.85546875" style="1138" customWidth="1"/>
    <col min="16140" max="16140" width="10.7109375" style="1138" customWidth="1"/>
    <col min="16141" max="16141" width="13.85546875" style="1138" customWidth="1"/>
    <col min="16142" max="16142" width="10.7109375" style="1138" customWidth="1"/>
    <col min="16143" max="16143" width="11.140625" style="1138" customWidth="1"/>
    <col min="16144" max="16384" width="9.140625" style="1138"/>
  </cols>
  <sheetData>
    <row r="1" spans="1:21" s="1095" customFormat="1" ht="18.75" customHeight="1" x14ac:dyDescent="0.3">
      <c r="A1" s="787"/>
      <c r="B1" s="3415" t="str">
        <f>[2]СПО!B1</f>
        <v>Гуманитарно-педагогическая академия (филиал) ФГАОУ ВО «КФУ им. В. И. Вернадского» в г. Ялте</v>
      </c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</row>
    <row r="2" spans="1:21" s="1095" customFormat="1" ht="18.75" x14ac:dyDescent="0.3">
      <c r="A2" s="3415"/>
      <c r="B2" s="3415"/>
      <c r="C2" s="3415"/>
      <c r="D2" s="3415"/>
      <c r="E2" s="3415"/>
      <c r="F2" s="3415"/>
      <c r="G2" s="3415"/>
      <c r="H2" s="3415"/>
      <c r="I2" s="3415"/>
      <c r="J2" s="3415"/>
      <c r="K2" s="3415"/>
      <c r="L2" s="3415"/>
      <c r="M2" s="3415"/>
      <c r="N2" s="3415"/>
      <c r="O2" s="3415"/>
    </row>
    <row r="3" spans="1:21" s="1095" customFormat="1" ht="18.75" customHeight="1" x14ac:dyDescent="0.3">
      <c r="B3" s="3421" t="s">
        <v>278</v>
      </c>
      <c r="C3" s="3421"/>
      <c r="D3" s="3432">
        <v>42856</v>
      </c>
      <c r="E3" s="3418"/>
      <c r="F3" s="3417" t="s">
        <v>272</v>
      </c>
      <c r="G3" s="3417"/>
      <c r="H3" s="3417"/>
      <c r="I3" s="3417"/>
      <c r="J3" s="3417"/>
      <c r="K3" s="3417"/>
      <c r="L3" s="3417"/>
      <c r="M3" s="3417"/>
      <c r="N3" s="3417"/>
      <c r="O3" s="3417"/>
      <c r="P3" s="668"/>
      <c r="Q3" s="668"/>
      <c r="R3" s="668"/>
      <c r="S3" s="668"/>
      <c r="T3" s="668"/>
      <c r="U3" s="668"/>
    </row>
    <row r="4" spans="1:21" s="1095" customFormat="1" ht="19.5" thickBot="1" x14ac:dyDescent="0.35">
      <c r="B4" s="1299"/>
      <c r="C4" s="1299"/>
      <c r="F4" s="1096"/>
      <c r="I4" s="1096"/>
      <c r="J4" s="1096"/>
      <c r="K4" s="1096"/>
      <c r="L4" s="1096"/>
      <c r="O4" s="1096"/>
    </row>
    <row r="5" spans="1:21" s="1095" customFormat="1" ht="19.5" customHeight="1" thickBot="1" x14ac:dyDescent="0.35">
      <c r="B5" s="3430" t="s">
        <v>9</v>
      </c>
      <c r="C5" s="3430"/>
      <c r="D5" s="3379" t="s">
        <v>0</v>
      </c>
      <c r="E5" s="3379"/>
      <c r="F5" s="3379"/>
      <c r="G5" s="3444" t="s">
        <v>1</v>
      </c>
      <c r="H5" s="3444"/>
      <c r="I5" s="3444"/>
      <c r="J5" s="3431">
        <v>3</v>
      </c>
      <c r="K5" s="3431"/>
      <c r="L5" s="3431"/>
      <c r="M5" s="3428" t="s">
        <v>24</v>
      </c>
      <c r="N5" s="3428"/>
      <c r="O5" s="3428"/>
    </row>
    <row r="6" spans="1:21" s="1095" customFormat="1" ht="19.5" thickBot="1" x14ac:dyDescent="0.35">
      <c r="B6" s="3430"/>
      <c r="C6" s="3430"/>
      <c r="D6" s="3379"/>
      <c r="E6" s="3379"/>
      <c r="F6" s="3379"/>
      <c r="G6" s="3444"/>
      <c r="H6" s="3444"/>
      <c r="I6" s="3405"/>
      <c r="J6" s="3431"/>
      <c r="K6" s="3431"/>
      <c r="L6" s="3379"/>
      <c r="M6" s="3428"/>
      <c r="N6" s="3428"/>
      <c r="O6" s="3429"/>
    </row>
    <row r="7" spans="1:21" s="1095" customFormat="1" ht="78" customHeight="1" thickBot="1" x14ac:dyDescent="0.35">
      <c r="B7" s="3430"/>
      <c r="C7" s="3430"/>
      <c r="D7" s="1307" t="s">
        <v>26</v>
      </c>
      <c r="E7" s="1302" t="s">
        <v>27</v>
      </c>
      <c r="F7" s="1300" t="s">
        <v>4</v>
      </c>
      <c r="G7" s="1301" t="s">
        <v>26</v>
      </c>
      <c r="H7" s="1302" t="s">
        <v>27</v>
      </c>
      <c r="I7" s="1300" t="s">
        <v>4</v>
      </c>
      <c r="J7" s="1301" t="s">
        <v>26</v>
      </c>
      <c r="K7" s="1302" t="s">
        <v>27</v>
      </c>
      <c r="L7" s="1300" t="s">
        <v>4</v>
      </c>
      <c r="M7" s="1301" t="s">
        <v>26</v>
      </c>
      <c r="N7" s="1302" t="s">
        <v>27</v>
      </c>
      <c r="O7" s="1300" t="s">
        <v>4</v>
      </c>
    </row>
    <row r="8" spans="1:21" s="1095" customFormat="1" ht="20.25" customHeight="1" thickBot="1" x14ac:dyDescent="0.35">
      <c r="B8" s="3398" t="s">
        <v>22</v>
      </c>
      <c r="C8" s="3398"/>
      <c r="D8" s="799"/>
      <c r="E8" s="799"/>
      <c r="F8" s="1056"/>
      <c r="G8" s="978"/>
      <c r="H8" s="799"/>
      <c r="I8" s="1056"/>
      <c r="J8" s="978"/>
      <c r="K8" s="799"/>
      <c r="L8" s="1056"/>
      <c r="M8" s="1063"/>
      <c r="N8" s="1066"/>
      <c r="O8" s="1056"/>
    </row>
    <row r="9" spans="1:21" s="1097" customFormat="1" ht="19.5" thickBot="1" x14ac:dyDescent="0.35">
      <c r="B9" s="1098" t="s">
        <v>273</v>
      </c>
      <c r="C9" s="1099" t="s">
        <v>274</v>
      </c>
      <c r="D9" s="1100">
        <v>0</v>
      </c>
      <c r="E9" s="1101">
        <v>3</v>
      </c>
      <c r="F9" s="1102">
        <v>3</v>
      </c>
      <c r="G9" s="1103">
        <v>2</v>
      </c>
      <c r="H9" s="1101">
        <v>2</v>
      </c>
      <c r="I9" s="1102">
        <v>4</v>
      </c>
      <c r="J9" s="1103">
        <v>4</v>
      </c>
      <c r="K9" s="1101">
        <v>3</v>
      </c>
      <c r="L9" s="1102">
        <v>7</v>
      </c>
      <c r="M9" s="1103">
        <v>6</v>
      </c>
      <c r="N9" s="1101">
        <v>8</v>
      </c>
      <c r="O9" s="1102">
        <v>14</v>
      </c>
    </row>
    <row r="10" spans="1:21" s="1097" customFormat="1" ht="20.25" thickBot="1" x14ac:dyDescent="0.4">
      <c r="B10" s="3438" t="s">
        <v>16</v>
      </c>
      <c r="C10" s="3439"/>
      <c r="D10" s="1104">
        <f t="shared" ref="D10:O10" si="0">SUM(D9:D9)</f>
        <v>0</v>
      </c>
      <c r="E10" s="1105">
        <f t="shared" si="0"/>
        <v>3</v>
      </c>
      <c r="F10" s="1106">
        <f t="shared" si="0"/>
        <v>3</v>
      </c>
      <c r="G10" s="1105">
        <f t="shared" si="0"/>
        <v>2</v>
      </c>
      <c r="H10" s="1105">
        <f t="shared" si="0"/>
        <v>2</v>
      </c>
      <c r="I10" s="1106">
        <f t="shared" si="0"/>
        <v>4</v>
      </c>
      <c r="J10" s="1105">
        <f>SUM(J9:J9)</f>
        <v>4</v>
      </c>
      <c r="K10" s="1105">
        <f>SUM(K9:K9)</f>
        <v>3</v>
      </c>
      <c r="L10" s="1106">
        <f>SUM(L9:L9)</f>
        <v>7</v>
      </c>
      <c r="M10" s="1107">
        <f t="shared" si="0"/>
        <v>6</v>
      </c>
      <c r="N10" s="1108">
        <f t="shared" si="0"/>
        <v>8</v>
      </c>
      <c r="O10" s="1106">
        <f t="shared" si="0"/>
        <v>14</v>
      </c>
    </row>
    <row r="11" spans="1:21" s="1097" customFormat="1" ht="19.5" x14ac:dyDescent="0.35">
      <c r="B11" s="3440" t="s">
        <v>23</v>
      </c>
      <c r="C11" s="3441"/>
      <c r="D11" s="1109"/>
      <c r="E11" s="1110"/>
      <c r="F11" s="1111"/>
      <c r="G11" s="1110"/>
      <c r="H11" s="1110"/>
      <c r="I11" s="1111"/>
      <c r="J11" s="1110"/>
      <c r="K11" s="1110"/>
      <c r="L11" s="1111"/>
      <c r="M11" s="1110"/>
      <c r="N11" s="1110"/>
      <c r="O11" s="1112"/>
    </row>
    <row r="12" spans="1:21" s="1097" customFormat="1" ht="20.25" thickBot="1" x14ac:dyDescent="0.4">
      <c r="B12" s="3433" t="s">
        <v>11</v>
      </c>
      <c r="C12" s="3434"/>
      <c r="D12" s="1113"/>
      <c r="E12" s="1114"/>
      <c r="F12" s="1115"/>
      <c r="G12" s="1114"/>
      <c r="H12" s="1114"/>
      <c r="I12" s="1115"/>
      <c r="J12" s="1114"/>
      <c r="K12" s="1114"/>
      <c r="L12" s="1115"/>
      <c r="M12" s="1114"/>
      <c r="N12" s="1114"/>
      <c r="O12" s="1116"/>
    </row>
    <row r="13" spans="1:21" s="1097" customFormat="1" ht="19.5" thickBot="1" x14ac:dyDescent="0.35">
      <c r="B13" s="1098" t="s">
        <v>273</v>
      </c>
      <c r="C13" s="1099" t="s">
        <v>274</v>
      </c>
      <c r="D13" s="1100">
        <v>0</v>
      </c>
      <c r="E13" s="1101">
        <v>2</v>
      </c>
      <c r="F13" s="1102">
        <v>2</v>
      </c>
      <c r="G13" s="1103">
        <v>2</v>
      </c>
      <c r="H13" s="1101">
        <v>2</v>
      </c>
      <c r="I13" s="1102">
        <v>4</v>
      </c>
      <c r="J13" s="1103">
        <v>4</v>
      </c>
      <c r="K13" s="1101">
        <v>3</v>
      </c>
      <c r="L13" s="1102">
        <v>7</v>
      </c>
      <c r="M13" s="1103">
        <v>6</v>
      </c>
      <c r="N13" s="1101">
        <v>7</v>
      </c>
      <c r="O13" s="1102">
        <v>13</v>
      </c>
    </row>
    <row r="14" spans="1:21" s="1097" customFormat="1" ht="20.25" thickBot="1" x14ac:dyDescent="0.4">
      <c r="B14" s="3435" t="s">
        <v>8</v>
      </c>
      <c r="C14" s="3436"/>
      <c r="D14" s="1104">
        <f t="shared" ref="D14:O14" si="1">SUM(D13:D13)</f>
        <v>0</v>
      </c>
      <c r="E14" s="1105">
        <f t="shared" si="1"/>
        <v>2</v>
      </c>
      <c r="F14" s="1106">
        <f t="shared" si="1"/>
        <v>2</v>
      </c>
      <c r="G14" s="1105">
        <f t="shared" si="1"/>
        <v>2</v>
      </c>
      <c r="H14" s="1105">
        <f t="shared" si="1"/>
        <v>2</v>
      </c>
      <c r="I14" s="1106">
        <f t="shared" si="1"/>
        <v>4</v>
      </c>
      <c r="J14" s="1105">
        <f>SUM(J13:J13)</f>
        <v>4</v>
      </c>
      <c r="K14" s="1105">
        <f>SUM(K13:K13)</f>
        <v>3</v>
      </c>
      <c r="L14" s="1106">
        <f>SUM(L13:L13)</f>
        <v>7</v>
      </c>
      <c r="M14" s="1105">
        <f t="shared" si="1"/>
        <v>6</v>
      </c>
      <c r="N14" s="1105">
        <f t="shared" si="1"/>
        <v>7</v>
      </c>
      <c r="O14" s="1106">
        <f t="shared" si="1"/>
        <v>13</v>
      </c>
    </row>
    <row r="15" spans="1:21" s="1097" customFormat="1" ht="20.25" customHeight="1" thickBot="1" x14ac:dyDescent="0.35">
      <c r="B15" s="3437" t="s">
        <v>25</v>
      </c>
      <c r="C15" s="3398"/>
      <c r="D15" s="1117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9"/>
    </row>
    <row r="16" spans="1:21" s="1097" customFormat="1" ht="19.5" thickBot="1" x14ac:dyDescent="0.35">
      <c r="B16" s="1098" t="s">
        <v>273</v>
      </c>
      <c r="C16" s="1099" t="s">
        <v>274</v>
      </c>
      <c r="D16" s="1100">
        <v>0</v>
      </c>
      <c r="E16" s="1101">
        <v>1</v>
      </c>
      <c r="F16" s="1102">
        <v>1</v>
      </c>
      <c r="G16" s="1103">
        <v>0</v>
      </c>
      <c r="H16" s="1101">
        <v>0</v>
      </c>
      <c r="I16" s="1102">
        <v>0</v>
      </c>
      <c r="J16" s="1103">
        <v>0</v>
      </c>
      <c r="K16" s="1101">
        <v>0</v>
      </c>
      <c r="L16" s="1102">
        <v>0</v>
      </c>
      <c r="M16" s="1103">
        <v>0</v>
      </c>
      <c r="N16" s="1101">
        <v>1</v>
      </c>
      <c r="O16" s="1102">
        <v>1</v>
      </c>
    </row>
    <row r="17" spans="2:22" s="1097" customFormat="1" ht="20.25" thickBot="1" x14ac:dyDescent="0.4">
      <c r="B17" s="3438" t="s">
        <v>13</v>
      </c>
      <c r="C17" s="3439"/>
      <c r="D17" s="1120">
        <f t="shared" ref="D17:O17" si="2">SUM(D16:D16)</f>
        <v>0</v>
      </c>
      <c r="E17" s="1121">
        <f t="shared" si="2"/>
        <v>1</v>
      </c>
      <c r="F17" s="1122">
        <f t="shared" si="2"/>
        <v>1</v>
      </c>
      <c r="G17" s="1123">
        <f t="shared" si="2"/>
        <v>0</v>
      </c>
      <c r="H17" s="1121">
        <f t="shared" si="2"/>
        <v>0</v>
      </c>
      <c r="I17" s="1124">
        <f t="shared" si="2"/>
        <v>0</v>
      </c>
      <c r="J17" s="1120">
        <f>SUM(J16:J16)</f>
        <v>0</v>
      </c>
      <c r="K17" s="1121">
        <f>SUM(K16:K16)</f>
        <v>0</v>
      </c>
      <c r="L17" s="1122">
        <f>SUM(L16:L16)</f>
        <v>0</v>
      </c>
      <c r="M17" s="1123">
        <f t="shared" si="2"/>
        <v>0</v>
      </c>
      <c r="N17" s="1124">
        <f t="shared" si="2"/>
        <v>1</v>
      </c>
      <c r="O17" s="1125">
        <f t="shared" si="2"/>
        <v>1</v>
      </c>
    </row>
    <row r="18" spans="2:22" s="1097" customFormat="1" ht="19.5" x14ac:dyDescent="0.35">
      <c r="B18" s="3440" t="s">
        <v>10</v>
      </c>
      <c r="C18" s="3441"/>
      <c r="D18" s="1126">
        <f t="shared" ref="D18:O18" si="3">D14</f>
        <v>0</v>
      </c>
      <c r="E18" s="1127">
        <f t="shared" si="3"/>
        <v>2</v>
      </c>
      <c r="F18" s="1128">
        <f t="shared" si="3"/>
        <v>2</v>
      </c>
      <c r="G18" s="1129">
        <f t="shared" si="3"/>
        <v>2</v>
      </c>
      <c r="H18" s="1127">
        <f t="shared" si="3"/>
        <v>2</v>
      </c>
      <c r="I18" s="1130">
        <f t="shared" si="3"/>
        <v>4</v>
      </c>
      <c r="J18" s="1126">
        <f>J14</f>
        <v>4</v>
      </c>
      <c r="K18" s="1127">
        <f>K14</f>
        <v>3</v>
      </c>
      <c r="L18" s="1128">
        <f>L14</f>
        <v>7</v>
      </c>
      <c r="M18" s="1129">
        <f t="shared" si="3"/>
        <v>6</v>
      </c>
      <c r="N18" s="1127">
        <f t="shared" si="3"/>
        <v>7</v>
      </c>
      <c r="O18" s="1131">
        <f t="shared" si="3"/>
        <v>13</v>
      </c>
    </row>
    <row r="19" spans="2:22" s="1097" customFormat="1" ht="20.25" customHeight="1" thickBot="1" x14ac:dyDescent="0.4">
      <c r="B19" s="3442" t="s">
        <v>17</v>
      </c>
      <c r="C19" s="3443"/>
      <c r="D19" s="1132">
        <f>D17</f>
        <v>0</v>
      </c>
      <c r="E19" s="1133">
        <f t="shared" ref="E19:N19" si="4">E17</f>
        <v>1</v>
      </c>
      <c r="F19" s="1134">
        <f t="shared" si="4"/>
        <v>1</v>
      </c>
      <c r="G19" s="1135">
        <f t="shared" si="4"/>
        <v>0</v>
      </c>
      <c r="H19" s="1133">
        <f t="shared" si="4"/>
        <v>0</v>
      </c>
      <c r="I19" s="1136">
        <f t="shared" si="4"/>
        <v>0</v>
      </c>
      <c r="J19" s="1132">
        <f>J17</f>
        <v>0</v>
      </c>
      <c r="K19" s="1133">
        <f>K17</f>
        <v>0</v>
      </c>
      <c r="L19" s="1134">
        <f>L17</f>
        <v>0</v>
      </c>
      <c r="M19" s="1135">
        <f t="shared" si="4"/>
        <v>0</v>
      </c>
      <c r="N19" s="1133">
        <f t="shared" si="4"/>
        <v>1</v>
      </c>
      <c r="O19" s="1137">
        <f>O17</f>
        <v>1</v>
      </c>
    </row>
    <row r="20" spans="2:22" s="1097" customFormat="1" ht="20.25" thickBot="1" x14ac:dyDescent="0.4">
      <c r="B20" s="3439" t="s">
        <v>18</v>
      </c>
      <c r="C20" s="3439"/>
      <c r="D20" s="1120">
        <f>D18+D19</f>
        <v>0</v>
      </c>
      <c r="E20" s="1121">
        <f t="shared" ref="E20:N20" si="5">E18+E19</f>
        <v>3</v>
      </c>
      <c r="F20" s="1122">
        <f t="shared" si="5"/>
        <v>3</v>
      </c>
      <c r="G20" s="1123">
        <f t="shared" si="5"/>
        <v>2</v>
      </c>
      <c r="H20" s="1121">
        <f t="shared" si="5"/>
        <v>2</v>
      </c>
      <c r="I20" s="1124">
        <f t="shared" si="5"/>
        <v>4</v>
      </c>
      <c r="J20" s="1120">
        <f>J18+J19</f>
        <v>4</v>
      </c>
      <c r="K20" s="1121">
        <f>K18+K19</f>
        <v>3</v>
      </c>
      <c r="L20" s="1122">
        <f>L18+L19</f>
        <v>7</v>
      </c>
      <c r="M20" s="1123">
        <f t="shared" si="5"/>
        <v>6</v>
      </c>
      <c r="N20" s="1121">
        <f t="shared" si="5"/>
        <v>8</v>
      </c>
      <c r="O20" s="1122">
        <f>O18+O19</f>
        <v>14</v>
      </c>
    </row>
    <row r="22" spans="2:22" ht="18.75" customHeight="1" x14ac:dyDescent="0.3">
      <c r="B22" s="3377" t="str">
        <f>[2]СПО!B42</f>
        <v>Начальник УМО___________________И.И. Линник</v>
      </c>
      <c r="C22" s="3377"/>
      <c r="D22" s="3377"/>
      <c r="E22" s="3377"/>
      <c r="F22" s="3377"/>
      <c r="G22" s="3377"/>
      <c r="H22" s="3377"/>
      <c r="I22" s="3377"/>
      <c r="J22" s="3377"/>
      <c r="K22" s="3377"/>
      <c r="L22" s="3377"/>
      <c r="M22" s="3377"/>
      <c r="N22" s="3377"/>
      <c r="O22" s="3377"/>
      <c r="P22" s="3377"/>
      <c r="Q22" s="3377"/>
      <c r="R22" s="3377"/>
      <c r="S22" s="3377"/>
      <c r="T22" s="3377"/>
      <c r="U22" s="1095"/>
      <c r="V22" s="1095"/>
    </row>
  </sheetData>
  <mergeCells count="21">
    <mergeCell ref="B8:C8"/>
    <mergeCell ref="G5:I6"/>
    <mergeCell ref="B10:C10"/>
    <mergeCell ref="D5:F6"/>
    <mergeCell ref="B11:C11"/>
    <mergeCell ref="B12:C12"/>
    <mergeCell ref="B22:T22"/>
    <mergeCell ref="B14:C14"/>
    <mergeCell ref="B15:C15"/>
    <mergeCell ref="B17:C17"/>
    <mergeCell ref="B18:C18"/>
    <mergeCell ref="B19:C19"/>
    <mergeCell ref="B20:C20"/>
    <mergeCell ref="M5:O6"/>
    <mergeCell ref="B5:C7"/>
    <mergeCell ref="J5:L6"/>
    <mergeCell ref="B1:O1"/>
    <mergeCell ref="A2:O2"/>
    <mergeCell ref="B3:C3"/>
    <mergeCell ref="D3:E3"/>
    <mergeCell ref="F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4"/>
  <sheetViews>
    <sheetView topLeftCell="A16" zoomScale="60" zoomScaleNormal="60" workbookViewId="0">
      <selection activeCell="R43" sqref="R43"/>
    </sheetView>
  </sheetViews>
  <sheetFormatPr defaultRowHeight="18" x14ac:dyDescent="0.2"/>
  <cols>
    <col min="1" max="1" width="9.140625" style="1068"/>
    <col min="2" max="2" width="13.140625" style="1068" customWidth="1"/>
    <col min="3" max="3" width="66.42578125" style="1068" customWidth="1"/>
    <col min="4" max="4" width="12.5703125" style="1068" customWidth="1"/>
    <col min="5" max="5" width="11.5703125" style="1068" customWidth="1"/>
    <col min="6" max="6" width="11.5703125" style="2073" customWidth="1"/>
    <col min="7" max="7" width="14.140625" style="1068" customWidth="1"/>
    <col min="8" max="8" width="14" style="1068" customWidth="1"/>
    <col min="9" max="9" width="11" style="2073" customWidth="1"/>
    <col min="10" max="10" width="12.5703125" style="1068" customWidth="1"/>
    <col min="11" max="11" width="12.85546875" style="1068" customWidth="1"/>
    <col min="12" max="12" width="11.5703125" style="2073" customWidth="1"/>
    <col min="13" max="257" width="9.140625" style="1068"/>
    <col min="258" max="258" width="13.140625" style="1068" customWidth="1"/>
    <col min="259" max="259" width="66.42578125" style="1068" customWidth="1"/>
    <col min="260" max="260" width="12.5703125" style="1068" customWidth="1"/>
    <col min="261" max="262" width="11.5703125" style="1068" customWidth="1"/>
    <col min="263" max="263" width="14.140625" style="1068" customWidth="1"/>
    <col min="264" max="264" width="14" style="1068" customWidth="1"/>
    <col min="265" max="265" width="11" style="1068" customWidth="1"/>
    <col min="266" max="266" width="12.5703125" style="1068" customWidth="1"/>
    <col min="267" max="267" width="12.85546875" style="1068" customWidth="1"/>
    <col min="268" max="268" width="11.5703125" style="1068" customWidth="1"/>
    <col min="269" max="513" width="9.140625" style="1068"/>
    <col min="514" max="514" width="13.140625" style="1068" customWidth="1"/>
    <col min="515" max="515" width="66.42578125" style="1068" customWidth="1"/>
    <col min="516" max="516" width="12.5703125" style="1068" customWidth="1"/>
    <col min="517" max="518" width="11.5703125" style="1068" customWidth="1"/>
    <col min="519" max="519" width="14.140625" style="1068" customWidth="1"/>
    <col min="520" max="520" width="14" style="1068" customWidth="1"/>
    <col min="521" max="521" width="11" style="1068" customWidth="1"/>
    <col min="522" max="522" width="12.5703125" style="1068" customWidth="1"/>
    <col min="523" max="523" width="12.85546875" style="1068" customWidth="1"/>
    <col min="524" max="524" width="11.5703125" style="1068" customWidth="1"/>
    <col min="525" max="769" width="9.140625" style="1068"/>
    <col min="770" max="770" width="13.140625" style="1068" customWidth="1"/>
    <col min="771" max="771" width="66.42578125" style="1068" customWidth="1"/>
    <col min="772" max="772" width="12.5703125" style="1068" customWidth="1"/>
    <col min="773" max="774" width="11.5703125" style="1068" customWidth="1"/>
    <col min="775" max="775" width="14.140625" style="1068" customWidth="1"/>
    <col min="776" max="776" width="14" style="1068" customWidth="1"/>
    <col min="777" max="777" width="11" style="1068" customWidth="1"/>
    <col min="778" max="778" width="12.5703125" style="1068" customWidth="1"/>
    <col min="779" max="779" width="12.85546875" style="1068" customWidth="1"/>
    <col min="780" max="780" width="11.5703125" style="1068" customWidth="1"/>
    <col min="781" max="1025" width="9.140625" style="1068"/>
    <col min="1026" max="1026" width="13.140625" style="1068" customWidth="1"/>
    <col min="1027" max="1027" width="66.42578125" style="1068" customWidth="1"/>
    <col min="1028" max="1028" width="12.5703125" style="1068" customWidth="1"/>
    <col min="1029" max="1030" width="11.5703125" style="1068" customWidth="1"/>
    <col min="1031" max="1031" width="14.140625" style="1068" customWidth="1"/>
    <col min="1032" max="1032" width="14" style="1068" customWidth="1"/>
    <col min="1033" max="1033" width="11" style="1068" customWidth="1"/>
    <col min="1034" max="1034" width="12.5703125" style="1068" customWidth="1"/>
    <col min="1035" max="1035" width="12.85546875" style="1068" customWidth="1"/>
    <col min="1036" max="1036" width="11.5703125" style="1068" customWidth="1"/>
    <col min="1037" max="1281" width="9.140625" style="1068"/>
    <col min="1282" max="1282" width="13.140625" style="1068" customWidth="1"/>
    <col min="1283" max="1283" width="66.42578125" style="1068" customWidth="1"/>
    <col min="1284" max="1284" width="12.5703125" style="1068" customWidth="1"/>
    <col min="1285" max="1286" width="11.5703125" style="1068" customWidth="1"/>
    <col min="1287" max="1287" width="14.140625" style="1068" customWidth="1"/>
    <col min="1288" max="1288" width="14" style="1068" customWidth="1"/>
    <col min="1289" max="1289" width="11" style="1068" customWidth="1"/>
    <col min="1290" max="1290" width="12.5703125" style="1068" customWidth="1"/>
    <col min="1291" max="1291" width="12.85546875" style="1068" customWidth="1"/>
    <col min="1292" max="1292" width="11.5703125" style="1068" customWidth="1"/>
    <col min="1293" max="1537" width="9.140625" style="1068"/>
    <col min="1538" max="1538" width="13.140625" style="1068" customWidth="1"/>
    <col min="1539" max="1539" width="66.42578125" style="1068" customWidth="1"/>
    <col min="1540" max="1540" width="12.5703125" style="1068" customWidth="1"/>
    <col min="1541" max="1542" width="11.5703125" style="1068" customWidth="1"/>
    <col min="1543" max="1543" width="14.140625" style="1068" customWidth="1"/>
    <col min="1544" max="1544" width="14" style="1068" customWidth="1"/>
    <col min="1545" max="1545" width="11" style="1068" customWidth="1"/>
    <col min="1546" max="1546" width="12.5703125" style="1068" customWidth="1"/>
    <col min="1547" max="1547" width="12.85546875" style="1068" customWidth="1"/>
    <col min="1548" max="1548" width="11.5703125" style="1068" customWidth="1"/>
    <col min="1549" max="1793" width="9.140625" style="1068"/>
    <col min="1794" max="1794" width="13.140625" style="1068" customWidth="1"/>
    <col min="1795" max="1795" width="66.42578125" style="1068" customWidth="1"/>
    <col min="1796" max="1796" width="12.5703125" style="1068" customWidth="1"/>
    <col min="1797" max="1798" width="11.5703125" style="1068" customWidth="1"/>
    <col min="1799" max="1799" width="14.140625" style="1068" customWidth="1"/>
    <col min="1800" max="1800" width="14" style="1068" customWidth="1"/>
    <col min="1801" max="1801" width="11" style="1068" customWidth="1"/>
    <col min="1802" max="1802" width="12.5703125" style="1068" customWidth="1"/>
    <col min="1803" max="1803" width="12.85546875" style="1068" customWidth="1"/>
    <col min="1804" max="1804" width="11.5703125" style="1068" customWidth="1"/>
    <col min="1805" max="2049" width="9.140625" style="1068"/>
    <col min="2050" max="2050" width="13.140625" style="1068" customWidth="1"/>
    <col min="2051" max="2051" width="66.42578125" style="1068" customWidth="1"/>
    <col min="2052" max="2052" width="12.5703125" style="1068" customWidth="1"/>
    <col min="2053" max="2054" width="11.5703125" style="1068" customWidth="1"/>
    <col min="2055" max="2055" width="14.140625" style="1068" customWidth="1"/>
    <col min="2056" max="2056" width="14" style="1068" customWidth="1"/>
    <col min="2057" max="2057" width="11" style="1068" customWidth="1"/>
    <col min="2058" max="2058" width="12.5703125" style="1068" customWidth="1"/>
    <col min="2059" max="2059" width="12.85546875" style="1068" customWidth="1"/>
    <col min="2060" max="2060" width="11.5703125" style="1068" customWidth="1"/>
    <col min="2061" max="2305" width="9.140625" style="1068"/>
    <col min="2306" max="2306" width="13.140625" style="1068" customWidth="1"/>
    <col min="2307" max="2307" width="66.42578125" style="1068" customWidth="1"/>
    <col min="2308" max="2308" width="12.5703125" style="1068" customWidth="1"/>
    <col min="2309" max="2310" width="11.5703125" style="1068" customWidth="1"/>
    <col min="2311" max="2311" width="14.140625" style="1068" customWidth="1"/>
    <col min="2312" max="2312" width="14" style="1068" customWidth="1"/>
    <col min="2313" max="2313" width="11" style="1068" customWidth="1"/>
    <col min="2314" max="2314" width="12.5703125" style="1068" customWidth="1"/>
    <col min="2315" max="2315" width="12.85546875" style="1068" customWidth="1"/>
    <col min="2316" max="2316" width="11.5703125" style="1068" customWidth="1"/>
    <col min="2317" max="2561" width="9.140625" style="1068"/>
    <col min="2562" max="2562" width="13.140625" style="1068" customWidth="1"/>
    <col min="2563" max="2563" width="66.42578125" style="1068" customWidth="1"/>
    <col min="2564" max="2564" width="12.5703125" style="1068" customWidth="1"/>
    <col min="2565" max="2566" width="11.5703125" style="1068" customWidth="1"/>
    <col min="2567" max="2567" width="14.140625" style="1068" customWidth="1"/>
    <col min="2568" max="2568" width="14" style="1068" customWidth="1"/>
    <col min="2569" max="2569" width="11" style="1068" customWidth="1"/>
    <col min="2570" max="2570" width="12.5703125" style="1068" customWidth="1"/>
    <col min="2571" max="2571" width="12.85546875" style="1068" customWidth="1"/>
    <col min="2572" max="2572" width="11.5703125" style="1068" customWidth="1"/>
    <col min="2573" max="2817" width="9.140625" style="1068"/>
    <col min="2818" max="2818" width="13.140625" style="1068" customWidth="1"/>
    <col min="2819" max="2819" width="66.42578125" style="1068" customWidth="1"/>
    <col min="2820" max="2820" width="12.5703125" style="1068" customWidth="1"/>
    <col min="2821" max="2822" width="11.5703125" style="1068" customWidth="1"/>
    <col min="2823" max="2823" width="14.140625" style="1068" customWidth="1"/>
    <col min="2824" max="2824" width="14" style="1068" customWidth="1"/>
    <col min="2825" max="2825" width="11" style="1068" customWidth="1"/>
    <col min="2826" max="2826" width="12.5703125" style="1068" customWidth="1"/>
    <col min="2827" max="2827" width="12.85546875" style="1068" customWidth="1"/>
    <col min="2828" max="2828" width="11.5703125" style="1068" customWidth="1"/>
    <col min="2829" max="3073" width="9.140625" style="1068"/>
    <col min="3074" max="3074" width="13.140625" style="1068" customWidth="1"/>
    <col min="3075" max="3075" width="66.42578125" style="1068" customWidth="1"/>
    <col min="3076" max="3076" width="12.5703125" style="1068" customWidth="1"/>
    <col min="3077" max="3078" width="11.5703125" style="1068" customWidth="1"/>
    <col min="3079" max="3079" width="14.140625" style="1068" customWidth="1"/>
    <col min="3080" max="3080" width="14" style="1068" customWidth="1"/>
    <col min="3081" max="3081" width="11" style="1068" customWidth="1"/>
    <col min="3082" max="3082" width="12.5703125" style="1068" customWidth="1"/>
    <col min="3083" max="3083" width="12.85546875" style="1068" customWidth="1"/>
    <col min="3084" max="3084" width="11.5703125" style="1068" customWidth="1"/>
    <col min="3085" max="3329" width="9.140625" style="1068"/>
    <col min="3330" max="3330" width="13.140625" style="1068" customWidth="1"/>
    <col min="3331" max="3331" width="66.42578125" style="1068" customWidth="1"/>
    <col min="3332" max="3332" width="12.5703125" style="1068" customWidth="1"/>
    <col min="3333" max="3334" width="11.5703125" style="1068" customWidth="1"/>
    <col min="3335" max="3335" width="14.140625" style="1068" customWidth="1"/>
    <col min="3336" max="3336" width="14" style="1068" customWidth="1"/>
    <col min="3337" max="3337" width="11" style="1068" customWidth="1"/>
    <col min="3338" max="3338" width="12.5703125" style="1068" customWidth="1"/>
    <col min="3339" max="3339" width="12.85546875" style="1068" customWidth="1"/>
    <col min="3340" max="3340" width="11.5703125" style="1068" customWidth="1"/>
    <col min="3341" max="3585" width="9.140625" style="1068"/>
    <col min="3586" max="3586" width="13.140625" style="1068" customWidth="1"/>
    <col min="3587" max="3587" width="66.42578125" style="1068" customWidth="1"/>
    <col min="3588" max="3588" width="12.5703125" style="1068" customWidth="1"/>
    <col min="3589" max="3590" width="11.5703125" style="1068" customWidth="1"/>
    <col min="3591" max="3591" width="14.140625" style="1068" customWidth="1"/>
    <col min="3592" max="3592" width="14" style="1068" customWidth="1"/>
    <col min="3593" max="3593" width="11" style="1068" customWidth="1"/>
    <col min="3594" max="3594" width="12.5703125" style="1068" customWidth="1"/>
    <col min="3595" max="3595" width="12.85546875" style="1068" customWidth="1"/>
    <col min="3596" max="3596" width="11.5703125" style="1068" customWidth="1"/>
    <col min="3597" max="3841" width="9.140625" style="1068"/>
    <col min="3842" max="3842" width="13.140625" style="1068" customWidth="1"/>
    <col min="3843" max="3843" width="66.42578125" style="1068" customWidth="1"/>
    <col min="3844" max="3844" width="12.5703125" style="1068" customWidth="1"/>
    <col min="3845" max="3846" width="11.5703125" style="1068" customWidth="1"/>
    <col min="3847" max="3847" width="14.140625" style="1068" customWidth="1"/>
    <col min="3848" max="3848" width="14" style="1068" customWidth="1"/>
    <col min="3849" max="3849" width="11" style="1068" customWidth="1"/>
    <col min="3850" max="3850" width="12.5703125" style="1068" customWidth="1"/>
    <col min="3851" max="3851" width="12.85546875" style="1068" customWidth="1"/>
    <col min="3852" max="3852" width="11.5703125" style="1068" customWidth="1"/>
    <col min="3853" max="4097" width="9.140625" style="1068"/>
    <col min="4098" max="4098" width="13.140625" style="1068" customWidth="1"/>
    <col min="4099" max="4099" width="66.42578125" style="1068" customWidth="1"/>
    <col min="4100" max="4100" width="12.5703125" style="1068" customWidth="1"/>
    <col min="4101" max="4102" width="11.5703125" style="1068" customWidth="1"/>
    <col min="4103" max="4103" width="14.140625" style="1068" customWidth="1"/>
    <col min="4104" max="4104" width="14" style="1068" customWidth="1"/>
    <col min="4105" max="4105" width="11" style="1068" customWidth="1"/>
    <col min="4106" max="4106" width="12.5703125" style="1068" customWidth="1"/>
    <col min="4107" max="4107" width="12.85546875" style="1068" customWidth="1"/>
    <col min="4108" max="4108" width="11.5703125" style="1068" customWidth="1"/>
    <col min="4109" max="4353" width="9.140625" style="1068"/>
    <col min="4354" max="4354" width="13.140625" style="1068" customWidth="1"/>
    <col min="4355" max="4355" width="66.42578125" style="1068" customWidth="1"/>
    <col min="4356" max="4356" width="12.5703125" style="1068" customWidth="1"/>
    <col min="4357" max="4358" width="11.5703125" style="1068" customWidth="1"/>
    <col min="4359" max="4359" width="14.140625" style="1068" customWidth="1"/>
    <col min="4360" max="4360" width="14" style="1068" customWidth="1"/>
    <col min="4361" max="4361" width="11" style="1068" customWidth="1"/>
    <col min="4362" max="4362" width="12.5703125" style="1068" customWidth="1"/>
    <col min="4363" max="4363" width="12.85546875" style="1068" customWidth="1"/>
    <col min="4364" max="4364" width="11.5703125" style="1068" customWidth="1"/>
    <col min="4365" max="4609" width="9.140625" style="1068"/>
    <col min="4610" max="4610" width="13.140625" style="1068" customWidth="1"/>
    <col min="4611" max="4611" width="66.42578125" style="1068" customWidth="1"/>
    <col min="4612" max="4612" width="12.5703125" style="1068" customWidth="1"/>
    <col min="4613" max="4614" width="11.5703125" style="1068" customWidth="1"/>
    <col min="4615" max="4615" width="14.140625" style="1068" customWidth="1"/>
    <col min="4616" max="4616" width="14" style="1068" customWidth="1"/>
    <col min="4617" max="4617" width="11" style="1068" customWidth="1"/>
    <col min="4618" max="4618" width="12.5703125" style="1068" customWidth="1"/>
    <col min="4619" max="4619" width="12.85546875" style="1068" customWidth="1"/>
    <col min="4620" max="4620" width="11.5703125" style="1068" customWidth="1"/>
    <col min="4621" max="4865" width="9.140625" style="1068"/>
    <col min="4866" max="4866" width="13.140625" style="1068" customWidth="1"/>
    <col min="4867" max="4867" width="66.42578125" style="1068" customWidth="1"/>
    <col min="4868" max="4868" width="12.5703125" style="1068" customWidth="1"/>
    <col min="4869" max="4870" width="11.5703125" style="1068" customWidth="1"/>
    <col min="4871" max="4871" width="14.140625" style="1068" customWidth="1"/>
    <col min="4872" max="4872" width="14" style="1068" customWidth="1"/>
    <col min="4873" max="4873" width="11" style="1068" customWidth="1"/>
    <col min="4874" max="4874" width="12.5703125" style="1068" customWidth="1"/>
    <col min="4875" max="4875" width="12.85546875" style="1068" customWidth="1"/>
    <col min="4876" max="4876" width="11.5703125" style="1068" customWidth="1"/>
    <col min="4877" max="5121" width="9.140625" style="1068"/>
    <col min="5122" max="5122" width="13.140625" style="1068" customWidth="1"/>
    <col min="5123" max="5123" width="66.42578125" style="1068" customWidth="1"/>
    <col min="5124" max="5124" width="12.5703125" style="1068" customWidth="1"/>
    <col min="5125" max="5126" width="11.5703125" style="1068" customWidth="1"/>
    <col min="5127" max="5127" width="14.140625" style="1068" customWidth="1"/>
    <col min="5128" max="5128" width="14" style="1068" customWidth="1"/>
    <col min="5129" max="5129" width="11" style="1068" customWidth="1"/>
    <col min="5130" max="5130" width="12.5703125" style="1068" customWidth="1"/>
    <col min="5131" max="5131" width="12.85546875" style="1068" customWidth="1"/>
    <col min="5132" max="5132" width="11.5703125" style="1068" customWidth="1"/>
    <col min="5133" max="5377" width="9.140625" style="1068"/>
    <col min="5378" max="5378" width="13.140625" style="1068" customWidth="1"/>
    <col min="5379" max="5379" width="66.42578125" style="1068" customWidth="1"/>
    <col min="5380" max="5380" width="12.5703125" style="1068" customWidth="1"/>
    <col min="5381" max="5382" width="11.5703125" style="1068" customWidth="1"/>
    <col min="5383" max="5383" width="14.140625" style="1068" customWidth="1"/>
    <col min="5384" max="5384" width="14" style="1068" customWidth="1"/>
    <col min="5385" max="5385" width="11" style="1068" customWidth="1"/>
    <col min="5386" max="5386" width="12.5703125" style="1068" customWidth="1"/>
    <col min="5387" max="5387" width="12.85546875" style="1068" customWidth="1"/>
    <col min="5388" max="5388" width="11.5703125" style="1068" customWidth="1"/>
    <col min="5389" max="5633" width="9.140625" style="1068"/>
    <col min="5634" max="5634" width="13.140625" style="1068" customWidth="1"/>
    <col min="5635" max="5635" width="66.42578125" style="1068" customWidth="1"/>
    <col min="5636" max="5636" width="12.5703125" style="1068" customWidth="1"/>
    <col min="5637" max="5638" width="11.5703125" style="1068" customWidth="1"/>
    <col min="5639" max="5639" width="14.140625" style="1068" customWidth="1"/>
    <col min="5640" max="5640" width="14" style="1068" customWidth="1"/>
    <col min="5641" max="5641" width="11" style="1068" customWidth="1"/>
    <col min="5642" max="5642" width="12.5703125" style="1068" customWidth="1"/>
    <col min="5643" max="5643" width="12.85546875" style="1068" customWidth="1"/>
    <col min="5644" max="5644" width="11.5703125" style="1068" customWidth="1"/>
    <col min="5645" max="5889" width="9.140625" style="1068"/>
    <col min="5890" max="5890" width="13.140625" style="1068" customWidth="1"/>
    <col min="5891" max="5891" width="66.42578125" style="1068" customWidth="1"/>
    <col min="5892" max="5892" width="12.5703125" style="1068" customWidth="1"/>
    <col min="5893" max="5894" width="11.5703125" style="1068" customWidth="1"/>
    <col min="5895" max="5895" width="14.140625" style="1068" customWidth="1"/>
    <col min="5896" max="5896" width="14" style="1068" customWidth="1"/>
    <col min="5897" max="5897" width="11" style="1068" customWidth="1"/>
    <col min="5898" max="5898" width="12.5703125" style="1068" customWidth="1"/>
    <col min="5899" max="5899" width="12.85546875" style="1068" customWidth="1"/>
    <col min="5900" max="5900" width="11.5703125" style="1068" customWidth="1"/>
    <col min="5901" max="6145" width="9.140625" style="1068"/>
    <col min="6146" max="6146" width="13.140625" style="1068" customWidth="1"/>
    <col min="6147" max="6147" width="66.42578125" style="1068" customWidth="1"/>
    <col min="6148" max="6148" width="12.5703125" style="1068" customWidth="1"/>
    <col min="6149" max="6150" width="11.5703125" style="1068" customWidth="1"/>
    <col min="6151" max="6151" width="14.140625" style="1068" customWidth="1"/>
    <col min="6152" max="6152" width="14" style="1068" customWidth="1"/>
    <col min="6153" max="6153" width="11" style="1068" customWidth="1"/>
    <col min="6154" max="6154" width="12.5703125" style="1068" customWidth="1"/>
    <col min="6155" max="6155" width="12.85546875" style="1068" customWidth="1"/>
    <col min="6156" max="6156" width="11.5703125" style="1068" customWidth="1"/>
    <col min="6157" max="6401" width="9.140625" style="1068"/>
    <col min="6402" max="6402" width="13.140625" style="1068" customWidth="1"/>
    <col min="6403" max="6403" width="66.42578125" style="1068" customWidth="1"/>
    <col min="6404" max="6404" width="12.5703125" style="1068" customWidth="1"/>
    <col min="6405" max="6406" width="11.5703125" style="1068" customWidth="1"/>
    <col min="6407" max="6407" width="14.140625" style="1068" customWidth="1"/>
    <col min="6408" max="6408" width="14" style="1068" customWidth="1"/>
    <col min="6409" max="6409" width="11" style="1068" customWidth="1"/>
    <col min="6410" max="6410" width="12.5703125" style="1068" customWidth="1"/>
    <col min="6411" max="6411" width="12.85546875" style="1068" customWidth="1"/>
    <col min="6412" max="6412" width="11.5703125" style="1068" customWidth="1"/>
    <col min="6413" max="6657" width="9.140625" style="1068"/>
    <col min="6658" max="6658" width="13.140625" style="1068" customWidth="1"/>
    <col min="6659" max="6659" width="66.42578125" style="1068" customWidth="1"/>
    <col min="6660" max="6660" width="12.5703125" style="1068" customWidth="1"/>
    <col min="6661" max="6662" width="11.5703125" style="1068" customWidth="1"/>
    <col min="6663" max="6663" width="14.140625" style="1068" customWidth="1"/>
    <col min="6664" max="6664" width="14" style="1068" customWidth="1"/>
    <col min="6665" max="6665" width="11" style="1068" customWidth="1"/>
    <col min="6666" max="6666" width="12.5703125" style="1068" customWidth="1"/>
    <col min="6667" max="6667" width="12.85546875" style="1068" customWidth="1"/>
    <col min="6668" max="6668" width="11.5703125" style="1068" customWidth="1"/>
    <col min="6669" max="6913" width="9.140625" style="1068"/>
    <col min="6914" max="6914" width="13.140625" style="1068" customWidth="1"/>
    <col min="6915" max="6915" width="66.42578125" style="1068" customWidth="1"/>
    <col min="6916" max="6916" width="12.5703125" style="1068" customWidth="1"/>
    <col min="6917" max="6918" width="11.5703125" style="1068" customWidth="1"/>
    <col min="6919" max="6919" width="14.140625" style="1068" customWidth="1"/>
    <col min="6920" max="6920" width="14" style="1068" customWidth="1"/>
    <col min="6921" max="6921" width="11" style="1068" customWidth="1"/>
    <col min="6922" max="6922" width="12.5703125" style="1068" customWidth="1"/>
    <col min="6923" max="6923" width="12.85546875" style="1068" customWidth="1"/>
    <col min="6924" max="6924" width="11.5703125" style="1068" customWidth="1"/>
    <col min="6925" max="7169" width="9.140625" style="1068"/>
    <col min="7170" max="7170" width="13.140625" style="1068" customWidth="1"/>
    <col min="7171" max="7171" width="66.42578125" style="1068" customWidth="1"/>
    <col min="7172" max="7172" width="12.5703125" style="1068" customWidth="1"/>
    <col min="7173" max="7174" width="11.5703125" style="1068" customWidth="1"/>
    <col min="7175" max="7175" width="14.140625" style="1068" customWidth="1"/>
    <col min="7176" max="7176" width="14" style="1068" customWidth="1"/>
    <col min="7177" max="7177" width="11" style="1068" customWidth="1"/>
    <col min="7178" max="7178" width="12.5703125" style="1068" customWidth="1"/>
    <col min="7179" max="7179" width="12.85546875" style="1068" customWidth="1"/>
    <col min="7180" max="7180" width="11.5703125" style="1068" customWidth="1"/>
    <col min="7181" max="7425" width="9.140625" style="1068"/>
    <col min="7426" max="7426" width="13.140625" style="1068" customWidth="1"/>
    <col min="7427" max="7427" width="66.42578125" style="1068" customWidth="1"/>
    <col min="7428" max="7428" width="12.5703125" style="1068" customWidth="1"/>
    <col min="7429" max="7430" width="11.5703125" style="1068" customWidth="1"/>
    <col min="7431" max="7431" width="14.140625" style="1068" customWidth="1"/>
    <col min="7432" max="7432" width="14" style="1068" customWidth="1"/>
    <col min="7433" max="7433" width="11" style="1068" customWidth="1"/>
    <col min="7434" max="7434" width="12.5703125" style="1068" customWidth="1"/>
    <col min="7435" max="7435" width="12.85546875" style="1068" customWidth="1"/>
    <col min="7436" max="7436" width="11.5703125" style="1068" customWidth="1"/>
    <col min="7437" max="7681" width="9.140625" style="1068"/>
    <col min="7682" max="7682" width="13.140625" style="1068" customWidth="1"/>
    <col min="7683" max="7683" width="66.42578125" style="1068" customWidth="1"/>
    <col min="7684" max="7684" width="12.5703125" style="1068" customWidth="1"/>
    <col min="7685" max="7686" width="11.5703125" style="1068" customWidth="1"/>
    <col min="7687" max="7687" width="14.140625" style="1068" customWidth="1"/>
    <col min="7688" max="7688" width="14" style="1068" customWidth="1"/>
    <col min="7689" max="7689" width="11" style="1068" customWidth="1"/>
    <col min="7690" max="7690" width="12.5703125" style="1068" customWidth="1"/>
    <col min="7691" max="7691" width="12.85546875" style="1068" customWidth="1"/>
    <col min="7692" max="7692" width="11.5703125" style="1068" customWidth="1"/>
    <col min="7693" max="7937" width="9.140625" style="1068"/>
    <col min="7938" max="7938" width="13.140625" style="1068" customWidth="1"/>
    <col min="7939" max="7939" width="66.42578125" style="1068" customWidth="1"/>
    <col min="7940" max="7940" width="12.5703125" style="1068" customWidth="1"/>
    <col min="7941" max="7942" width="11.5703125" style="1068" customWidth="1"/>
    <col min="7943" max="7943" width="14.140625" style="1068" customWidth="1"/>
    <col min="7944" max="7944" width="14" style="1068" customWidth="1"/>
    <col min="7945" max="7945" width="11" style="1068" customWidth="1"/>
    <col min="7946" max="7946" width="12.5703125" style="1068" customWidth="1"/>
    <col min="7947" max="7947" width="12.85546875" style="1068" customWidth="1"/>
    <col min="7948" max="7948" width="11.5703125" style="1068" customWidth="1"/>
    <col min="7949" max="8193" width="9.140625" style="1068"/>
    <col min="8194" max="8194" width="13.140625" style="1068" customWidth="1"/>
    <col min="8195" max="8195" width="66.42578125" style="1068" customWidth="1"/>
    <col min="8196" max="8196" width="12.5703125" style="1068" customWidth="1"/>
    <col min="8197" max="8198" width="11.5703125" style="1068" customWidth="1"/>
    <col min="8199" max="8199" width="14.140625" style="1068" customWidth="1"/>
    <col min="8200" max="8200" width="14" style="1068" customWidth="1"/>
    <col min="8201" max="8201" width="11" style="1068" customWidth="1"/>
    <col min="8202" max="8202" width="12.5703125" style="1068" customWidth="1"/>
    <col min="8203" max="8203" width="12.85546875" style="1068" customWidth="1"/>
    <col min="8204" max="8204" width="11.5703125" style="1068" customWidth="1"/>
    <col min="8205" max="8449" width="9.140625" style="1068"/>
    <col min="8450" max="8450" width="13.140625" style="1068" customWidth="1"/>
    <col min="8451" max="8451" width="66.42578125" style="1068" customWidth="1"/>
    <col min="8452" max="8452" width="12.5703125" style="1068" customWidth="1"/>
    <col min="8453" max="8454" width="11.5703125" style="1068" customWidth="1"/>
    <col min="8455" max="8455" width="14.140625" style="1068" customWidth="1"/>
    <col min="8456" max="8456" width="14" style="1068" customWidth="1"/>
    <col min="8457" max="8457" width="11" style="1068" customWidth="1"/>
    <col min="8458" max="8458" width="12.5703125" style="1068" customWidth="1"/>
    <col min="8459" max="8459" width="12.85546875" style="1068" customWidth="1"/>
    <col min="8460" max="8460" width="11.5703125" style="1068" customWidth="1"/>
    <col min="8461" max="8705" width="9.140625" style="1068"/>
    <col min="8706" max="8706" width="13.140625" style="1068" customWidth="1"/>
    <col min="8707" max="8707" width="66.42578125" style="1068" customWidth="1"/>
    <col min="8708" max="8708" width="12.5703125" style="1068" customWidth="1"/>
    <col min="8709" max="8710" width="11.5703125" style="1068" customWidth="1"/>
    <col min="8711" max="8711" width="14.140625" style="1068" customWidth="1"/>
    <col min="8712" max="8712" width="14" style="1068" customWidth="1"/>
    <col min="8713" max="8713" width="11" style="1068" customWidth="1"/>
    <col min="8714" max="8714" width="12.5703125" style="1068" customWidth="1"/>
    <col min="8715" max="8715" width="12.85546875" style="1068" customWidth="1"/>
    <col min="8716" max="8716" width="11.5703125" style="1068" customWidth="1"/>
    <col min="8717" max="8961" width="9.140625" style="1068"/>
    <col min="8962" max="8962" width="13.140625" style="1068" customWidth="1"/>
    <col min="8963" max="8963" width="66.42578125" style="1068" customWidth="1"/>
    <col min="8964" max="8964" width="12.5703125" style="1068" customWidth="1"/>
    <col min="8965" max="8966" width="11.5703125" style="1068" customWidth="1"/>
    <col min="8967" max="8967" width="14.140625" style="1068" customWidth="1"/>
    <col min="8968" max="8968" width="14" style="1068" customWidth="1"/>
    <col min="8969" max="8969" width="11" style="1068" customWidth="1"/>
    <col min="8970" max="8970" width="12.5703125" style="1068" customWidth="1"/>
    <col min="8971" max="8971" width="12.85546875" style="1068" customWidth="1"/>
    <col min="8972" max="8972" width="11.5703125" style="1068" customWidth="1"/>
    <col min="8973" max="9217" width="9.140625" style="1068"/>
    <col min="9218" max="9218" width="13.140625" style="1068" customWidth="1"/>
    <col min="9219" max="9219" width="66.42578125" style="1068" customWidth="1"/>
    <col min="9220" max="9220" width="12.5703125" style="1068" customWidth="1"/>
    <col min="9221" max="9222" width="11.5703125" style="1068" customWidth="1"/>
    <col min="9223" max="9223" width="14.140625" style="1068" customWidth="1"/>
    <col min="9224" max="9224" width="14" style="1068" customWidth="1"/>
    <col min="9225" max="9225" width="11" style="1068" customWidth="1"/>
    <col min="9226" max="9226" width="12.5703125" style="1068" customWidth="1"/>
    <col min="9227" max="9227" width="12.85546875" style="1068" customWidth="1"/>
    <col min="9228" max="9228" width="11.5703125" style="1068" customWidth="1"/>
    <col min="9229" max="9473" width="9.140625" style="1068"/>
    <col min="9474" max="9474" width="13.140625" style="1068" customWidth="1"/>
    <col min="9475" max="9475" width="66.42578125" style="1068" customWidth="1"/>
    <col min="9476" max="9476" width="12.5703125" style="1068" customWidth="1"/>
    <col min="9477" max="9478" width="11.5703125" style="1068" customWidth="1"/>
    <col min="9479" max="9479" width="14.140625" style="1068" customWidth="1"/>
    <col min="9480" max="9480" width="14" style="1068" customWidth="1"/>
    <col min="9481" max="9481" width="11" style="1068" customWidth="1"/>
    <col min="9482" max="9482" width="12.5703125" style="1068" customWidth="1"/>
    <col min="9483" max="9483" width="12.85546875" style="1068" customWidth="1"/>
    <col min="9484" max="9484" width="11.5703125" style="1068" customWidth="1"/>
    <col min="9485" max="9729" width="9.140625" style="1068"/>
    <col min="9730" max="9730" width="13.140625" style="1068" customWidth="1"/>
    <col min="9731" max="9731" width="66.42578125" style="1068" customWidth="1"/>
    <col min="9732" max="9732" width="12.5703125" style="1068" customWidth="1"/>
    <col min="9733" max="9734" width="11.5703125" style="1068" customWidth="1"/>
    <col min="9735" max="9735" width="14.140625" style="1068" customWidth="1"/>
    <col min="9736" max="9736" width="14" style="1068" customWidth="1"/>
    <col min="9737" max="9737" width="11" style="1068" customWidth="1"/>
    <col min="9738" max="9738" width="12.5703125" style="1068" customWidth="1"/>
    <col min="9739" max="9739" width="12.85546875" style="1068" customWidth="1"/>
    <col min="9740" max="9740" width="11.5703125" style="1068" customWidth="1"/>
    <col min="9741" max="9985" width="9.140625" style="1068"/>
    <col min="9986" max="9986" width="13.140625" style="1068" customWidth="1"/>
    <col min="9987" max="9987" width="66.42578125" style="1068" customWidth="1"/>
    <col min="9988" max="9988" width="12.5703125" style="1068" customWidth="1"/>
    <col min="9989" max="9990" width="11.5703125" style="1068" customWidth="1"/>
    <col min="9991" max="9991" width="14.140625" style="1068" customWidth="1"/>
    <col min="9992" max="9992" width="14" style="1068" customWidth="1"/>
    <col min="9993" max="9993" width="11" style="1068" customWidth="1"/>
    <col min="9994" max="9994" width="12.5703125" style="1068" customWidth="1"/>
    <col min="9995" max="9995" width="12.85546875" style="1068" customWidth="1"/>
    <col min="9996" max="9996" width="11.5703125" style="1068" customWidth="1"/>
    <col min="9997" max="10241" width="9.140625" style="1068"/>
    <col min="10242" max="10242" width="13.140625" style="1068" customWidth="1"/>
    <col min="10243" max="10243" width="66.42578125" style="1068" customWidth="1"/>
    <col min="10244" max="10244" width="12.5703125" style="1068" customWidth="1"/>
    <col min="10245" max="10246" width="11.5703125" style="1068" customWidth="1"/>
    <col min="10247" max="10247" width="14.140625" style="1068" customWidth="1"/>
    <col min="10248" max="10248" width="14" style="1068" customWidth="1"/>
    <col min="10249" max="10249" width="11" style="1068" customWidth="1"/>
    <col min="10250" max="10250" width="12.5703125" style="1068" customWidth="1"/>
    <col min="10251" max="10251" width="12.85546875" style="1068" customWidth="1"/>
    <col min="10252" max="10252" width="11.5703125" style="1068" customWidth="1"/>
    <col min="10253" max="10497" width="9.140625" style="1068"/>
    <col min="10498" max="10498" width="13.140625" style="1068" customWidth="1"/>
    <col min="10499" max="10499" width="66.42578125" style="1068" customWidth="1"/>
    <col min="10500" max="10500" width="12.5703125" style="1068" customWidth="1"/>
    <col min="10501" max="10502" width="11.5703125" style="1068" customWidth="1"/>
    <col min="10503" max="10503" width="14.140625" style="1068" customWidth="1"/>
    <col min="10504" max="10504" width="14" style="1068" customWidth="1"/>
    <col min="10505" max="10505" width="11" style="1068" customWidth="1"/>
    <col min="10506" max="10506" width="12.5703125" style="1068" customWidth="1"/>
    <col min="10507" max="10507" width="12.85546875" style="1068" customWidth="1"/>
    <col min="10508" max="10508" width="11.5703125" style="1068" customWidth="1"/>
    <col min="10509" max="10753" width="9.140625" style="1068"/>
    <col min="10754" max="10754" width="13.140625" style="1068" customWidth="1"/>
    <col min="10755" max="10755" width="66.42578125" style="1068" customWidth="1"/>
    <col min="10756" max="10756" width="12.5703125" style="1068" customWidth="1"/>
    <col min="10757" max="10758" width="11.5703125" style="1068" customWidth="1"/>
    <col min="10759" max="10759" width="14.140625" style="1068" customWidth="1"/>
    <col min="10760" max="10760" width="14" style="1068" customWidth="1"/>
    <col min="10761" max="10761" width="11" style="1068" customWidth="1"/>
    <col min="10762" max="10762" width="12.5703125" style="1068" customWidth="1"/>
    <col min="10763" max="10763" width="12.85546875" style="1068" customWidth="1"/>
    <col min="10764" max="10764" width="11.5703125" style="1068" customWidth="1"/>
    <col min="10765" max="11009" width="9.140625" style="1068"/>
    <col min="11010" max="11010" width="13.140625" style="1068" customWidth="1"/>
    <col min="11011" max="11011" width="66.42578125" style="1068" customWidth="1"/>
    <col min="11012" max="11012" width="12.5703125" style="1068" customWidth="1"/>
    <col min="11013" max="11014" width="11.5703125" style="1068" customWidth="1"/>
    <col min="11015" max="11015" width="14.140625" style="1068" customWidth="1"/>
    <col min="11016" max="11016" width="14" style="1068" customWidth="1"/>
    <col min="11017" max="11017" width="11" style="1068" customWidth="1"/>
    <col min="11018" max="11018" width="12.5703125" style="1068" customWidth="1"/>
    <col min="11019" max="11019" width="12.85546875" style="1068" customWidth="1"/>
    <col min="11020" max="11020" width="11.5703125" style="1068" customWidth="1"/>
    <col min="11021" max="11265" width="9.140625" style="1068"/>
    <col min="11266" max="11266" width="13.140625" style="1068" customWidth="1"/>
    <col min="11267" max="11267" width="66.42578125" style="1068" customWidth="1"/>
    <col min="11268" max="11268" width="12.5703125" style="1068" customWidth="1"/>
    <col min="11269" max="11270" width="11.5703125" style="1068" customWidth="1"/>
    <col min="11271" max="11271" width="14.140625" style="1068" customWidth="1"/>
    <col min="11272" max="11272" width="14" style="1068" customWidth="1"/>
    <col min="11273" max="11273" width="11" style="1068" customWidth="1"/>
    <col min="11274" max="11274" width="12.5703125" style="1068" customWidth="1"/>
    <col min="11275" max="11275" width="12.85546875" style="1068" customWidth="1"/>
    <col min="11276" max="11276" width="11.5703125" style="1068" customWidth="1"/>
    <col min="11277" max="11521" width="9.140625" style="1068"/>
    <col min="11522" max="11522" width="13.140625" style="1068" customWidth="1"/>
    <col min="11523" max="11523" width="66.42578125" style="1068" customWidth="1"/>
    <col min="11524" max="11524" width="12.5703125" style="1068" customWidth="1"/>
    <col min="11525" max="11526" width="11.5703125" style="1068" customWidth="1"/>
    <col min="11527" max="11527" width="14.140625" style="1068" customWidth="1"/>
    <col min="11528" max="11528" width="14" style="1068" customWidth="1"/>
    <col min="11529" max="11529" width="11" style="1068" customWidth="1"/>
    <col min="11530" max="11530" width="12.5703125" style="1068" customWidth="1"/>
    <col min="11531" max="11531" width="12.85546875" style="1068" customWidth="1"/>
    <col min="11532" max="11532" width="11.5703125" style="1068" customWidth="1"/>
    <col min="11533" max="11777" width="9.140625" style="1068"/>
    <col min="11778" max="11778" width="13.140625" style="1068" customWidth="1"/>
    <col min="11779" max="11779" width="66.42578125" style="1068" customWidth="1"/>
    <col min="11780" max="11780" width="12.5703125" style="1068" customWidth="1"/>
    <col min="11781" max="11782" width="11.5703125" style="1068" customWidth="1"/>
    <col min="11783" max="11783" width="14.140625" style="1068" customWidth="1"/>
    <col min="11784" max="11784" width="14" style="1068" customWidth="1"/>
    <col min="11785" max="11785" width="11" style="1068" customWidth="1"/>
    <col min="11786" max="11786" width="12.5703125" style="1068" customWidth="1"/>
    <col min="11787" max="11787" width="12.85546875" style="1068" customWidth="1"/>
    <col min="11788" max="11788" width="11.5703125" style="1068" customWidth="1"/>
    <col min="11789" max="12033" width="9.140625" style="1068"/>
    <col min="12034" max="12034" width="13.140625" style="1068" customWidth="1"/>
    <col min="12035" max="12035" width="66.42578125" style="1068" customWidth="1"/>
    <col min="12036" max="12036" width="12.5703125" style="1068" customWidth="1"/>
    <col min="12037" max="12038" width="11.5703125" style="1068" customWidth="1"/>
    <col min="12039" max="12039" width="14.140625" style="1068" customWidth="1"/>
    <col min="12040" max="12040" width="14" style="1068" customWidth="1"/>
    <col min="12041" max="12041" width="11" style="1068" customWidth="1"/>
    <col min="12042" max="12042" width="12.5703125" style="1068" customWidth="1"/>
    <col min="12043" max="12043" width="12.85546875" style="1068" customWidth="1"/>
    <col min="12044" max="12044" width="11.5703125" style="1068" customWidth="1"/>
    <col min="12045" max="12289" width="9.140625" style="1068"/>
    <col min="12290" max="12290" width="13.140625" style="1068" customWidth="1"/>
    <col min="12291" max="12291" width="66.42578125" style="1068" customWidth="1"/>
    <col min="12292" max="12292" width="12.5703125" style="1068" customWidth="1"/>
    <col min="12293" max="12294" width="11.5703125" style="1068" customWidth="1"/>
    <col min="12295" max="12295" width="14.140625" style="1068" customWidth="1"/>
    <col min="12296" max="12296" width="14" style="1068" customWidth="1"/>
    <col min="12297" max="12297" width="11" style="1068" customWidth="1"/>
    <col min="12298" max="12298" width="12.5703125" style="1068" customWidth="1"/>
    <col min="12299" max="12299" width="12.85546875" style="1068" customWidth="1"/>
    <col min="12300" max="12300" width="11.5703125" style="1068" customWidth="1"/>
    <col min="12301" max="12545" width="9.140625" style="1068"/>
    <col min="12546" max="12546" width="13.140625" style="1068" customWidth="1"/>
    <col min="12547" max="12547" width="66.42578125" style="1068" customWidth="1"/>
    <col min="12548" max="12548" width="12.5703125" style="1068" customWidth="1"/>
    <col min="12549" max="12550" width="11.5703125" style="1068" customWidth="1"/>
    <col min="12551" max="12551" width="14.140625" style="1068" customWidth="1"/>
    <col min="12552" max="12552" width="14" style="1068" customWidth="1"/>
    <col min="12553" max="12553" width="11" style="1068" customWidth="1"/>
    <col min="12554" max="12554" width="12.5703125" style="1068" customWidth="1"/>
    <col min="12555" max="12555" width="12.85546875" style="1068" customWidth="1"/>
    <col min="12556" max="12556" width="11.5703125" style="1068" customWidth="1"/>
    <col min="12557" max="12801" width="9.140625" style="1068"/>
    <col min="12802" max="12802" width="13.140625" style="1068" customWidth="1"/>
    <col min="12803" max="12803" width="66.42578125" style="1068" customWidth="1"/>
    <col min="12804" max="12804" width="12.5703125" style="1068" customWidth="1"/>
    <col min="12805" max="12806" width="11.5703125" style="1068" customWidth="1"/>
    <col min="12807" max="12807" width="14.140625" style="1068" customWidth="1"/>
    <col min="12808" max="12808" width="14" style="1068" customWidth="1"/>
    <col min="12809" max="12809" width="11" style="1068" customWidth="1"/>
    <col min="12810" max="12810" width="12.5703125" style="1068" customWidth="1"/>
    <col min="12811" max="12811" width="12.85546875" style="1068" customWidth="1"/>
    <col min="12812" max="12812" width="11.5703125" style="1068" customWidth="1"/>
    <col min="12813" max="13057" width="9.140625" style="1068"/>
    <col min="13058" max="13058" width="13.140625" style="1068" customWidth="1"/>
    <col min="13059" max="13059" width="66.42578125" style="1068" customWidth="1"/>
    <col min="13060" max="13060" width="12.5703125" style="1068" customWidth="1"/>
    <col min="13061" max="13062" width="11.5703125" style="1068" customWidth="1"/>
    <col min="13063" max="13063" width="14.140625" style="1068" customWidth="1"/>
    <col min="13064" max="13064" width="14" style="1068" customWidth="1"/>
    <col min="13065" max="13065" width="11" style="1068" customWidth="1"/>
    <col min="13066" max="13066" width="12.5703125" style="1068" customWidth="1"/>
    <col min="13067" max="13067" width="12.85546875" style="1068" customWidth="1"/>
    <col min="13068" max="13068" width="11.5703125" style="1068" customWidth="1"/>
    <col min="13069" max="13313" width="9.140625" style="1068"/>
    <col min="13314" max="13314" width="13.140625" style="1068" customWidth="1"/>
    <col min="13315" max="13315" width="66.42578125" style="1068" customWidth="1"/>
    <col min="13316" max="13316" width="12.5703125" style="1068" customWidth="1"/>
    <col min="13317" max="13318" width="11.5703125" style="1068" customWidth="1"/>
    <col min="13319" max="13319" width="14.140625" style="1068" customWidth="1"/>
    <col min="13320" max="13320" width="14" style="1068" customWidth="1"/>
    <col min="13321" max="13321" width="11" style="1068" customWidth="1"/>
    <col min="13322" max="13322" width="12.5703125" style="1068" customWidth="1"/>
    <col min="13323" max="13323" width="12.85546875" style="1068" customWidth="1"/>
    <col min="13324" max="13324" width="11.5703125" style="1068" customWidth="1"/>
    <col min="13325" max="13569" width="9.140625" style="1068"/>
    <col min="13570" max="13570" width="13.140625" style="1068" customWidth="1"/>
    <col min="13571" max="13571" width="66.42578125" style="1068" customWidth="1"/>
    <col min="13572" max="13572" width="12.5703125" style="1068" customWidth="1"/>
    <col min="13573" max="13574" width="11.5703125" style="1068" customWidth="1"/>
    <col min="13575" max="13575" width="14.140625" style="1068" customWidth="1"/>
    <col min="13576" max="13576" width="14" style="1068" customWidth="1"/>
    <col min="13577" max="13577" width="11" style="1068" customWidth="1"/>
    <col min="13578" max="13578" width="12.5703125" style="1068" customWidth="1"/>
    <col min="13579" max="13579" width="12.85546875" style="1068" customWidth="1"/>
    <col min="13580" max="13580" width="11.5703125" style="1068" customWidth="1"/>
    <col min="13581" max="13825" width="9.140625" style="1068"/>
    <col min="13826" max="13826" width="13.140625" style="1068" customWidth="1"/>
    <col min="13827" max="13827" width="66.42578125" style="1068" customWidth="1"/>
    <col min="13828" max="13828" width="12.5703125" style="1068" customWidth="1"/>
    <col min="13829" max="13830" width="11.5703125" style="1068" customWidth="1"/>
    <col min="13831" max="13831" width="14.140625" style="1068" customWidth="1"/>
    <col min="13832" max="13832" width="14" style="1068" customWidth="1"/>
    <col min="13833" max="13833" width="11" style="1068" customWidth="1"/>
    <col min="13834" max="13834" width="12.5703125" style="1068" customWidth="1"/>
    <col min="13835" max="13835" width="12.85546875" style="1068" customWidth="1"/>
    <col min="13836" max="13836" width="11.5703125" style="1068" customWidth="1"/>
    <col min="13837" max="14081" width="9.140625" style="1068"/>
    <col min="14082" max="14082" width="13.140625" style="1068" customWidth="1"/>
    <col min="14083" max="14083" width="66.42578125" style="1068" customWidth="1"/>
    <col min="14084" max="14084" width="12.5703125" style="1068" customWidth="1"/>
    <col min="14085" max="14086" width="11.5703125" style="1068" customWidth="1"/>
    <col min="14087" max="14087" width="14.140625" style="1068" customWidth="1"/>
    <col min="14088" max="14088" width="14" style="1068" customWidth="1"/>
    <col min="14089" max="14089" width="11" style="1068" customWidth="1"/>
    <col min="14090" max="14090" width="12.5703125" style="1068" customWidth="1"/>
    <col min="14091" max="14091" width="12.85546875" style="1068" customWidth="1"/>
    <col min="14092" max="14092" width="11.5703125" style="1068" customWidth="1"/>
    <col min="14093" max="14337" width="9.140625" style="1068"/>
    <col min="14338" max="14338" width="13.140625" style="1068" customWidth="1"/>
    <col min="14339" max="14339" width="66.42578125" style="1068" customWidth="1"/>
    <col min="14340" max="14340" width="12.5703125" style="1068" customWidth="1"/>
    <col min="14341" max="14342" width="11.5703125" style="1068" customWidth="1"/>
    <col min="14343" max="14343" width="14.140625" style="1068" customWidth="1"/>
    <col min="14344" max="14344" width="14" style="1068" customWidth="1"/>
    <col min="14345" max="14345" width="11" style="1068" customWidth="1"/>
    <col min="14346" max="14346" width="12.5703125" style="1068" customWidth="1"/>
    <col min="14347" max="14347" width="12.85546875" style="1068" customWidth="1"/>
    <col min="14348" max="14348" width="11.5703125" style="1068" customWidth="1"/>
    <col min="14349" max="14593" width="9.140625" style="1068"/>
    <col min="14594" max="14594" width="13.140625" style="1068" customWidth="1"/>
    <col min="14595" max="14595" width="66.42578125" style="1068" customWidth="1"/>
    <col min="14596" max="14596" width="12.5703125" style="1068" customWidth="1"/>
    <col min="14597" max="14598" width="11.5703125" style="1068" customWidth="1"/>
    <col min="14599" max="14599" width="14.140625" style="1068" customWidth="1"/>
    <col min="14600" max="14600" width="14" style="1068" customWidth="1"/>
    <col min="14601" max="14601" width="11" style="1068" customWidth="1"/>
    <col min="14602" max="14602" width="12.5703125" style="1068" customWidth="1"/>
    <col min="14603" max="14603" width="12.85546875" style="1068" customWidth="1"/>
    <col min="14604" max="14604" width="11.5703125" style="1068" customWidth="1"/>
    <col min="14605" max="14849" width="9.140625" style="1068"/>
    <col min="14850" max="14850" width="13.140625" style="1068" customWidth="1"/>
    <col min="14851" max="14851" width="66.42578125" style="1068" customWidth="1"/>
    <col min="14852" max="14852" width="12.5703125" style="1068" customWidth="1"/>
    <col min="14853" max="14854" width="11.5703125" style="1068" customWidth="1"/>
    <col min="14855" max="14855" width="14.140625" style="1068" customWidth="1"/>
    <col min="14856" max="14856" width="14" style="1068" customWidth="1"/>
    <col min="14857" max="14857" width="11" style="1068" customWidth="1"/>
    <col min="14858" max="14858" width="12.5703125" style="1068" customWidth="1"/>
    <col min="14859" max="14859" width="12.85546875" style="1068" customWidth="1"/>
    <col min="14860" max="14860" width="11.5703125" style="1068" customWidth="1"/>
    <col min="14861" max="15105" width="9.140625" style="1068"/>
    <col min="15106" max="15106" width="13.140625" style="1068" customWidth="1"/>
    <col min="15107" max="15107" width="66.42578125" style="1068" customWidth="1"/>
    <col min="15108" max="15108" width="12.5703125" style="1068" customWidth="1"/>
    <col min="15109" max="15110" width="11.5703125" style="1068" customWidth="1"/>
    <col min="15111" max="15111" width="14.140625" style="1068" customWidth="1"/>
    <col min="15112" max="15112" width="14" style="1068" customWidth="1"/>
    <col min="15113" max="15113" width="11" style="1068" customWidth="1"/>
    <col min="15114" max="15114" width="12.5703125" style="1068" customWidth="1"/>
    <col min="15115" max="15115" width="12.85546875" style="1068" customWidth="1"/>
    <col min="15116" max="15116" width="11.5703125" style="1068" customWidth="1"/>
    <col min="15117" max="15361" width="9.140625" style="1068"/>
    <col min="15362" max="15362" width="13.140625" style="1068" customWidth="1"/>
    <col min="15363" max="15363" width="66.42578125" style="1068" customWidth="1"/>
    <col min="15364" max="15364" width="12.5703125" style="1068" customWidth="1"/>
    <col min="15365" max="15366" width="11.5703125" style="1068" customWidth="1"/>
    <col min="15367" max="15367" width="14.140625" style="1068" customWidth="1"/>
    <col min="15368" max="15368" width="14" style="1068" customWidth="1"/>
    <col min="15369" max="15369" width="11" style="1068" customWidth="1"/>
    <col min="15370" max="15370" width="12.5703125" style="1068" customWidth="1"/>
    <col min="15371" max="15371" width="12.85546875" style="1068" customWidth="1"/>
    <col min="15372" max="15372" width="11.5703125" style="1068" customWidth="1"/>
    <col min="15373" max="15617" width="9.140625" style="1068"/>
    <col min="15618" max="15618" width="13.140625" style="1068" customWidth="1"/>
    <col min="15619" max="15619" width="66.42578125" style="1068" customWidth="1"/>
    <col min="15620" max="15620" width="12.5703125" style="1068" customWidth="1"/>
    <col min="15621" max="15622" width="11.5703125" style="1068" customWidth="1"/>
    <col min="15623" max="15623" width="14.140625" style="1068" customWidth="1"/>
    <col min="15624" max="15624" width="14" style="1068" customWidth="1"/>
    <col min="15625" max="15625" width="11" style="1068" customWidth="1"/>
    <col min="15626" max="15626" width="12.5703125" style="1068" customWidth="1"/>
    <col min="15627" max="15627" width="12.85546875" style="1068" customWidth="1"/>
    <col min="15628" max="15628" width="11.5703125" style="1068" customWidth="1"/>
    <col min="15629" max="15873" width="9.140625" style="1068"/>
    <col min="15874" max="15874" width="13.140625" style="1068" customWidth="1"/>
    <col min="15875" max="15875" width="66.42578125" style="1068" customWidth="1"/>
    <col min="15876" max="15876" width="12.5703125" style="1068" customWidth="1"/>
    <col min="15877" max="15878" width="11.5703125" style="1068" customWidth="1"/>
    <col min="15879" max="15879" width="14.140625" style="1068" customWidth="1"/>
    <col min="15880" max="15880" width="14" style="1068" customWidth="1"/>
    <col min="15881" max="15881" width="11" style="1068" customWidth="1"/>
    <col min="15882" max="15882" width="12.5703125" style="1068" customWidth="1"/>
    <col min="15883" max="15883" width="12.85546875" style="1068" customWidth="1"/>
    <col min="15884" max="15884" width="11.5703125" style="1068" customWidth="1"/>
    <col min="15885" max="16129" width="9.140625" style="1068"/>
    <col min="16130" max="16130" width="13.140625" style="1068" customWidth="1"/>
    <col min="16131" max="16131" width="66.42578125" style="1068" customWidth="1"/>
    <col min="16132" max="16132" width="12.5703125" style="1068" customWidth="1"/>
    <col min="16133" max="16134" width="11.5703125" style="1068" customWidth="1"/>
    <col min="16135" max="16135" width="14.140625" style="1068" customWidth="1"/>
    <col min="16136" max="16136" width="14" style="1068" customWidth="1"/>
    <col min="16137" max="16137" width="11" style="1068" customWidth="1"/>
    <col min="16138" max="16138" width="12.5703125" style="1068" customWidth="1"/>
    <col min="16139" max="16139" width="12.85546875" style="1068" customWidth="1"/>
    <col min="16140" max="16140" width="11.5703125" style="1068" customWidth="1"/>
    <col min="16141" max="16384" width="9.140625" style="1068"/>
  </cols>
  <sheetData>
    <row r="1" spans="1:12" s="797" customFormat="1" ht="18" customHeight="1" x14ac:dyDescent="0.2">
      <c r="A1" s="642"/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</row>
    <row r="2" spans="1:12" s="797" customFormat="1" ht="18.75" x14ac:dyDescent="0.2">
      <c r="A2" s="3393"/>
      <c r="B2" s="3393"/>
      <c r="C2" s="3393"/>
      <c r="D2" s="3393"/>
      <c r="E2" s="3393"/>
      <c r="F2" s="3393"/>
      <c r="G2" s="3393"/>
      <c r="H2" s="3393"/>
      <c r="I2" s="3393"/>
      <c r="J2" s="3393"/>
      <c r="K2" s="3393"/>
      <c r="L2" s="3393"/>
    </row>
    <row r="3" spans="1:12" s="797" customFormat="1" ht="18" customHeight="1" x14ac:dyDescent="0.2">
      <c r="A3" s="642"/>
      <c r="B3" s="3445" t="s">
        <v>271</v>
      </c>
      <c r="C3" s="3445"/>
      <c r="D3" s="3446" t="str">
        <f>[1]СПО!F3</f>
        <v>01.05.2017 г.</v>
      </c>
      <c r="E3" s="3446"/>
      <c r="F3" s="3447" t="s">
        <v>277</v>
      </c>
      <c r="G3" s="3447"/>
      <c r="H3" s="3447"/>
      <c r="I3" s="3447"/>
      <c r="J3" s="3447"/>
      <c r="K3" s="3447"/>
      <c r="L3" s="3447"/>
    </row>
    <row r="4" spans="1:12" s="797" customFormat="1" ht="19.5" thickBot="1" x14ac:dyDescent="0.25">
      <c r="B4" s="1969"/>
      <c r="C4" s="1969"/>
      <c r="F4" s="798"/>
      <c r="I4" s="798"/>
      <c r="L4" s="798"/>
    </row>
    <row r="5" spans="1:12" s="797" customFormat="1" ht="12.75" customHeight="1" thickBot="1" x14ac:dyDescent="0.25">
      <c r="B5" s="3404" t="s">
        <v>9</v>
      </c>
      <c r="C5" s="3404"/>
      <c r="D5" s="3379" t="s">
        <v>0</v>
      </c>
      <c r="E5" s="3379"/>
      <c r="F5" s="3379"/>
      <c r="G5" s="3379" t="s">
        <v>1</v>
      </c>
      <c r="H5" s="3379"/>
      <c r="I5" s="3379"/>
      <c r="J5" s="3396" t="s">
        <v>21</v>
      </c>
      <c r="K5" s="3396"/>
      <c r="L5" s="3396"/>
    </row>
    <row r="6" spans="1:12" s="797" customFormat="1" ht="19.5" thickBot="1" x14ac:dyDescent="0.25">
      <c r="B6" s="3404"/>
      <c r="C6" s="3404"/>
      <c r="D6" s="3379"/>
      <c r="E6" s="3379"/>
      <c r="F6" s="3379"/>
      <c r="G6" s="3379"/>
      <c r="H6" s="3379"/>
      <c r="I6" s="3379"/>
      <c r="J6" s="3396"/>
      <c r="K6" s="3396"/>
      <c r="L6" s="3396"/>
    </row>
    <row r="7" spans="1:12" s="797" customFormat="1" ht="64.5" thickBot="1" x14ac:dyDescent="0.25">
      <c r="B7" s="3404"/>
      <c r="C7" s="3404"/>
      <c r="D7" s="911" t="s">
        <v>26</v>
      </c>
      <c r="E7" s="912" t="s">
        <v>27</v>
      </c>
      <c r="F7" s="2024" t="s">
        <v>4</v>
      </c>
      <c r="G7" s="913" t="s">
        <v>26</v>
      </c>
      <c r="H7" s="912" t="s">
        <v>27</v>
      </c>
      <c r="I7" s="2024" t="s">
        <v>4</v>
      </c>
      <c r="J7" s="913" t="s">
        <v>26</v>
      </c>
      <c r="K7" s="912" t="s">
        <v>27</v>
      </c>
      <c r="L7" s="2024" t="s">
        <v>4</v>
      </c>
    </row>
    <row r="8" spans="1:12" s="797" customFormat="1" ht="18.600000000000001" customHeight="1" thickBot="1" x14ac:dyDescent="0.25">
      <c r="B8" s="3398" t="s">
        <v>22</v>
      </c>
      <c r="C8" s="3398"/>
      <c r="D8" s="799">
        <f>SUM(D9:D25)</f>
        <v>181</v>
      </c>
      <c r="E8" s="799">
        <f t="shared" ref="E8:L8" si="0">SUM(E9:E25)</f>
        <v>3</v>
      </c>
      <c r="F8" s="1306">
        <f t="shared" si="0"/>
        <v>184</v>
      </c>
      <c r="G8" s="978">
        <f t="shared" si="0"/>
        <v>137</v>
      </c>
      <c r="H8" s="799">
        <f t="shared" si="0"/>
        <v>5</v>
      </c>
      <c r="I8" s="1306">
        <f t="shared" si="0"/>
        <v>142</v>
      </c>
      <c r="J8" s="978">
        <f t="shared" si="0"/>
        <v>318</v>
      </c>
      <c r="K8" s="799">
        <f t="shared" si="0"/>
        <v>8</v>
      </c>
      <c r="L8" s="1306">
        <f t="shared" si="0"/>
        <v>326</v>
      </c>
    </row>
    <row r="9" spans="1:12" s="797" customFormat="1" ht="18.75" x14ac:dyDescent="0.2">
      <c r="B9" s="1986" t="s">
        <v>329</v>
      </c>
      <c r="C9" s="1987" t="s">
        <v>302</v>
      </c>
      <c r="D9" s="2066">
        <v>0</v>
      </c>
      <c r="E9" s="2067">
        <v>0</v>
      </c>
      <c r="F9" s="2068">
        <v>0</v>
      </c>
      <c r="G9" s="2069">
        <v>0</v>
      </c>
      <c r="H9" s="2067">
        <v>0</v>
      </c>
      <c r="I9" s="2070">
        <v>0</v>
      </c>
      <c r="J9" s="2069">
        <v>0</v>
      </c>
      <c r="K9" s="2067">
        <v>0</v>
      </c>
      <c r="L9" s="2070">
        <v>0</v>
      </c>
    </row>
    <row r="10" spans="1:12" ht="18.75" x14ac:dyDescent="0.3">
      <c r="B10" s="782" t="s">
        <v>248</v>
      </c>
      <c r="C10" s="640" t="s">
        <v>207</v>
      </c>
      <c r="D10" s="1069">
        <v>10</v>
      </c>
      <c r="E10" s="630">
        <v>0</v>
      </c>
      <c r="F10" s="2071">
        <v>10</v>
      </c>
      <c r="G10" s="631">
        <v>9</v>
      </c>
      <c r="H10" s="630">
        <v>0</v>
      </c>
      <c r="I10" s="1070">
        <v>9</v>
      </c>
      <c r="J10" s="631">
        <v>19</v>
      </c>
      <c r="K10" s="630">
        <v>0</v>
      </c>
      <c r="L10" s="1070">
        <v>19</v>
      </c>
    </row>
    <row r="11" spans="1:12" ht="18.75" x14ac:dyDescent="0.3">
      <c r="B11" s="782" t="s">
        <v>249</v>
      </c>
      <c r="C11" s="640" t="s">
        <v>209</v>
      </c>
      <c r="D11" s="1069">
        <v>13</v>
      </c>
      <c r="E11" s="630">
        <v>0</v>
      </c>
      <c r="F11" s="2071">
        <v>13</v>
      </c>
      <c r="G11" s="631">
        <v>6</v>
      </c>
      <c r="H11" s="630">
        <v>0</v>
      </c>
      <c r="I11" s="1070">
        <v>6</v>
      </c>
      <c r="J11" s="631">
        <v>19</v>
      </c>
      <c r="K11" s="630">
        <v>0</v>
      </c>
      <c r="L11" s="1070">
        <v>19</v>
      </c>
    </row>
    <row r="12" spans="1:12" ht="18.75" x14ac:dyDescent="0.3">
      <c r="B12" s="782" t="s">
        <v>250</v>
      </c>
      <c r="C12" s="640" t="s">
        <v>211</v>
      </c>
      <c r="D12" s="1069">
        <v>8</v>
      </c>
      <c r="E12" s="630">
        <v>0</v>
      </c>
      <c r="F12" s="2071">
        <v>8</v>
      </c>
      <c r="G12" s="631">
        <v>8</v>
      </c>
      <c r="H12" s="630">
        <v>0</v>
      </c>
      <c r="I12" s="1070">
        <v>8</v>
      </c>
      <c r="J12" s="631">
        <v>16</v>
      </c>
      <c r="K12" s="630">
        <v>0</v>
      </c>
      <c r="L12" s="1070">
        <v>16</v>
      </c>
    </row>
    <row r="13" spans="1:12" ht="18.75" x14ac:dyDescent="0.3">
      <c r="B13" s="782" t="s">
        <v>251</v>
      </c>
      <c r="C13" s="640" t="s">
        <v>213</v>
      </c>
      <c r="D13" s="1069">
        <v>9</v>
      </c>
      <c r="E13" s="630">
        <v>2</v>
      </c>
      <c r="F13" s="2071">
        <v>11</v>
      </c>
      <c r="G13" s="631">
        <v>8</v>
      </c>
      <c r="H13" s="630">
        <v>0</v>
      </c>
      <c r="I13" s="1070">
        <v>8</v>
      </c>
      <c r="J13" s="631">
        <v>17</v>
      </c>
      <c r="K13" s="630">
        <v>2</v>
      </c>
      <c r="L13" s="1070">
        <v>19</v>
      </c>
    </row>
    <row r="14" spans="1:12" ht="18.75" x14ac:dyDescent="0.3">
      <c r="B14" s="782" t="s">
        <v>252</v>
      </c>
      <c r="C14" s="640" t="s">
        <v>253</v>
      </c>
      <c r="D14" s="1069">
        <v>8</v>
      </c>
      <c r="E14" s="630">
        <v>1</v>
      </c>
      <c r="F14" s="2071">
        <v>9</v>
      </c>
      <c r="G14" s="631">
        <v>5</v>
      </c>
      <c r="H14" s="630">
        <v>0</v>
      </c>
      <c r="I14" s="1070">
        <v>5</v>
      </c>
      <c r="J14" s="631">
        <v>13</v>
      </c>
      <c r="K14" s="630">
        <v>1</v>
      </c>
      <c r="L14" s="1070">
        <v>14</v>
      </c>
    </row>
    <row r="15" spans="1:12" ht="18.75" x14ac:dyDescent="0.3">
      <c r="B15" s="782" t="s">
        <v>254</v>
      </c>
      <c r="C15" s="640" t="s">
        <v>217</v>
      </c>
      <c r="D15" s="1069">
        <v>40</v>
      </c>
      <c r="E15" s="630">
        <v>0</v>
      </c>
      <c r="F15" s="2071">
        <v>40</v>
      </c>
      <c r="G15" s="631">
        <v>39</v>
      </c>
      <c r="H15" s="630">
        <v>0</v>
      </c>
      <c r="I15" s="1070">
        <v>39</v>
      </c>
      <c r="J15" s="631">
        <v>79</v>
      </c>
      <c r="K15" s="630">
        <v>0</v>
      </c>
      <c r="L15" s="1070">
        <v>79</v>
      </c>
    </row>
    <row r="16" spans="1:12" ht="18.75" x14ac:dyDescent="0.3">
      <c r="B16" s="782" t="s">
        <v>255</v>
      </c>
      <c r="C16" s="640" t="s">
        <v>219</v>
      </c>
      <c r="D16" s="1069">
        <v>15</v>
      </c>
      <c r="E16" s="630">
        <v>0</v>
      </c>
      <c r="F16" s="2071">
        <v>15</v>
      </c>
      <c r="G16" s="631">
        <v>7</v>
      </c>
      <c r="H16" s="630">
        <v>0</v>
      </c>
      <c r="I16" s="1070">
        <v>7</v>
      </c>
      <c r="J16" s="631">
        <v>22</v>
      </c>
      <c r="K16" s="630">
        <v>0</v>
      </c>
      <c r="L16" s="1070">
        <v>22</v>
      </c>
    </row>
    <row r="17" spans="2:12" ht="18.75" x14ac:dyDescent="0.3">
      <c r="B17" s="782" t="s">
        <v>256</v>
      </c>
      <c r="C17" s="640" t="s">
        <v>223</v>
      </c>
      <c r="D17" s="1069">
        <v>38</v>
      </c>
      <c r="E17" s="630">
        <v>0</v>
      </c>
      <c r="F17" s="2071">
        <v>38</v>
      </c>
      <c r="G17" s="631">
        <v>22</v>
      </c>
      <c r="H17" s="630">
        <v>0</v>
      </c>
      <c r="I17" s="1070">
        <v>22</v>
      </c>
      <c r="J17" s="631">
        <v>60</v>
      </c>
      <c r="K17" s="630">
        <v>0</v>
      </c>
      <c r="L17" s="1070">
        <v>60</v>
      </c>
    </row>
    <row r="18" spans="2:12" ht="18.75" x14ac:dyDescent="0.3">
      <c r="B18" s="782" t="s">
        <v>257</v>
      </c>
      <c r="C18" s="640" t="s">
        <v>225</v>
      </c>
      <c r="D18" s="1069">
        <v>8</v>
      </c>
      <c r="E18" s="630">
        <v>0</v>
      </c>
      <c r="F18" s="2071">
        <v>8</v>
      </c>
      <c r="G18" s="631">
        <v>5</v>
      </c>
      <c r="H18" s="630">
        <v>0</v>
      </c>
      <c r="I18" s="1070">
        <v>5</v>
      </c>
      <c r="J18" s="631">
        <v>13</v>
      </c>
      <c r="K18" s="630">
        <v>0</v>
      </c>
      <c r="L18" s="1070">
        <v>13</v>
      </c>
    </row>
    <row r="19" spans="2:12" ht="18.75" x14ac:dyDescent="0.3">
      <c r="B19" s="782" t="s">
        <v>258</v>
      </c>
      <c r="C19" s="640" t="s">
        <v>235</v>
      </c>
      <c r="D19" s="1069">
        <v>3</v>
      </c>
      <c r="E19" s="630">
        <v>0</v>
      </c>
      <c r="F19" s="2071">
        <v>3</v>
      </c>
      <c r="G19" s="631">
        <v>2</v>
      </c>
      <c r="H19" s="630">
        <v>2</v>
      </c>
      <c r="I19" s="1070">
        <v>4</v>
      </c>
      <c r="J19" s="631">
        <v>5</v>
      </c>
      <c r="K19" s="630">
        <v>2</v>
      </c>
      <c r="L19" s="1070">
        <v>7</v>
      </c>
    </row>
    <row r="20" spans="2:12" ht="18.75" x14ac:dyDescent="0.3">
      <c r="B20" s="782" t="s">
        <v>259</v>
      </c>
      <c r="C20" s="640" t="s">
        <v>237</v>
      </c>
      <c r="D20" s="1069">
        <v>3</v>
      </c>
      <c r="E20" s="630">
        <v>0</v>
      </c>
      <c r="F20" s="2071">
        <v>3</v>
      </c>
      <c r="G20" s="631">
        <v>1</v>
      </c>
      <c r="H20" s="630">
        <v>1</v>
      </c>
      <c r="I20" s="1070">
        <v>2</v>
      </c>
      <c r="J20" s="631">
        <v>4</v>
      </c>
      <c r="K20" s="630">
        <v>1</v>
      </c>
      <c r="L20" s="1070">
        <v>5</v>
      </c>
    </row>
    <row r="21" spans="2:12" ht="18.75" x14ac:dyDescent="0.3">
      <c r="B21" s="782" t="s">
        <v>303</v>
      </c>
      <c r="C21" s="640" t="s">
        <v>239</v>
      </c>
      <c r="D21" s="1069">
        <v>2</v>
      </c>
      <c r="E21" s="630">
        <v>0</v>
      </c>
      <c r="F21" s="2071">
        <v>2</v>
      </c>
      <c r="G21" s="631">
        <v>0</v>
      </c>
      <c r="H21" s="630">
        <v>0</v>
      </c>
      <c r="I21" s="1070">
        <v>0</v>
      </c>
      <c r="J21" s="631">
        <v>2</v>
      </c>
      <c r="K21" s="630">
        <v>0</v>
      </c>
      <c r="L21" s="1070">
        <v>2</v>
      </c>
    </row>
    <row r="22" spans="2:12" ht="18.75" x14ac:dyDescent="0.3">
      <c r="B22" s="782" t="s">
        <v>304</v>
      </c>
      <c r="C22" s="640" t="s">
        <v>241</v>
      </c>
      <c r="D22" s="1069">
        <v>1</v>
      </c>
      <c r="E22" s="630">
        <v>0</v>
      </c>
      <c r="F22" s="2071">
        <v>1</v>
      </c>
      <c r="G22" s="631">
        <v>1</v>
      </c>
      <c r="H22" s="630">
        <v>0</v>
      </c>
      <c r="I22" s="1070">
        <v>1</v>
      </c>
      <c r="J22" s="631">
        <v>2</v>
      </c>
      <c r="K22" s="630">
        <v>0</v>
      </c>
      <c r="L22" s="1070">
        <v>2</v>
      </c>
    </row>
    <row r="23" spans="2:12" ht="18.75" x14ac:dyDescent="0.3">
      <c r="B23" s="782" t="s">
        <v>260</v>
      </c>
      <c r="C23" s="640" t="s">
        <v>243</v>
      </c>
      <c r="D23" s="1069">
        <v>3</v>
      </c>
      <c r="E23" s="630">
        <v>0</v>
      </c>
      <c r="F23" s="2071">
        <v>3</v>
      </c>
      <c r="G23" s="631">
        <v>3</v>
      </c>
      <c r="H23" s="630">
        <v>0</v>
      </c>
      <c r="I23" s="1070">
        <v>3</v>
      </c>
      <c r="J23" s="631">
        <v>6</v>
      </c>
      <c r="K23" s="630">
        <v>0</v>
      </c>
      <c r="L23" s="1070">
        <v>6</v>
      </c>
    </row>
    <row r="24" spans="2:12" ht="18.75" x14ac:dyDescent="0.3">
      <c r="B24" s="782" t="s">
        <v>261</v>
      </c>
      <c r="C24" s="640" t="s">
        <v>245</v>
      </c>
      <c r="D24" s="1069">
        <v>10</v>
      </c>
      <c r="E24" s="630">
        <v>0</v>
      </c>
      <c r="F24" s="2071">
        <v>10</v>
      </c>
      <c r="G24" s="631">
        <v>10</v>
      </c>
      <c r="H24" s="630">
        <v>2</v>
      </c>
      <c r="I24" s="1070">
        <v>12</v>
      </c>
      <c r="J24" s="631">
        <v>20</v>
      </c>
      <c r="K24" s="630">
        <v>2</v>
      </c>
      <c r="L24" s="1070">
        <v>22</v>
      </c>
    </row>
    <row r="25" spans="2:12" ht="19.5" thickBot="1" x14ac:dyDescent="0.35">
      <c r="B25" s="783" t="s">
        <v>262</v>
      </c>
      <c r="C25" s="786" t="s">
        <v>296</v>
      </c>
      <c r="D25" s="1071">
        <v>10</v>
      </c>
      <c r="E25" s="1072">
        <v>0</v>
      </c>
      <c r="F25" s="2072">
        <v>10</v>
      </c>
      <c r="G25" s="1074">
        <v>11</v>
      </c>
      <c r="H25" s="1072">
        <v>0</v>
      </c>
      <c r="I25" s="1073">
        <v>11</v>
      </c>
      <c r="J25" s="1074">
        <v>21</v>
      </c>
      <c r="K25" s="1072">
        <v>0</v>
      </c>
      <c r="L25" s="1073">
        <v>21</v>
      </c>
    </row>
    <row r="26" spans="2:12" s="2073" customFormat="1" ht="18.600000000000001" customHeight="1" thickBot="1" x14ac:dyDescent="0.25">
      <c r="B26" s="3448" t="s">
        <v>16</v>
      </c>
      <c r="C26" s="3448"/>
      <c r="D26" s="982">
        <f>SUM(D9:D25)</f>
        <v>181</v>
      </c>
      <c r="E26" s="982">
        <f t="shared" ref="E26:L26" si="1">SUM(E9:E25)</f>
        <v>3</v>
      </c>
      <c r="F26" s="983">
        <f t="shared" si="1"/>
        <v>184</v>
      </c>
      <c r="G26" s="984">
        <f t="shared" si="1"/>
        <v>137</v>
      </c>
      <c r="H26" s="982">
        <f t="shared" si="1"/>
        <v>5</v>
      </c>
      <c r="I26" s="983">
        <f t="shared" si="1"/>
        <v>142</v>
      </c>
      <c r="J26" s="984">
        <f t="shared" si="1"/>
        <v>318</v>
      </c>
      <c r="K26" s="982">
        <f t="shared" si="1"/>
        <v>8</v>
      </c>
      <c r="L26" s="983">
        <f t="shared" si="1"/>
        <v>326</v>
      </c>
    </row>
    <row r="27" spans="2:12" ht="18" customHeight="1" x14ac:dyDescent="0.2">
      <c r="B27" s="3453" t="s">
        <v>23</v>
      </c>
      <c r="C27" s="3453"/>
      <c r="D27" s="1884"/>
      <c r="E27" s="1885"/>
      <c r="F27" s="1886"/>
      <c r="G27" s="1885"/>
      <c r="H27" s="1885"/>
      <c r="I27" s="1886"/>
      <c r="J27" s="1885"/>
      <c r="K27" s="1885"/>
      <c r="L27" s="1886"/>
    </row>
    <row r="28" spans="2:12" ht="18.95" customHeight="1" thickBot="1" x14ac:dyDescent="0.25">
      <c r="B28" s="3449" t="s">
        <v>11</v>
      </c>
      <c r="C28" s="3449"/>
      <c r="D28" s="1884"/>
      <c r="E28" s="1885"/>
      <c r="F28" s="1886"/>
      <c r="G28" s="1885"/>
      <c r="H28" s="1885"/>
      <c r="I28" s="1886"/>
      <c r="J28" s="1885"/>
      <c r="K28" s="1885"/>
      <c r="L28" s="1886"/>
    </row>
    <row r="29" spans="2:12" s="797" customFormat="1" ht="18.75" x14ac:dyDescent="0.2">
      <c r="B29" s="1986" t="s">
        <v>329</v>
      </c>
      <c r="C29" s="1987" t="s">
        <v>302</v>
      </c>
      <c r="D29" s="2066">
        <v>0</v>
      </c>
      <c r="E29" s="2067">
        <v>0</v>
      </c>
      <c r="F29" s="2070">
        <v>0</v>
      </c>
      <c r="G29" s="2069">
        <v>0</v>
      </c>
      <c r="H29" s="2067">
        <v>0</v>
      </c>
      <c r="I29" s="2070">
        <v>0</v>
      </c>
      <c r="J29" s="2069">
        <v>0</v>
      </c>
      <c r="K29" s="2067">
        <v>0</v>
      </c>
      <c r="L29" s="2070">
        <v>0</v>
      </c>
    </row>
    <row r="30" spans="2:12" ht="18.75" x14ac:dyDescent="0.3">
      <c r="B30" s="782" t="s">
        <v>248</v>
      </c>
      <c r="C30" s="640" t="s">
        <v>207</v>
      </c>
      <c r="D30" s="1069">
        <v>9</v>
      </c>
      <c r="E30" s="630">
        <v>0</v>
      </c>
      <c r="F30" s="1070">
        <v>9</v>
      </c>
      <c r="G30" s="631">
        <v>7</v>
      </c>
      <c r="H30" s="630">
        <v>0</v>
      </c>
      <c r="I30" s="1070">
        <v>7</v>
      </c>
      <c r="J30" s="631">
        <v>16</v>
      </c>
      <c r="K30" s="630">
        <v>0</v>
      </c>
      <c r="L30" s="1070">
        <v>16</v>
      </c>
    </row>
    <row r="31" spans="2:12" ht="18.75" x14ac:dyDescent="0.3">
      <c r="B31" s="782" t="s">
        <v>249</v>
      </c>
      <c r="C31" s="640" t="s">
        <v>209</v>
      </c>
      <c r="D31" s="1069">
        <v>13</v>
      </c>
      <c r="E31" s="630">
        <v>0</v>
      </c>
      <c r="F31" s="1070">
        <v>13</v>
      </c>
      <c r="G31" s="631">
        <v>6</v>
      </c>
      <c r="H31" s="630">
        <v>0</v>
      </c>
      <c r="I31" s="1070">
        <v>6</v>
      </c>
      <c r="J31" s="631">
        <v>19</v>
      </c>
      <c r="K31" s="630">
        <v>0</v>
      </c>
      <c r="L31" s="1070">
        <v>19</v>
      </c>
    </row>
    <row r="32" spans="2:12" ht="18.75" x14ac:dyDescent="0.3">
      <c r="B32" s="782" t="s">
        <v>250</v>
      </c>
      <c r="C32" s="640" t="s">
        <v>211</v>
      </c>
      <c r="D32" s="1069">
        <v>8</v>
      </c>
      <c r="E32" s="630">
        <v>0</v>
      </c>
      <c r="F32" s="1070">
        <v>8</v>
      </c>
      <c r="G32" s="631">
        <v>8</v>
      </c>
      <c r="H32" s="630">
        <v>0</v>
      </c>
      <c r="I32" s="1070">
        <v>8</v>
      </c>
      <c r="J32" s="631">
        <v>16</v>
      </c>
      <c r="K32" s="630">
        <v>0</v>
      </c>
      <c r="L32" s="1070">
        <v>16</v>
      </c>
    </row>
    <row r="33" spans="2:12" ht="18.75" x14ac:dyDescent="0.3">
      <c r="B33" s="782" t="s">
        <v>251</v>
      </c>
      <c r="C33" s="640" t="s">
        <v>213</v>
      </c>
      <c r="D33" s="1069">
        <v>8</v>
      </c>
      <c r="E33" s="630">
        <v>2</v>
      </c>
      <c r="F33" s="1070">
        <v>10</v>
      </c>
      <c r="G33" s="631">
        <v>7</v>
      </c>
      <c r="H33" s="630">
        <v>0</v>
      </c>
      <c r="I33" s="1070">
        <v>7</v>
      </c>
      <c r="J33" s="631">
        <v>15</v>
      </c>
      <c r="K33" s="630">
        <v>2</v>
      </c>
      <c r="L33" s="1070">
        <v>17</v>
      </c>
    </row>
    <row r="34" spans="2:12" ht="18.75" x14ac:dyDescent="0.3">
      <c r="B34" s="782" t="s">
        <v>252</v>
      </c>
      <c r="C34" s="640" t="s">
        <v>253</v>
      </c>
      <c r="D34" s="1069">
        <v>8</v>
      </c>
      <c r="E34" s="630">
        <v>1</v>
      </c>
      <c r="F34" s="1070">
        <v>9</v>
      </c>
      <c r="G34" s="631">
        <v>4</v>
      </c>
      <c r="H34" s="630">
        <v>0</v>
      </c>
      <c r="I34" s="1070">
        <v>4</v>
      </c>
      <c r="J34" s="631">
        <v>12</v>
      </c>
      <c r="K34" s="630">
        <v>1</v>
      </c>
      <c r="L34" s="1070">
        <v>13</v>
      </c>
    </row>
    <row r="35" spans="2:12" ht="18.75" x14ac:dyDescent="0.3">
      <c r="B35" s="782" t="s">
        <v>254</v>
      </c>
      <c r="C35" s="640" t="s">
        <v>217</v>
      </c>
      <c r="D35" s="1069">
        <v>40</v>
      </c>
      <c r="E35" s="630">
        <v>0</v>
      </c>
      <c r="F35" s="1070">
        <v>40</v>
      </c>
      <c r="G35" s="631">
        <v>39</v>
      </c>
      <c r="H35" s="630">
        <v>0</v>
      </c>
      <c r="I35" s="1070">
        <v>39</v>
      </c>
      <c r="J35" s="631">
        <v>79</v>
      </c>
      <c r="K35" s="630">
        <v>0</v>
      </c>
      <c r="L35" s="1070">
        <v>79</v>
      </c>
    </row>
    <row r="36" spans="2:12" ht="18.75" x14ac:dyDescent="0.3">
      <c r="B36" s="782" t="s">
        <v>255</v>
      </c>
      <c r="C36" s="640" t="s">
        <v>219</v>
      </c>
      <c r="D36" s="1069">
        <v>15</v>
      </c>
      <c r="E36" s="630">
        <v>0</v>
      </c>
      <c r="F36" s="1070">
        <v>15</v>
      </c>
      <c r="G36" s="631">
        <v>7</v>
      </c>
      <c r="H36" s="630">
        <v>0</v>
      </c>
      <c r="I36" s="1070">
        <v>7</v>
      </c>
      <c r="J36" s="631">
        <v>22</v>
      </c>
      <c r="K36" s="630">
        <v>0</v>
      </c>
      <c r="L36" s="1070">
        <v>22</v>
      </c>
    </row>
    <row r="37" spans="2:12" ht="18.75" x14ac:dyDescent="0.3">
      <c r="B37" s="782" t="s">
        <v>256</v>
      </c>
      <c r="C37" s="640" t="s">
        <v>223</v>
      </c>
      <c r="D37" s="1069">
        <v>34</v>
      </c>
      <c r="E37" s="630">
        <v>0</v>
      </c>
      <c r="F37" s="1070">
        <v>34</v>
      </c>
      <c r="G37" s="631">
        <v>18</v>
      </c>
      <c r="H37" s="630">
        <v>0</v>
      </c>
      <c r="I37" s="1070">
        <v>18</v>
      </c>
      <c r="J37" s="631">
        <v>52</v>
      </c>
      <c r="K37" s="630">
        <v>0</v>
      </c>
      <c r="L37" s="1070">
        <v>52</v>
      </c>
    </row>
    <row r="38" spans="2:12" ht="18.75" x14ac:dyDescent="0.3">
      <c r="B38" s="782" t="s">
        <v>257</v>
      </c>
      <c r="C38" s="640" t="s">
        <v>225</v>
      </c>
      <c r="D38" s="1069">
        <v>7</v>
      </c>
      <c r="E38" s="630">
        <v>0</v>
      </c>
      <c r="F38" s="1070">
        <v>7</v>
      </c>
      <c r="G38" s="631">
        <v>5</v>
      </c>
      <c r="H38" s="630">
        <v>0</v>
      </c>
      <c r="I38" s="1070">
        <v>5</v>
      </c>
      <c r="J38" s="631">
        <v>12</v>
      </c>
      <c r="K38" s="630">
        <v>0</v>
      </c>
      <c r="L38" s="1070">
        <v>12</v>
      </c>
    </row>
    <row r="39" spans="2:12" ht="18.75" x14ac:dyDescent="0.3">
      <c r="B39" s="782" t="s">
        <v>258</v>
      </c>
      <c r="C39" s="640" t="s">
        <v>235</v>
      </c>
      <c r="D39" s="1069">
        <v>2</v>
      </c>
      <c r="E39" s="630">
        <v>0</v>
      </c>
      <c r="F39" s="1070">
        <v>2</v>
      </c>
      <c r="G39" s="631">
        <v>2</v>
      </c>
      <c r="H39" s="630">
        <v>2</v>
      </c>
      <c r="I39" s="1070">
        <v>4</v>
      </c>
      <c r="J39" s="631">
        <v>4</v>
      </c>
      <c r="K39" s="630">
        <v>2</v>
      </c>
      <c r="L39" s="1070">
        <v>6</v>
      </c>
    </row>
    <row r="40" spans="2:12" ht="18.75" x14ac:dyDescent="0.3">
      <c r="B40" s="782" t="s">
        <v>259</v>
      </c>
      <c r="C40" s="640" t="s">
        <v>237</v>
      </c>
      <c r="D40" s="1069">
        <v>3</v>
      </c>
      <c r="E40" s="630">
        <v>0</v>
      </c>
      <c r="F40" s="1070">
        <v>3</v>
      </c>
      <c r="G40" s="631">
        <v>0</v>
      </c>
      <c r="H40" s="630">
        <v>1</v>
      </c>
      <c r="I40" s="1070">
        <v>1</v>
      </c>
      <c r="J40" s="631">
        <v>3</v>
      </c>
      <c r="K40" s="630">
        <v>1</v>
      </c>
      <c r="L40" s="1070">
        <v>4</v>
      </c>
    </row>
    <row r="41" spans="2:12" ht="18.75" x14ac:dyDescent="0.3">
      <c r="B41" s="782" t="s">
        <v>303</v>
      </c>
      <c r="C41" s="640" t="s">
        <v>239</v>
      </c>
      <c r="D41" s="1069">
        <v>1</v>
      </c>
      <c r="E41" s="630">
        <v>0</v>
      </c>
      <c r="F41" s="1070">
        <v>1</v>
      </c>
      <c r="G41" s="631">
        <v>0</v>
      </c>
      <c r="H41" s="630">
        <v>0</v>
      </c>
      <c r="I41" s="1070">
        <v>0</v>
      </c>
      <c r="J41" s="631">
        <v>1</v>
      </c>
      <c r="K41" s="630">
        <v>0</v>
      </c>
      <c r="L41" s="1070">
        <v>1</v>
      </c>
    </row>
    <row r="42" spans="2:12" ht="18.75" x14ac:dyDescent="0.3">
      <c r="B42" s="782" t="s">
        <v>304</v>
      </c>
      <c r="C42" s="640" t="s">
        <v>241</v>
      </c>
      <c r="D42" s="1069">
        <v>1</v>
      </c>
      <c r="E42" s="630">
        <v>0</v>
      </c>
      <c r="F42" s="1070">
        <v>1</v>
      </c>
      <c r="G42" s="631">
        <v>1</v>
      </c>
      <c r="H42" s="630">
        <v>0</v>
      </c>
      <c r="I42" s="1070">
        <v>1</v>
      </c>
      <c r="J42" s="631">
        <v>2</v>
      </c>
      <c r="K42" s="630">
        <v>0</v>
      </c>
      <c r="L42" s="1070">
        <v>2</v>
      </c>
    </row>
    <row r="43" spans="2:12" ht="18.75" x14ac:dyDescent="0.3">
      <c r="B43" s="782" t="s">
        <v>260</v>
      </c>
      <c r="C43" s="640" t="s">
        <v>243</v>
      </c>
      <c r="D43" s="1069">
        <v>3</v>
      </c>
      <c r="E43" s="630">
        <v>0</v>
      </c>
      <c r="F43" s="1070">
        <v>3</v>
      </c>
      <c r="G43" s="631">
        <v>3</v>
      </c>
      <c r="H43" s="630">
        <v>0</v>
      </c>
      <c r="I43" s="1070">
        <v>3</v>
      </c>
      <c r="J43" s="631">
        <v>6</v>
      </c>
      <c r="K43" s="630">
        <v>0</v>
      </c>
      <c r="L43" s="1070">
        <v>6</v>
      </c>
    </row>
    <row r="44" spans="2:12" ht="18.75" x14ac:dyDescent="0.3">
      <c r="B44" s="782" t="s">
        <v>261</v>
      </c>
      <c r="C44" s="640" t="s">
        <v>245</v>
      </c>
      <c r="D44" s="1069">
        <v>10</v>
      </c>
      <c r="E44" s="630">
        <v>0</v>
      </c>
      <c r="F44" s="1070">
        <v>10</v>
      </c>
      <c r="G44" s="631">
        <v>10</v>
      </c>
      <c r="H44" s="630">
        <v>2</v>
      </c>
      <c r="I44" s="1070">
        <v>12</v>
      </c>
      <c r="J44" s="631">
        <v>20</v>
      </c>
      <c r="K44" s="630">
        <v>2</v>
      </c>
      <c r="L44" s="1070">
        <v>22</v>
      </c>
    </row>
    <row r="45" spans="2:12" ht="19.5" thickBot="1" x14ac:dyDescent="0.35">
      <c r="B45" s="783" t="s">
        <v>262</v>
      </c>
      <c r="C45" s="786" t="s">
        <v>296</v>
      </c>
      <c r="D45" s="1071">
        <v>9</v>
      </c>
      <c r="E45" s="1072">
        <v>0</v>
      </c>
      <c r="F45" s="1073">
        <v>9</v>
      </c>
      <c r="G45" s="1074">
        <v>11</v>
      </c>
      <c r="H45" s="1072">
        <v>0</v>
      </c>
      <c r="I45" s="1073">
        <v>11</v>
      </c>
      <c r="J45" s="1074">
        <v>20</v>
      </c>
      <c r="K45" s="1072">
        <v>0</v>
      </c>
      <c r="L45" s="1073">
        <v>20</v>
      </c>
    </row>
    <row r="46" spans="2:12" ht="26.1" customHeight="1" thickBot="1" x14ac:dyDescent="0.25">
      <c r="B46" s="3448" t="s">
        <v>8</v>
      </c>
      <c r="C46" s="3448"/>
      <c r="D46" s="1082">
        <f>SUM(D29:D45)</f>
        <v>171</v>
      </c>
      <c r="E46" s="1082">
        <f t="shared" ref="E46:L46" si="2">SUM(E29:E45)</f>
        <v>3</v>
      </c>
      <c r="F46" s="1305">
        <f t="shared" si="2"/>
        <v>174</v>
      </c>
      <c r="G46" s="1064">
        <f t="shared" si="2"/>
        <v>128</v>
      </c>
      <c r="H46" s="1082">
        <f t="shared" si="2"/>
        <v>5</v>
      </c>
      <c r="I46" s="1305">
        <f t="shared" si="2"/>
        <v>133</v>
      </c>
      <c r="J46" s="1064">
        <f t="shared" si="2"/>
        <v>299</v>
      </c>
      <c r="K46" s="1082">
        <f t="shared" si="2"/>
        <v>8</v>
      </c>
      <c r="L46" s="1305">
        <f t="shared" si="2"/>
        <v>307</v>
      </c>
    </row>
    <row r="47" spans="2:12" ht="21.6" customHeight="1" thickBot="1" x14ac:dyDescent="0.25">
      <c r="B47" s="3400" t="s">
        <v>25</v>
      </c>
      <c r="C47" s="3400"/>
      <c r="D47" s="1303"/>
      <c r="E47" s="977"/>
      <c r="F47" s="1304"/>
      <c r="G47" s="977"/>
      <c r="H47" s="977"/>
      <c r="I47" s="1304"/>
      <c r="J47" s="977"/>
      <c r="K47" s="977"/>
      <c r="L47" s="1304"/>
    </row>
    <row r="48" spans="2:12" s="638" customFormat="1" ht="18.75" x14ac:dyDescent="0.3">
      <c r="B48" s="784" t="s">
        <v>248</v>
      </c>
      <c r="C48" s="785" t="s">
        <v>207</v>
      </c>
      <c r="D48" s="1075">
        <v>1</v>
      </c>
      <c r="E48" s="1076">
        <v>0</v>
      </c>
      <c r="F48" s="1077">
        <v>1</v>
      </c>
      <c r="G48" s="1078">
        <v>2</v>
      </c>
      <c r="H48" s="1076">
        <v>0</v>
      </c>
      <c r="I48" s="1077">
        <v>2</v>
      </c>
      <c r="J48" s="1078">
        <v>3</v>
      </c>
      <c r="K48" s="1076">
        <v>0</v>
      </c>
      <c r="L48" s="1077">
        <v>3</v>
      </c>
    </row>
    <row r="49" spans="2:19" ht="18.75" x14ac:dyDescent="0.3">
      <c r="B49" s="782" t="s">
        <v>251</v>
      </c>
      <c r="C49" s="640" t="s">
        <v>213</v>
      </c>
      <c r="D49" s="1069">
        <v>1</v>
      </c>
      <c r="E49" s="630">
        <v>0</v>
      </c>
      <c r="F49" s="1070">
        <v>1</v>
      </c>
      <c r="G49" s="631">
        <v>1</v>
      </c>
      <c r="H49" s="630">
        <v>0</v>
      </c>
      <c r="I49" s="1070">
        <v>1</v>
      </c>
      <c r="J49" s="631">
        <v>2</v>
      </c>
      <c r="K49" s="630">
        <v>0</v>
      </c>
      <c r="L49" s="1070">
        <v>2</v>
      </c>
    </row>
    <row r="50" spans="2:19" ht="18.75" x14ac:dyDescent="0.3">
      <c r="B50" s="782" t="s">
        <v>252</v>
      </c>
      <c r="C50" s="640" t="s">
        <v>253</v>
      </c>
      <c r="D50" s="1069">
        <v>0</v>
      </c>
      <c r="E50" s="630">
        <v>0</v>
      </c>
      <c r="F50" s="1070">
        <v>0</v>
      </c>
      <c r="G50" s="631">
        <v>1</v>
      </c>
      <c r="H50" s="630">
        <v>0</v>
      </c>
      <c r="I50" s="1070">
        <v>1</v>
      </c>
      <c r="J50" s="631">
        <v>1</v>
      </c>
      <c r="K50" s="630">
        <v>0</v>
      </c>
      <c r="L50" s="1070">
        <v>1</v>
      </c>
    </row>
    <row r="51" spans="2:19" ht="18.75" x14ac:dyDescent="0.3">
      <c r="B51" s="782" t="s">
        <v>256</v>
      </c>
      <c r="C51" s="640" t="s">
        <v>223</v>
      </c>
      <c r="D51" s="1069">
        <v>4</v>
      </c>
      <c r="E51" s="630">
        <v>0</v>
      </c>
      <c r="F51" s="1070">
        <v>4</v>
      </c>
      <c r="G51" s="631">
        <v>4</v>
      </c>
      <c r="H51" s="630">
        <v>0</v>
      </c>
      <c r="I51" s="1070">
        <v>4</v>
      </c>
      <c r="J51" s="631">
        <v>8</v>
      </c>
      <c r="K51" s="630">
        <v>0</v>
      </c>
      <c r="L51" s="1070">
        <v>8</v>
      </c>
    </row>
    <row r="52" spans="2:19" ht="18.75" x14ac:dyDescent="0.3">
      <c r="B52" s="782" t="s">
        <v>257</v>
      </c>
      <c r="C52" s="640" t="s">
        <v>225</v>
      </c>
      <c r="D52" s="1069">
        <v>1</v>
      </c>
      <c r="E52" s="630">
        <v>0</v>
      </c>
      <c r="F52" s="1070">
        <v>1</v>
      </c>
      <c r="G52" s="631">
        <v>0</v>
      </c>
      <c r="H52" s="630">
        <v>0</v>
      </c>
      <c r="I52" s="1070">
        <v>0</v>
      </c>
      <c r="J52" s="631">
        <v>1</v>
      </c>
      <c r="K52" s="630">
        <v>0</v>
      </c>
      <c r="L52" s="1070">
        <v>1</v>
      </c>
    </row>
    <row r="53" spans="2:19" ht="18.75" x14ac:dyDescent="0.3">
      <c r="B53" s="782" t="s">
        <v>258</v>
      </c>
      <c r="C53" s="640" t="s">
        <v>235</v>
      </c>
      <c r="D53" s="1069">
        <v>1</v>
      </c>
      <c r="E53" s="630">
        <v>0</v>
      </c>
      <c r="F53" s="1070">
        <v>1</v>
      </c>
      <c r="G53" s="631">
        <v>0</v>
      </c>
      <c r="H53" s="630">
        <v>0</v>
      </c>
      <c r="I53" s="1070">
        <v>0</v>
      </c>
      <c r="J53" s="631">
        <v>1</v>
      </c>
      <c r="K53" s="630">
        <v>0</v>
      </c>
      <c r="L53" s="1070">
        <v>1</v>
      </c>
    </row>
    <row r="54" spans="2:19" ht="18.75" x14ac:dyDescent="0.3">
      <c r="B54" s="782" t="s">
        <v>259</v>
      </c>
      <c r="C54" s="640" t="s">
        <v>237</v>
      </c>
      <c r="D54" s="1069">
        <v>0</v>
      </c>
      <c r="E54" s="630">
        <v>0</v>
      </c>
      <c r="F54" s="1070">
        <v>0</v>
      </c>
      <c r="G54" s="631">
        <v>1</v>
      </c>
      <c r="H54" s="630">
        <v>0</v>
      </c>
      <c r="I54" s="1070">
        <v>1</v>
      </c>
      <c r="J54" s="631">
        <v>1</v>
      </c>
      <c r="K54" s="630">
        <v>0</v>
      </c>
      <c r="L54" s="1070">
        <v>1</v>
      </c>
    </row>
    <row r="55" spans="2:19" ht="18.75" x14ac:dyDescent="0.3">
      <c r="B55" s="782" t="s">
        <v>303</v>
      </c>
      <c r="C55" s="640" t="s">
        <v>239</v>
      </c>
      <c r="D55" s="1069">
        <v>1</v>
      </c>
      <c r="E55" s="630">
        <v>0</v>
      </c>
      <c r="F55" s="1070">
        <v>1</v>
      </c>
      <c r="G55" s="631">
        <v>0</v>
      </c>
      <c r="H55" s="630">
        <v>0</v>
      </c>
      <c r="I55" s="1070">
        <v>0</v>
      </c>
      <c r="J55" s="631">
        <v>1</v>
      </c>
      <c r="K55" s="630">
        <v>0</v>
      </c>
      <c r="L55" s="1070">
        <v>1</v>
      </c>
    </row>
    <row r="56" spans="2:19" ht="19.5" thickBot="1" x14ac:dyDescent="0.35">
      <c r="B56" s="783" t="s">
        <v>262</v>
      </c>
      <c r="C56" s="786" t="s">
        <v>296</v>
      </c>
      <c r="D56" s="1071">
        <v>1</v>
      </c>
      <c r="E56" s="1072">
        <v>0</v>
      </c>
      <c r="F56" s="1073">
        <v>1</v>
      </c>
      <c r="G56" s="1074">
        <v>0</v>
      </c>
      <c r="H56" s="1072">
        <v>0</v>
      </c>
      <c r="I56" s="1073">
        <v>0</v>
      </c>
      <c r="J56" s="1074">
        <v>1</v>
      </c>
      <c r="K56" s="1072">
        <v>0</v>
      </c>
      <c r="L56" s="1073">
        <v>1</v>
      </c>
    </row>
    <row r="57" spans="2:19" ht="21.6" customHeight="1" thickBot="1" x14ac:dyDescent="0.25">
      <c r="B57" s="3451" t="s">
        <v>13</v>
      </c>
      <c r="C57" s="3451"/>
      <c r="D57" s="1887">
        <f>SUM(D48:D56)</f>
        <v>10</v>
      </c>
      <c r="E57" s="982">
        <f t="shared" ref="E57:L57" si="3">SUM(E48:E56)</f>
        <v>0</v>
      </c>
      <c r="F57" s="983">
        <f t="shared" si="3"/>
        <v>10</v>
      </c>
      <c r="G57" s="1887">
        <f t="shared" si="3"/>
        <v>9</v>
      </c>
      <c r="H57" s="982">
        <f t="shared" si="3"/>
        <v>0</v>
      </c>
      <c r="I57" s="983">
        <f t="shared" si="3"/>
        <v>9</v>
      </c>
      <c r="J57" s="1887">
        <f t="shared" si="3"/>
        <v>19</v>
      </c>
      <c r="K57" s="982">
        <f t="shared" si="3"/>
        <v>0</v>
      </c>
      <c r="L57" s="983">
        <f t="shared" si="3"/>
        <v>19</v>
      </c>
    </row>
    <row r="58" spans="2:19" ht="18.95" customHeight="1" x14ac:dyDescent="0.2">
      <c r="B58" s="3452" t="s">
        <v>10</v>
      </c>
      <c r="C58" s="3452"/>
      <c r="D58" s="1877">
        <f t="shared" ref="D58:L58" si="4">D46</f>
        <v>171</v>
      </c>
      <c r="E58" s="1876">
        <f t="shared" si="4"/>
        <v>3</v>
      </c>
      <c r="F58" s="1830">
        <f t="shared" si="4"/>
        <v>174</v>
      </c>
      <c r="G58" s="1877">
        <f t="shared" si="4"/>
        <v>128</v>
      </c>
      <c r="H58" s="1876">
        <f t="shared" si="4"/>
        <v>5</v>
      </c>
      <c r="I58" s="1830">
        <f t="shared" si="4"/>
        <v>133</v>
      </c>
      <c r="J58" s="1875">
        <f t="shared" si="4"/>
        <v>299</v>
      </c>
      <c r="K58" s="1876">
        <f t="shared" si="4"/>
        <v>8</v>
      </c>
      <c r="L58" s="1830">
        <f t="shared" si="4"/>
        <v>307</v>
      </c>
    </row>
    <row r="59" spans="2:19" ht="21.6" customHeight="1" thickBot="1" x14ac:dyDescent="0.25">
      <c r="B59" s="3450" t="s">
        <v>17</v>
      </c>
      <c r="C59" s="3450"/>
      <c r="D59" s="1880">
        <f>D57</f>
        <v>10</v>
      </c>
      <c r="E59" s="1879">
        <f t="shared" ref="E59:L59" si="5">E57</f>
        <v>0</v>
      </c>
      <c r="F59" s="1833">
        <f t="shared" si="5"/>
        <v>10</v>
      </c>
      <c r="G59" s="1880">
        <f t="shared" si="5"/>
        <v>9</v>
      </c>
      <c r="H59" s="1879">
        <f t="shared" si="5"/>
        <v>0</v>
      </c>
      <c r="I59" s="1833">
        <f t="shared" si="5"/>
        <v>9</v>
      </c>
      <c r="J59" s="1878">
        <f t="shared" si="5"/>
        <v>19</v>
      </c>
      <c r="K59" s="1879">
        <f t="shared" si="5"/>
        <v>0</v>
      </c>
      <c r="L59" s="1833">
        <f t="shared" si="5"/>
        <v>19</v>
      </c>
    </row>
    <row r="60" spans="2:19" ht="24.6" customHeight="1" thickBot="1" x14ac:dyDescent="0.25">
      <c r="B60" s="3451" t="s">
        <v>18</v>
      </c>
      <c r="C60" s="3451"/>
      <c r="D60" s="1883">
        <f>D58+D59</f>
        <v>181</v>
      </c>
      <c r="E60" s="2074">
        <f t="shared" ref="E60:L60" si="6">E58+E59</f>
        <v>3</v>
      </c>
      <c r="F60" s="2075">
        <f t="shared" si="6"/>
        <v>184</v>
      </c>
      <c r="G60" s="1883">
        <f t="shared" si="6"/>
        <v>137</v>
      </c>
      <c r="H60" s="2074">
        <f t="shared" si="6"/>
        <v>5</v>
      </c>
      <c r="I60" s="1882">
        <f t="shared" si="6"/>
        <v>142</v>
      </c>
      <c r="J60" s="1881">
        <f t="shared" si="6"/>
        <v>318</v>
      </c>
      <c r="K60" s="2074">
        <f t="shared" si="6"/>
        <v>8</v>
      </c>
      <c r="L60" s="2075">
        <f t="shared" si="6"/>
        <v>326</v>
      </c>
    </row>
    <row r="63" spans="2:19" ht="18.75" x14ac:dyDescent="0.2">
      <c r="B63" s="3377" t="str">
        <f>[1]СПО!B42</f>
        <v>Начальник УМО___________________И.И. Линник</v>
      </c>
      <c r="C63" s="3377"/>
      <c r="D63" s="3377"/>
      <c r="E63" s="3377"/>
      <c r="F63" s="3377"/>
      <c r="G63" s="3377"/>
      <c r="H63" s="3377"/>
      <c r="I63" s="3377"/>
      <c r="J63" s="3377"/>
      <c r="K63" s="3377"/>
      <c r="L63" s="3377"/>
    </row>
    <row r="64" spans="2:19" ht="18.75" x14ac:dyDescent="0.2">
      <c r="B64" s="3377"/>
      <c r="C64" s="3377"/>
      <c r="D64" s="3377"/>
      <c r="E64" s="3377"/>
      <c r="F64" s="3377"/>
      <c r="G64" s="3377"/>
      <c r="H64" s="3377"/>
      <c r="I64" s="3377"/>
      <c r="J64" s="3377"/>
      <c r="K64" s="3377"/>
      <c r="L64" s="3377"/>
      <c r="M64" s="644"/>
      <c r="N64" s="644"/>
      <c r="O64" s="644"/>
      <c r="P64" s="644"/>
      <c r="Q64" s="644"/>
      <c r="R64" s="797"/>
      <c r="S64" s="797"/>
    </row>
  </sheetData>
  <mergeCells count="21">
    <mergeCell ref="B8:C8"/>
    <mergeCell ref="B26:C26"/>
    <mergeCell ref="B64:L64"/>
    <mergeCell ref="B28:C28"/>
    <mergeCell ref="B46:C46"/>
    <mergeCell ref="B47:C47"/>
    <mergeCell ref="B59:C59"/>
    <mergeCell ref="B60:C60"/>
    <mergeCell ref="B63:L63"/>
    <mergeCell ref="B58:C58"/>
    <mergeCell ref="B27:C27"/>
    <mergeCell ref="B57:C57"/>
    <mergeCell ref="B1:L1"/>
    <mergeCell ref="A2:L2"/>
    <mergeCell ref="B5:C7"/>
    <mergeCell ref="D5:F6"/>
    <mergeCell ref="G5:I6"/>
    <mergeCell ref="J5:L6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75" zoomScaleNormal="75" workbookViewId="0">
      <selection activeCell="I25" sqref="I25"/>
    </sheetView>
  </sheetViews>
  <sheetFormatPr defaultRowHeight="12.75" x14ac:dyDescent="0.2"/>
  <cols>
    <col min="1" max="1" width="9.140625" style="288"/>
    <col min="2" max="2" width="12.5703125" style="288" customWidth="1"/>
    <col min="3" max="3" width="68.85546875" style="288" customWidth="1"/>
    <col min="4" max="4" width="13.140625" style="288" customWidth="1"/>
    <col min="5" max="5" width="10.7109375" style="288" customWidth="1"/>
    <col min="6" max="6" width="11.28515625" style="713" customWidth="1"/>
    <col min="7" max="7" width="13.5703125" style="288" customWidth="1"/>
    <col min="8" max="8" width="11.42578125" style="288" customWidth="1"/>
    <col min="9" max="9" width="11.28515625" style="713" customWidth="1"/>
    <col min="10" max="10" width="13" style="288" customWidth="1"/>
    <col min="11" max="11" width="12.140625" style="288" customWidth="1"/>
    <col min="12" max="12" width="10.7109375" style="713" customWidth="1"/>
    <col min="13" max="13" width="13.42578125" style="288" customWidth="1"/>
    <col min="14" max="14" width="13.140625" style="288" customWidth="1"/>
    <col min="15" max="15" width="12" style="713" customWidth="1"/>
    <col min="16" max="257" width="9.140625" style="288"/>
    <col min="258" max="258" width="12.5703125" style="288" customWidth="1"/>
    <col min="259" max="259" width="68.85546875" style="288" customWidth="1"/>
    <col min="260" max="261" width="9.140625" style="288"/>
    <col min="262" max="262" width="11.28515625" style="288" customWidth="1"/>
    <col min="263" max="264" width="9.140625" style="288"/>
    <col min="265" max="265" width="11.28515625" style="288" customWidth="1"/>
    <col min="266" max="267" width="9.140625" style="288"/>
    <col min="268" max="268" width="10.7109375" style="288" customWidth="1"/>
    <col min="269" max="270" width="9.140625" style="288"/>
    <col min="271" max="271" width="12" style="288" customWidth="1"/>
    <col min="272" max="513" width="9.140625" style="288"/>
    <col min="514" max="514" width="12.5703125" style="288" customWidth="1"/>
    <col min="515" max="515" width="68.85546875" style="288" customWidth="1"/>
    <col min="516" max="517" width="9.140625" style="288"/>
    <col min="518" max="518" width="11.28515625" style="288" customWidth="1"/>
    <col min="519" max="520" width="9.140625" style="288"/>
    <col min="521" max="521" width="11.28515625" style="288" customWidth="1"/>
    <col min="522" max="523" width="9.140625" style="288"/>
    <col min="524" max="524" width="10.7109375" style="288" customWidth="1"/>
    <col min="525" max="526" width="9.140625" style="288"/>
    <col min="527" max="527" width="12" style="288" customWidth="1"/>
    <col min="528" max="769" width="9.140625" style="288"/>
    <col min="770" max="770" width="12.5703125" style="288" customWidth="1"/>
    <col min="771" max="771" width="68.85546875" style="288" customWidth="1"/>
    <col min="772" max="773" width="9.140625" style="288"/>
    <col min="774" max="774" width="11.28515625" style="288" customWidth="1"/>
    <col min="775" max="776" width="9.140625" style="288"/>
    <col min="777" max="777" width="11.28515625" style="288" customWidth="1"/>
    <col min="778" max="779" width="9.140625" style="288"/>
    <col min="780" max="780" width="10.7109375" style="288" customWidth="1"/>
    <col min="781" max="782" width="9.140625" style="288"/>
    <col min="783" max="783" width="12" style="288" customWidth="1"/>
    <col min="784" max="1025" width="9.140625" style="288"/>
    <col min="1026" max="1026" width="12.5703125" style="288" customWidth="1"/>
    <col min="1027" max="1027" width="68.85546875" style="288" customWidth="1"/>
    <col min="1028" max="1029" width="9.140625" style="288"/>
    <col min="1030" max="1030" width="11.28515625" style="288" customWidth="1"/>
    <col min="1031" max="1032" width="9.140625" style="288"/>
    <col min="1033" max="1033" width="11.28515625" style="288" customWidth="1"/>
    <col min="1034" max="1035" width="9.140625" style="288"/>
    <col min="1036" max="1036" width="10.7109375" style="288" customWidth="1"/>
    <col min="1037" max="1038" width="9.140625" style="288"/>
    <col min="1039" max="1039" width="12" style="288" customWidth="1"/>
    <col min="1040" max="1281" width="9.140625" style="288"/>
    <col min="1282" max="1282" width="12.5703125" style="288" customWidth="1"/>
    <col min="1283" max="1283" width="68.85546875" style="288" customWidth="1"/>
    <col min="1284" max="1285" width="9.140625" style="288"/>
    <col min="1286" max="1286" width="11.28515625" style="288" customWidth="1"/>
    <col min="1287" max="1288" width="9.140625" style="288"/>
    <col min="1289" max="1289" width="11.28515625" style="288" customWidth="1"/>
    <col min="1290" max="1291" width="9.140625" style="288"/>
    <col min="1292" max="1292" width="10.7109375" style="288" customWidth="1"/>
    <col min="1293" max="1294" width="9.140625" style="288"/>
    <col min="1295" max="1295" width="12" style="288" customWidth="1"/>
    <col min="1296" max="1537" width="9.140625" style="288"/>
    <col min="1538" max="1538" width="12.5703125" style="288" customWidth="1"/>
    <col min="1539" max="1539" width="68.85546875" style="288" customWidth="1"/>
    <col min="1540" max="1541" width="9.140625" style="288"/>
    <col min="1542" max="1542" width="11.28515625" style="288" customWidth="1"/>
    <col min="1543" max="1544" width="9.140625" style="288"/>
    <col min="1545" max="1545" width="11.28515625" style="288" customWidth="1"/>
    <col min="1546" max="1547" width="9.140625" style="288"/>
    <col min="1548" max="1548" width="10.7109375" style="288" customWidth="1"/>
    <col min="1549" max="1550" width="9.140625" style="288"/>
    <col min="1551" max="1551" width="12" style="288" customWidth="1"/>
    <col min="1552" max="1793" width="9.140625" style="288"/>
    <col min="1794" max="1794" width="12.5703125" style="288" customWidth="1"/>
    <col min="1795" max="1795" width="68.85546875" style="288" customWidth="1"/>
    <col min="1796" max="1797" width="9.140625" style="288"/>
    <col min="1798" max="1798" width="11.28515625" style="288" customWidth="1"/>
    <col min="1799" max="1800" width="9.140625" style="288"/>
    <col min="1801" max="1801" width="11.28515625" style="288" customWidth="1"/>
    <col min="1802" max="1803" width="9.140625" style="288"/>
    <col min="1804" max="1804" width="10.7109375" style="288" customWidth="1"/>
    <col min="1805" max="1806" width="9.140625" style="288"/>
    <col min="1807" max="1807" width="12" style="288" customWidth="1"/>
    <col min="1808" max="2049" width="9.140625" style="288"/>
    <col min="2050" max="2050" width="12.5703125" style="288" customWidth="1"/>
    <col min="2051" max="2051" width="68.85546875" style="288" customWidth="1"/>
    <col min="2052" max="2053" width="9.140625" style="288"/>
    <col min="2054" max="2054" width="11.28515625" style="288" customWidth="1"/>
    <col min="2055" max="2056" width="9.140625" style="288"/>
    <col min="2057" max="2057" width="11.28515625" style="288" customWidth="1"/>
    <col min="2058" max="2059" width="9.140625" style="288"/>
    <col min="2060" max="2060" width="10.7109375" style="288" customWidth="1"/>
    <col min="2061" max="2062" width="9.140625" style="288"/>
    <col min="2063" max="2063" width="12" style="288" customWidth="1"/>
    <col min="2064" max="2305" width="9.140625" style="288"/>
    <col min="2306" max="2306" width="12.5703125" style="288" customWidth="1"/>
    <col min="2307" max="2307" width="68.85546875" style="288" customWidth="1"/>
    <col min="2308" max="2309" width="9.140625" style="288"/>
    <col min="2310" max="2310" width="11.28515625" style="288" customWidth="1"/>
    <col min="2311" max="2312" width="9.140625" style="288"/>
    <col min="2313" max="2313" width="11.28515625" style="288" customWidth="1"/>
    <col min="2314" max="2315" width="9.140625" style="288"/>
    <col min="2316" max="2316" width="10.7109375" style="288" customWidth="1"/>
    <col min="2317" max="2318" width="9.140625" style="288"/>
    <col min="2319" max="2319" width="12" style="288" customWidth="1"/>
    <col min="2320" max="2561" width="9.140625" style="288"/>
    <col min="2562" max="2562" width="12.5703125" style="288" customWidth="1"/>
    <col min="2563" max="2563" width="68.85546875" style="288" customWidth="1"/>
    <col min="2564" max="2565" width="9.140625" style="288"/>
    <col min="2566" max="2566" width="11.28515625" style="288" customWidth="1"/>
    <col min="2567" max="2568" width="9.140625" style="288"/>
    <col min="2569" max="2569" width="11.28515625" style="288" customWidth="1"/>
    <col min="2570" max="2571" width="9.140625" style="288"/>
    <col min="2572" max="2572" width="10.7109375" style="288" customWidth="1"/>
    <col min="2573" max="2574" width="9.140625" style="288"/>
    <col min="2575" max="2575" width="12" style="288" customWidth="1"/>
    <col min="2576" max="2817" width="9.140625" style="288"/>
    <col min="2818" max="2818" width="12.5703125" style="288" customWidth="1"/>
    <col min="2819" max="2819" width="68.85546875" style="288" customWidth="1"/>
    <col min="2820" max="2821" width="9.140625" style="288"/>
    <col min="2822" max="2822" width="11.28515625" style="288" customWidth="1"/>
    <col min="2823" max="2824" width="9.140625" style="288"/>
    <col min="2825" max="2825" width="11.28515625" style="288" customWidth="1"/>
    <col min="2826" max="2827" width="9.140625" style="288"/>
    <col min="2828" max="2828" width="10.7109375" style="288" customWidth="1"/>
    <col min="2829" max="2830" width="9.140625" style="288"/>
    <col min="2831" max="2831" width="12" style="288" customWidth="1"/>
    <col min="2832" max="3073" width="9.140625" style="288"/>
    <col min="3074" max="3074" width="12.5703125" style="288" customWidth="1"/>
    <col min="3075" max="3075" width="68.85546875" style="288" customWidth="1"/>
    <col min="3076" max="3077" width="9.140625" style="288"/>
    <col min="3078" max="3078" width="11.28515625" style="288" customWidth="1"/>
    <col min="3079" max="3080" width="9.140625" style="288"/>
    <col min="3081" max="3081" width="11.28515625" style="288" customWidth="1"/>
    <col min="3082" max="3083" width="9.140625" style="288"/>
    <col min="3084" max="3084" width="10.7109375" style="288" customWidth="1"/>
    <col min="3085" max="3086" width="9.140625" style="288"/>
    <col min="3087" max="3087" width="12" style="288" customWidth="1"/>
    <col min="3088" max="3329" width="9.140625" style="288"/>
    <col min="3330" max="3330" width="12.5703125" style="288" customWidth="1"/>
    <col min="3331" max="3331" width="68.85546875" style="288" customWidth="1"/>
    <col min="3332" max="3333" width="9.140625" style="288"/>
    <col min="3334" max="3334" width="11.28515625" style="288" customWidth="1"/>
    <col min="3335" max="3336" width="9.140625" style="288"/>
    <col min="3337" max="3337" width="11.28515625" style="288" customWidth="1"/>
    <col min="3338" max="3339" width="9.140625" style="288"/>
    <col min="3340" max="3340" width="10.7109375" style="288" customWidth="1"/>
    <col min="3341" max="3342" width="9.140625" style="288"/>
    <col min="3343" max="3343" width="12" style="288" customWidth="1"/>
    <col min="3344" max="3585" width="9.140625" style="288"/>
    <col min="3586" max="3586" width="12.5703125" style="288" customWidth="1"/>
    <col min="3587" max="3587" width="68.85546875" style="288" customWidth="1"/>
    <col min="3588" max="3589" width="9.140625" style="288"/>
    <col min="3590" max="3590" width="11.28515625" style="288" customWidth="1"/>
    <col min="3591" max="3592" width="9.140625" style="288"/>
    <col min="3593" max="3593" width="11.28515625" style="288" customWidth="1"/>
    <col min="3594" max="3595" width="9.140625" style="288"/>
    <col min="3596" max="3596" width="10.7109375" style="288" customWidth="1"/>
    <col min="3597" max="3598" width="9.140625" style="288"/>
    <col min="3599" max="3599" width="12" style="288" customWidth="1"/>
    <col min="3600" max="3841" width="9.140625" style="288"/>
    <col min="3842" max="3842" width="12.5703125" style="288" customWidth="1"/>
    <col min="3843" max="3843" width="68.85546875" style="288" customWidth="1"/>
    <col min="3844" max="3845" width="9.140625" style="288"/>
    <col min="3846" max="3846" width="11.28515625" style="288" customWidth="1"/>
    <col min="3847" max="3848" width="9.140625" style="288"/>
    <col min="3849" max="3849" width="11.28515625" style="288" customWidth="1"/>
    <col min="3850" max="3851" width="9.140625" style="288"/>
    <col min="3852" max="3852" width="10.7109375" style="288" customWidth="1"/>
    <col min="3853" max="3854" width="9.140625" style="288"/>
    <col min="3855" max="3855" width="12" style="288" customWidth="1"/>
    <col min="3856" max="4097" width="9.140625" style="288"/>
    <col min="4098" max="4098" width="12.5703125" style="288" customWidth="1"/>
    <col min="4099" max="4099" width="68.85546875" style="288" customWidth="1"/>
    <col min="4100" max="4101" width="9.140625" style="288"/>
    <col min="4102" max="4102" width="11.28515625" style="288" customWidth="1"/>
    <col min="4103" max="4104" width="9.140625" style="288"/>
    <col min="4105" max="4105" width="11.28515625" style="288" customWidth="1"/>
    <col min="4106" max="4107" width="9.140625" style="288"/>
    <col min="4108" max="4108" width="10.7109375" style="288" customWidth="1"/>
    <col min="4109" max="4110" width="9.140625" style="288"/>
    <col min="4111" max="4111" width="12" style="288" customWidth="1"/>
    <col min="4112" max="4353" width="9.140625" style="288"/>
    <col min="4354" max="4354" width="12.5703125" style="288" customWidth="1"/>
    <col min="4355" max="4355" width="68.85546875" style="288" customWidth="1"/>
    <col min="4356" max="4357" width="9.140625" style="288"/>
    <col min="4358" max="4358" width="11.28515625" style="288" customWidth="1"/>
    <col min="4359" max="4360" width="9.140625" style="288"/>
    <col min="4361" max="4361" width="11.28515625" style="288" customWidth="1"/>
    <col min="4362" max="4363" width="9.140625" style="288"/>
    <col min="4364" max="4364" width="10.7109375" style="288" customWidth="1"/>
    <col min="4365" max="4366" width="9.140625" style="288"/>
    <col min="4367" max="4367" width="12" style="288" customWidth="1"/>
    <col min="4368" max="4609" width="9.140625" style="288"/>
    <col min="4610" max="4610" width="12.5703125" style="288" customWidth="1"/>
    <col min="4611" max="4611" width="68.85546875" style="288" customWidth="1"/>
    <col min="4612" max="4613" width="9.140625" style="288"/>
    <col min="4614" max="4614" width="11.28515625" style="288" customWidth="1"/>
    <col min="4615" max="4616" width="9.140625" style="288"/>
    <col min="4617" max="4617" width="11.28515625" style="288" customWidth="1"/>
    <col min="4618" max="4619" width="9.140625" style="288"/>
    <col min="4620" max="4620" width="10.7109375" style="288" customWidth="1"/>
    <col min="4621" max="4622" width="9.140625" style="288"/>
    <col min="4623" max="4623" width="12" style="288" customWidth="1"/>
    <col min="4624" max="4865" width="9.140625" style="288"/>
    <col min="4866" max="4866" width="12.5703125" style="288" customWidth="1"/>
    <col min="4867" max="4867" width="68.85546875" style="288" customWidth="1"/>
    <col min="4868" max="4869" width="9.140625" style="288"/>
    <col min="4870" max="4870" width="11.28515625" style="288" customWidth="1"/>
    <col min="4871" max="4872" width="9.140625" style="288"/>
    <col min="4873" max="4873" width="11.28515625" style="288" customWidth="1"/>
    <col min="4874" max="4875" width="9.140625" style="288"/>
    <col min="4876" max="4876" width="10.7109375" style="288" customWidth="1"/>
    <col min="4877" max="4878" width="9.140625" style="288"/>
    <col min="4879" max="4879" width="12" style="288" customWidth="1"/>
    <col min="4880" max="5121" width="9.140625" style="288"/>
    <col min="5122" max="5122" width="12.5703125" style="288" customWidth="1"/>
    <col min="5123" max="5123" width="68.85546875" style="288" customWidth="1"/>
    <col min="5124" max="5125" width="9.140625" style="288"/>
    <col min="5126" max="5126" width="11.28515625" style="288" customWidth="1"/>
    <col min="5127" max="5128" width="9.140625" style="288"/>
    <col min="5129" max="5129" width="11.28515625" style="288" customWidth="1"/>
    <col min="5130" max="5131" width="9.140625" style="288"/>
    <col min="5132" max="5132" width="10.7109375" style="288" customWidth="1"/>
    <col min="5133" max="5134" width="9.140625" style="288"/>
    <col min="5135" max="5135" width="12" style="288" customWidth="1"/>
    <col min="5136" max="5377" width="9.140625" style="288"/>
    <col min="5378" max="5378" width="12.5703125" style="288" customWidth="1"/>
    <col min="5379" max="5379" width="68.85546875" style="288" customWidth="1"/>
    <col min="5380" max="5381" width="9.140625" style="288"/>
    <col min="5382" max="5382" width="11.28515625" style="288" customWidth="1"/>
    <col min="5383" max="5384" width="9.140625" style="288"/>
    <col min="5385" max="5385" width="11.28515625" style="288" customWidth="1"/>
    <col min="5386" max="5387" width="9.140625" style="288"/>
    <col min="5388" max="5388" width="10.7109375" style="288" customWidth="1"/>
    <col min="5389" max="5390" width="9.140625" style="288"/>
    <col min="5391" max="5391" width="12" style="288" customWidth="1"/>
    <col min="5392" max="5633" width="9.140625" style="288"/>
    <col min="5634" max="5634" width="12.5703125" style="288" customWidth="1"/>
    <col min="5635" max="5635" width="68.85546875" style="288" customWidth="1"/>
    <col min="5636" max="5637" width="9.140625" style="288"/>
    <col min="5638" max="5638" width="11.28515625" style="288" customWidth="1"/>
    <col min="5639" max="5640" width="9.140625" style="288"/>
    <col min="5641" max="5641" width="11.28515625" style="288" customWidth="1"/>
    <col min="5642" max="5643" width="9.140625" style="288"/>
    <col min="5644" max="5644" width="10.7109375" style="288" customWidth="1"/>
    <col min="5645" max="5646" width="9.140625" style="288"/>
    <col min="5647" max="5647" width="12" style="288" customWidth="1"/>
    <col min="5648" max="5889" width="9.140625" style="288"/>
    <col min="5890" max="5890" width="12.5703125" style="288" customWidth="1"/>
    <col min="5891" max="5891" width="68.85546875" style="288" customWidth="1"/>
    <col min="5892" max="5893" width="9.140625" style="288"/>
    <col min="5894" max="5894" width="11.28515625" style="288" customWidth="1"/>
    <col min="5895" max="5896" width="9.140625" style="288"/>
    <col min="5897" max="5897" width="11.28515625" style="288" customWidth="1"/>
    <col min="5898" max="5899" width="9.140625" style="288"/>
    <col min="5900" max="5900" width="10.7109375" style="288" customWidth="1"/>
    <col min="5901" max="5902" width="9.140625" style="288"/>
    <col min="5903" max="5903" width="12" style="288" customWidth="1"/>
    <col min="5904" max="6145" width="9.140625" style="288"/>
    <col min="6146" max="6146" width="12.5703125" style="288" customWidth="1"/>
    <col min="6147" max="6147" width="68.85546875" style="288" customWidth="1"/>
    <col min="6148" max="6149" width="9.140625" style="288"/>
    <col min="6150" max="6150" width="11.28515625" style="288" customWidth="1"/>
    <col min="6151" max="6152" width="9.140625" style="288"/>
    <col min="6153" max="6153" width="11.28515625" style="288" customWidth="1"/>
    <col min="6154" max="6155" width="9.140625" style="288"/>
    <col min="6156" max="6156" width="10.7109375" style="288" customWidth="1"/>
    <col min="6157" max="6158" width="9.140625" style="288"/>
    <col min="6159" max="6159" width="12" style="288" customWidth="1"/>
    <col min="6160" max="6401" width="9.140625" style="288"/>
    <col min="6402" max="6402" width="12.5703125" style="288" customWidth="1"/>
    <col min="6403" max="6403" width="68.85546875" style="288" customWidth="1"/>
    <col min="6404" max="6405" width="9.140625" style="288"/>
    <col min="6406" max="6406" width="11.28515625" style="288" customWidth="1"/>
    <col min="6407" max="6408" width="9.140625" style="288"/>
    <col min="6409" max="6409" width="11.28515625" style="288" customWidth="1"/>
    <col min="6410" max="6411" width="9.140625" style="288"/>
    <col min="6412" max="6412" width="10.7109375" style="288" customWidth="1"/>
    <col min="6413" max="6414" width="9.140625" style="288"/>
    <col min="6415" max="6415" width="12" style="288" customWidth="1"/>
    <col min="6416" max="6657" width="9.140625" style="288"/>
    <col min="6658" max="6658" width="12.5703125" style="288" customWidth="1"/>
    <col min="6659" max="6659" width="68.85546875" style="288" customWidth="1"/>
    <col min="6660" max="6661" width="9.140625" style="288"/>
    <col min="6662" max="6662" width="11.28515625" style="288" customWidth="1"/>
    <col min="6663" max="6664" width="9.140625" style="288"/>
    <col min="6665" max="6665" width="11.28515625" style="288" customWidth="1"/>
    <col min="6666" max="6667" width="9.140625" style="288"/>
    <col min="6668" max="6668" width="10.7109375" style="288" customWidth="1"/>
    <col min="6669" max="6670" width="9.140625" style="288"/>
    <col min="6671" max="6671" width="12" style="288" customWidth="1"/>
    <col min="6672" max="6913" width="9.140625" style="288"/>
    <col min="6914" max="6914" width="12.5703125" style="288" customWidth="1"/>
    <col min="6915" max="6915" width="68.85546875" style="288" customWidth="1"/>
    <col min="6916" max="6917" width="9.140625" style="288"/>
    <col min="6918" max="6918" width="11.28515625" style="288" customWidth="1"/>
    <col min="6919" max="6920" width="9.140625" style="288"/>
    <col min="6921" max="6921" width="11.28515625" style="288" customWidth="1"/>
    <col min="6922" max="6923" width="9.140625" style="288"/>
    <col min="6924" max="6924" width="10.7109375" style="288" customWidth="1"/>
    <col min="6925" max="6926" width="9.140625" style="288"/>
    <col min="6927" max="6927" width="12" style="288" customWidth="1"/>
    <col min="6928" max="7169" width="9.140625" style="288"/>
    <col min="7170" max="7170" width="12.5703125" style="288" customWidth="1"/>
    <col min="7171" max="7171" width="68.85546875" style="288" customWidth="1"/>
    <col min="7172" max="7173" width="9.140625" style="288"/>
    <col min="7174" max="7174" width="11.28515625" style="288" customWidth="1"/>
    <col min="7175" max="7176" width="9.140625" style="288"/>
    <col min="7177" max="7177" width="11.28515625" style="288" customWidth="1"/>
    <col min="7178" max="7179" width="9.140625" style="288"/>
    <col min="7180" max="7180" width="10.7109375" style="288" customWidth="1"/>
    <col min="7181" max="7182" width="9.140625" style="288"/>
    <col min="7183" max="7183" width="12" style="288" customWidth="1"/>
    <col min="7184" max="7425" width="9.140625" style="288"/>
    <col min="7426" max="7426" width="12.5703125" style="288" customWidth="1"/>
    <col min="7427" max="7427" width="68.85546875" style="288" customWidth="1"/>
    <col min="7428" max="7429" width="9.140625" style="288"/>
    <col min="7430" max="7430" width="11.28515625" style="288" customWidth="1"/>
    <col min="7431" max="7432" width="9.140625" style="288"/>
    <col min="7433" max="7433" width="11.28515625" style="288" customWidth="1"/>
    <col min="7434" max="7435" width="9.140625" style="288"/>
    <col min="7436" max="7436" width="10.7109375" style="288" customWidth="1"/>
    <col min="7437" max="7438" width="9.140625" style="288"/>
    <col min="7439" max="7439" width="12" style="288" customWidth="1"/>
    <col min="7440" max="7681" width="9.140625" style="288"/>
    <col min="7682" max="7682" width="12.5703125" style="288" customWidth="1"/>
    <col min="7683" max="7683" width="68.85546875" style="288" customWidth="1"/>
    <col min="7684" max="7685" width="9.140625" style="288"/>
    <col min="7686" max="7686" width="11.28515625" style="288" customWidth="1"/>
    <col min="7687" max="7688" width="9.140625" style="288"/>
    <col min="7689" max="7689" width="11.28515625" style="288" customWidth="1"/>
    <col min="7690" max="7691" width="9.140625" style="288"/>
    <col min="7692" max="7692" width="10.7109375" style="288" customWidth="1"/>
    <col min="7693" max="7694" width="9.140625" style="288"/>
    <col min="7695" max="7695" width="12" style="288" customWidth="1"/>
    <col min="7696" max="7937" width="9.140625" style="288"/>
    <col min="7938" max="7938" width="12.5703125" style="288" customWidth="1"/>
    <col min="7939" max="7939" width="68.85546875" style="288" customWidth="1"/>
    <col min="7940" max="7941" width="9.140625" style="288"/>
    <col min="7942" max="7942" width="11.28515625" style="288" customWidth="1"/>
    <col min="7943" max="7944" width="9.140625" style="288"/>
    <col min="7945" max="7945" width="11.28515625" style="288" customWidth="1"/>
    <col min="7946" max="7947" width="9.140625" style="288"/>
    <col min="7948" max="7948" width="10.7109375" style="288" customWidth="1"/>
    <col min="7949" max="7950" width="9.140625" style="288"/>
    <col min="7951" max="7951" width="12" style="288" customWidth="1"/>
    <col min="7952" max="8193" width="9.140625" style="288"/>
    <col min="8194" max="8194" width="12.5703125" style="288" customWidth="1"/>
    <col min="8195" max="8195" width="68.85546875" style="288" customWidth="1"/>
    <col min="8196" max="8197" width="9.140625" style="288"/>
    <col min="8198" max="8198" width="11.28515625" style="288" customWidth="1"/>
    <col min="8199" max="8200" width="9.140625" style="288"/>
    <col min="8201" max="8201" width="11.28515625" style="288" customWidth="1"/>
    <col min="8202" max="8203" width="9.140625" style="288"/>
    <col min="8204" max="8204" width="10.7109375" style="288" customWidth="1"/>
    <col min="8205" max="8206" width="9.140625" style="288"/>
    <col min="8207" max="8207" width="12" style="288" customWidth="1"/>
    <col min="8208" max="8449" width="9.140625" style="288"/>
    <col min="8450" max="8450" width="12.5703125" style="288" customWidth="1"/>
    <col min="8451" max="8451" width="68.85546875" style="288" customWidth="1"/>
    <col min="8452" max="8453" width="9.140625" style="288"/>
    <col min="8454" max="8454" width="11.28515625" style="288" customWidth="1"/>
    <col min="8455" max="8456" width="9.140625" style="288"/>
    <col min="8457" max="8457" width="11.28515625" style="288" customWidth="1"/>
    <col min="8458" max="8459" width="9.140625" style="288"/>
    <col min="8460" max="8460" width="10.7109375" style="288" customWidth="1"/>
    <col min="8461" max="8462" width="9.140625" style="288"/>
    <col min="8463" max="8463" width="12" style="288" customWidth="1"/>
    <col min="8464" max="8705" width="9.140625" style="288"/>
    <col min="8706" max="8706" width="12.5703125" style="288" customWidth="1"/>
    <col min="8707" max="8707" width="68.85546875" style="288" customWidth="1"/>
    <col min="8708" max="8709" width="9.140625" style="288"/>
    <col min="8710" max="8710" width="11.28515625" style="288" customWidth="1"/>
    <col min="8711" max="8712" width="9.140625" style="288"/>
    <col min="8713" max="8713" width="11.28515625" style="288" customWidth="1"/>
    <col min="8714" max="8715" width="9.140625" style="288"/>
    <col min="8716" max="8716" width="10.7109375" style="288" customWidth="1"/>
    <col min="8717" max="8718" width="9.140625" style="288"/>
    <col min="8719" max="8719" width="12" style="288" customWidth="1"/>
    <col min="8720" max="8961" width="9.140625" style="288"/>
    <col min="8962" max="8962" width="12.5703125" style="288" customWidth="1"/>
    <col min="8963" max="8963" width="68.85546875" style="288" customWidth="1"/>
    <col min="8964" max="8965" width="9.140625" style="288"/>
    <col min="8966" max="8966" width="11.28515625" style="288" customWidth="1"/>
    <col min="8967" max="8968" width="9.140625" style="288"/>
    <col min="8969" max="8969" width="11.28515625" style="288" customWidth="1"/>
    <col min="8970" max="8971" width="9.140625" style="288"/>
    <col min="8972" max="8972" width="10.7109375" style="288" customWidth="1"/>
    <col min="8973" max="8974" width="9.140625" style="288"/>
    <col min="8975" max="8975" width="12" style="288" customWidth="1"/>
    <col min="8976" max="9217" width="9.140625" style="288"/>
    <col min="9218" max="9218" width="12.5703125" style="288" customWidth="1"/>
    <col min="9219" max="9219" width="68.85546875" style="288" customWidth="1"/>
    <col min="9220" max="9221" width="9.140625" style="288"/>
    <col min="9222" max="9222" width="11.28515625" style="288" customWidth="1"/>
    <col min="9223" max="9224" width="9.140625" style="288"/>
    <col min="9225" max="9225" width="11.28515625" style="288" customWidth="1"/>
    <col min="9226" max="9227" width="9.140625" style="288"/>
    <col min="9228" max="9228" width="10.7109375" style="288" customWidth="1"/>
    <col min="9229" max="9230" width="9.140625" style="288"/>
    <col min="9231" max="9231" width="12" style="288" customWidth="1"/>
    <col min="9232" max="9473" width="9.140625" style="288"/>
    <col min="9474" max="9474" width="12.5703125" style="288" customWidth="1"/>
    <col min="9475" max="9475" width="68.85546875" style="288" customWidth="1"/>
    <col min="9476" max="9477" width="9.140625" style="288"/>
    <col min="9478" max="9478" width="11.28515625" style="288" customWidth="1"/>
    <col min="9479" max="9480" width="9.140625" style="288"/>
    <col min="9481" max="9481" width="11.28515625" style="288" customWidth="1"/>
    <col min="9482" max="9483" width="9.140625" style="288"/>
    <col min="9484" max="9484" width="10.7109375" style="288" customWidth="1"/>
    <col min="9485" max="9486" width="9.140625" style="288"/>
    <col min="9487" max="9487" width="12" style="288" customWidth="1"/>
    <col min="9488" max="9729" width="9.140625" style="288"/>
    <col min="9730" max="9730" width="12.5703125" style="288" customWidth="1"/>
    <col min="9731" max="9731" width="68.85546875" style="288" customWidth="1"/>
    <col min="9732" max="9733" width="9.140625" style="288"/>
    <col min="9734" max="9734" width="11.28515625" style="288" customWidth="1"/>
    <col min="9735" max="9736" width="9.140625" style="288"/>
    <col min="9737" max="9737" width="11.28515625" style="288" customWidth="1"/>
    <col min="9738" max="9739" width="9.140625" style="288"/>
    <col min="9740" max="9740" width="10.7109375" style="288" customWidth="1"/>
    <col min="9741" max="9742" width="9.140625" style="288"/>
    <col min="9743" max="9743" width="12" style="288" customWidth="1"/>
    <col min="9744" max="9985" width="9.140625" style="288"/>
    <col min="9986" max="9986" width="12.5703125" style="288" customWidth="1"/>
    <col min="9987" max="9987" width="68.85546875" style="288" customWidth="1"/>
    <col min="9988" max="9989" width="9.140625" style="288"/>
    <col min="9990" max="9990" width="11.28515625" style="288" customWidth="1"/>
    <col min="9991" max="9992" width="9.140625" style="288"/>
    <col min="9993" max="9993" width="11.28515625" style="288" customWidth="1"/>
    <col min="9994" max="9995" width="9.140625" style="288"/>
    <col min="9996" max="9996" width="10.7109375" style="288" customWidth="1"/>
    <col min="9997" max="9998" width="9.140625" style="288"/>
    <col min="9999" max="9999" width="12" style="288" customWidth="1"/>
    <col min="10000" max="10241" width="9.140625" style="288"/>
    <col min="10242" max="10242" width="12.5703125" style="288" customWidth="1"/>
    <col min="10243" max="10243" width="68.85546875" style="288" customWidth="1"/>
    <col min="10244" max="10245" width="9.140625" style="288"/>
    <col min="10246" max="10246" width="11.28515625" style="288" customWidth="1"/>
    <col min="10247" max="10248" width="9.140625" style="288"/>
    <col min="10249" max="10249" width="11.28515625" style="288" customWidth="1"/>
    <col min="10250" max="10251" width="9.140625" style="288"/>
    <col min="10252" max="10252" width="10.7109375" style="288" customWidth="1"/>
    <col min="10253" max="10254" width="9.140625" style="288"/>
    <col min="10255" max="10255" width="12" style="288" customWidth="1"/>
    <col min="10256" max="10497" width="9.140625" style="288"/>
    <col min="10498" max="10498" width="12.5703125" style="288" customWidth="1"/>
    <col min="10499" max="10499" width="68.85546875" style="288" customWidth="1"/>
    <col min="10500" max="10501" width="9.140625" style="288"/>
    <col min="10502" max="10502" width="11.28515625" style="288" customWidth="1"/>
    <col min="10503" max="10504" width="9.140625" style="288"/>
    <col min="10505" max="10505" width="11.28515625" style="288" customWidth="1"/>
    <col min="10506" max="10507" width="9.140625" style="288"/>
    <col min="10508" max="10508" width="10.7109375" style="288" customWidth="1"/>
    <col min="10509" max="10510" width="9.140625" style="288"/>
    <col min="10511" max="10511" width="12" style="288" customWidth="1"/>
    <col min="10512" max="10753" width="9.140625" style="288"/>
    <col min="10754" max="10754" width="12.5703125" style="288" customWidth="1"/>
    <col min="10755" max="10755" width="68.85546875" style="288" customWidth="1"/>
    <col min="10756" max="10757" width="9.140625" style="288"/>
    <col min="10758" max="10758" width="11.28515625" style="288" customWidth="1"/>
    <col min="10759" max="10760" width="9.140625" style="288"/>
    <col min="10761" max="10761" width="11.28515625" style="288" customWidth="1"/>
    <col min="10762" max="10763" width="9.140625" style="288"/>
    <col min="10764" max="10764" width="10.7109375" style="288" customWidth="1"/>
    <col min="10765" max="10766" width="9.140625" style="288"/>
    <col min="10767" max="10767" width="12" style="288" customWidth="1"/>
    <col min="10768" max="11009" width="9.140625" style="288"/>
    <col min="11010" max="11010" width="12.5703125" style="288" customWidth="1"/>
    <col min="11011" max="11011" width="68.85546875" style="288" customWidth="1"/>
    <col min="11012" max="11013" width="9.140625" style="288"/>
    <col min="11014" max="11014" width="11.28515625" style="288" customWidth="1"/>
    <col min="11015" max="11016" width="9.140625" style="288"/>
    <col min="11017" max="11017" width="11.28515625" style="288" customWidth="1"/>
    <col min="11018" max="11019" width="9.140625" style="288"/>
    <col min="11020" max="11020" width="10.7109375" style="288" customWidth="1"/>
    <col min="11021" max="11022" width="9.140625" style="288"/>
    <col min="11023" max="11023" width="12" style="288" customWidth="1"/>
    <col min="11024" max="11265" width="9.140625" style="288"/>
    <col min="11266" max="11266" width="12.5703125" style="288" customWidth="1"/>
    <col min="11267" max="11267" width="68.85546875" style="288" customWidth="1"/>
    <col min="11268" max="11269" width="9.140625" style="288"/>
    <col min="11270" max="11270" width="11.28515625" style="288" customWidth="1"/>
    <col min="11271" max="11272" width="9.140625" style="288"/>
    <col min="11273" max="11273" width="11.28515625" style="288" customWidth="1"/>
    <col min="11274" max="11275" width="9.140625" style="288"/>
    <col min="11276" max="11276" width="10.7109375" style="288" customWidth="1"/>
    <col min="11277" max="11278" width="9.140625" style="288"/>
    <col min="11279" max="11279" width="12" style="288" customWidth="1"/>
    <col min="11280" max="11521" width="9.140625" style="288"/>
    <col min="11522" max="11522" width="12.5703125" style="288" customWidth="1"/>
    <col min="11523" max="11523" width="68.85546875" style="288" customWidth="1"/>
    <col min="11524" max="11525" width="9.140625" style="288"/>
    <col min="11526" max="11526" width="11.28515625" style="288" customWidth="1"/>
    <col min="11527" max="11528" width="9.140625" style="288"/>
    <col min="11529" max="11529" width="11.28515625" style="288" customWidth="1"/>
    <col min="11530" max="11531" width="9.140625" style="288"/>
    <col min="11532" max="11532" width="10.7109375" style="288" customWidth="1"/>
    <col min="11533" max="11534" width="9.140625" style="288"/>
    <col min="11535" max="11535" width="12" style="288" customWidth="1"/>
    <col min="11536" max="11777" width="9.140625" style="288"/>
    <col min="11778" max="11778" width="12.5703125" style="288" customWidth="1"/>
    <col min="11779" max="11779" width="68.85546875" style="288" customWidth="1"/>
    <col min="11780" max="11781" width="9.140625" style="288"/>
    <col min="11782" max="11782" width="11.28515625" style="288" customWidth="1"/>
    <col min="11783" max="11784" width="9.140625" style="288"/>
    <col min="11785" max="11785" width="11.28515625" style="288" customWidth="1"/>
    <col min="11786" max="11787" width="9.140625" style="288"/>
    <col min="11788" max="11788" width="10.7109375" style="288" customWidth="1"/>
    <col min="11789" max="11790" width="9.140625" style="288"/>
    <col min="11791" max="11791" width="12" style="288" customWidth="1"/>
    <col min="11792" max="12033" width="9.140625" style="288"/>
    <col min="12034" max="12034" width="12.5703125" style="288" customWidth="1"/>
    <col min="12035" max="12035" width="68.85546875" style="288" customWidth="1"/>
    <col min="12036" max="12037" width="9.140625" style="288"/>
    <col min="12038" max="12038" width="11.28515625" style="288" customWidth="1"/>
    <col min="12039" max="12040" width="9.140625" style="288"/>
    <col min="12041" max="12041" width="11.28515625" style="288" customWidth="1"/>
    <col min="12042" max="12043" width="9.140625" style="288"/>
    <col min="12044" max="12044" width="10.7109375" style="288" customWidth="1"/>
    <col min="12045" max="12046" width="9.140625" style="288"/>
    <col min="12047" max="12047" width="12" style="288" customWidth="1"/>
    <col min="12048" max="12289" width="9.140625" style="288"/>
    <col min="12290" max="12290" width="12.5703125" style="288" customWidth="1"/>
    <col min="12291" max="12291" width="68.85546875" style="288" customWidth="1"/>
    <col min="12292" max="12293" width="9.140625" style="288"/>
    <col min="12294" max="12294" width="11.28515625" style="288" customWidth="1"/>
    <col min="12295" max="12296" width="9.140625" style="288"/>
    <col min="12297" max="12297" width="11.28515625" style="288" customWidth="1"/>
    <col min="12298" max="12299" width="9.140625" style="288"/>
    <col min="12300" max="12300" width="10.7109375" style="288" customWidth="1"/>
    <col min="12301" max="12302" width="9.140625" style="288"/>
    <col min="12303" max="12303" width="12" style="288" customWidth="1"/>
    <col min="12304" max="12545" width="9.140625" style="288"/>
    <col min="12546" max="12546" width="12.5703125" style="288" customWidth="1"/>
    <col min="12547" max="12547" width="68.85546875" style="288" customWidth="1"/>
    <col min="12548" max="12549" width="9.140625" style="288"/>
    <col min="12550" max="12550" width="11.28515625" style="288" customWidth="1"/>
    <col min="12551" max="12552" width="9.140625" style="288"/>
    <col min="12553" max="12553" width="11.28515625" style="288" customWidth="1"/>
    <col min="12554" max="12555" width="9.140625" style="288"/>
    <col min="12556" max="12556" width="10.7109375" style="288" customWidth="1"/>
    <col min="12557" max="12558" width="9.140625" style="288"/>
    <col min="12559" max="12559" width="12" style="288" customWidth="1"/>
    <col min="12560" max="12801" width="9.140625" style="288"/>
    <col min="12802" max="12802" width="12.5703125" style="288" customWidth="1"/>
    <col min="12803" max="12803" width="68.85546875" style="288" customWidth="1"/>
    <col min="12804" max="12805" width="9.140625" style="288"/>
    <col min="12806" max="12806" width="11.28515625" style="288" customWidth="1"/>
    <col min="12807" max="12808" width="9.140625" style="288"/>
    <col min="12809" max="12809" width="11.28515625" style="288" customWidth="1"/>
    <col min="12810" max="12811" width="9.140625" style="288"/>
    <col min="12812" max="12812" width="10.7109375" style="288" customWidth="1"/>
    <col min="12813" max="12814" width="9.140625" style="288"/>
    <col min="12815" max="12815" width="12" style="288" customWidth="1"/>
    <col min="12816" max="13057" width="9.140625" style="288"/>
    <col min="13058" max="13058" width="12.5703125" style="288" customWidth="1"/>
    <col min="13059" max="13059" width="68.85546875" style="288" customWidth="1"/>
    <col min="13060" max="13061" width="9.140625" style="288"/>
    <col min="13062" max="13062" width="11.28515625" style="288" customWidth="1"/>
    <col min="13063" max="13064" width="9.140625" style="288"/>
    <col min="13065" max="13065" width="11.28515625" style="288" customWidth="1"/>
    <col min="13066" max="13067" width="9.140625" style="288"/>
    <col min="13068" max="13068" width="10.7109375" style="288" customWidth="1"/>
    <col min="13069" max="13070" width="9.140625" style="288"/>
    <col min="13071" max="13071" width="12" style="288" customWidth="1"/>
    <col min="13072" max="13313" width="9.140625" style="288"/>
    <col min="13314" max="13314" width="12.5703125" style="288" customWidth="1"/>
    <col min="13315" max="13315" width="68.85546875" style="288" customWidth="1"/>
    <col min="13316" max="13317" width="9.140625" style="288"/>
    <col min="13318" max="13318" width="11.28515625" style="288" customWidth="1"/>
    <col min="13319" max="13320" width="9.140625" style="288"/>
    <col min="13321" max="13321" width="11.28515625" style="288" customWidth="1"/>
    <col min="13322" max="13323" width="9.140625" style="288"/>
    <col min="13324" max="13324" width="10.7109375" style="288" customWidth="1"/>
    <col min="13325" max="13326" width="9.140625" style="288"/>
    <col min="13327" max="13327" width="12" style="288" customWidth="1"/>
    <col min="13328" max="13569" width="9.140625" style="288"/>
    <col min="13570" max="13570" width="12.5703125" style="288" customWidth="1"/>
    <col min="13571" max="13571" width="68.85546875" style="288" customWidth="1"/>
    <col min="13572" max="13573" width="9.140625" style="288"/>
    <col min="13574" max="13574" width="11.28515625" style="288" customWidth="1"/>
    <col min="13575" max="13576" width="9.140625" style="288"/>
    <col min="13577" max="13577" width="11.28515625" style="288" customWidth="1"/>
    <col min="13578" max="13579" width="9.140625" style="288"/>
    <col min="13580" max="13580" width="10.7109375" style="288" customWidth="1"/>
    <col min="13581" max="13582" width="9.140625" style="288"/>
    <col min="13583" max="13583" width="12" style="288" customWidth="1"/>
    <col min="13584" max="13825" width="9.140625" style="288"/>
    <col min="13826" max="13826" width="12.5703125" style="288" customWidth="1"/>
    <col min="13827" max="13827" width="68.85546875" style="288" customWidth="1"/>
    <col min="13828" max="13829" width="9.140625" style="288"/>
    <col min="13830" max="13830" width="11.28515625" style="288" customWidth="1"/>
    <col min="13831" max="13832" width="9.140625" style="288"/>
    <col min="13833" max="13833" width="11.28515625" style="288" customWidth="1"/>
    <col min="13834" max="13835" width="9.140625" style="288"/>
    <col min="13836" max="13836" width="10.7109375" style="288" customWidth="1"/>
    <col min="13837" max="13838" width="9.140625" style="288"/>
    <col min="13839" max="13839" width="12" style="288" customWidth="1"/>
    <col min="13840" max="14081" width="9.140625" style="288"/>
    <col min="14082" max="14082" width="12.5703125" style="288" customWidth="1"/>
    <col min="14083" max="14083" width="68.85546875" style="288" customWidth="1"/>
    <col min="14084" max="14085" width="9.140625" style="288"/>
    <col min="14086" max="14086" width="11.28515625" style="288" customWidth="1"/>
    <col min="14087" max="14088" width="9.140625" style="288"/>
    <col min="14089" max="14089" width="11.28515625" style="288" customWidth="1"/>
    <col min="14090" max="14091" width="9.140625" style="288"/>
    <col min="14092" max="14092" width="10.7109375" style="288" customWidth="1"/>
    <col min="14093" max="14094" width="9.140625" style="288"/>
    <col min="14095" max="14095" width="12" style="288" customWidth="1"/>
    <col min="14096" max="14337" width="9.140625" style="288"/>
    <col min="14338" max="14338" width="12.5703125" style="288" customWidth="1"/>
    <col min="14339" max="14339" width="68.85546875" style="288" customWidth="1"/>
    <col min="14340" max="14341" width="9.140625" style="288"/>
    <col min="14342" max="14342" width="11.28515625" style="288" customWidth="1"/>
    <col min="14343" max="14344" width="9.140625" style="288"/>
    <col min="14345" max="14345" width="11.28515625" style="288" customWidth="1"/>
    <col min="14346" max="14347" width="9.140625" style="288"/>
    <col min="14348" max="14348" width="10.7109375" style="288" customWidth="1"/>
    <col min="14349" max="14350" width="9.140625" style="288"/>
    <col min="14351" max="14351" width="12" style="288" customWidth="1"/>
    <col min="14352" max="14593" width="9.140625" style="288"/>
    <col min="14594" max="14594" width="12.5703125" style="288" customWidth="1"/>
    <col min="14595" max="14595" width="68.85546875" style="288" customWidth="1"/>
    <col min="14596" max="14597" width="9.140625" style="288"/>
    <col min="14598" max="14598" width="11.28515625" style="288" customWidth="1"/>
    <col min="14599" max="14600" width="9.140625" style="288"/>
    <col min="14601" max="14601" width="11.28515625" style="288" customWidth="1"/>
    <col min="14602" max="14603" width="9.140625" style="288"/>
    <col min="14604" max="14604" width="10.7109375" style="288" customWidth="1"/>
    <col min="14605" max="14606" width="9.140625" style="288"/>
    <col min="14607" max="14607" width="12" style="288" customWidth="1"/>
    <col min="14608" max="14849" width="9.140625" style="288"/>
    <col min="14850" max="14850" width="12.5703125" style="288" customWidth="1"/>
    <col min="14851" max="14851" width="68.85546875" style="288" customWidth="1"/>
    <col min="14852" max="14853" width="9.140625" style="288"/>
    <col min="14854" max="14854" width="11.28515625" style="288" customWidth="1"/>
    <col min="14855" max="14856" width="9.140625" style="288"/>
    <col min="14857" max="14857" width="11.28515625" style="288" customWidth="1"/>
    <col min="14858" max="14859" width="9.140625" style="288"/>
    <col min="14860" max="14860" width="10.7109375" style="288" customWidth="1"/>
    <col min="14861" max="14862" width="9.140625" style="288"/>
    <col min="14863" max="14863" width="12" style="288" customWidth="1"/>
    <col min="14864" max="15105" width="9.140625" style="288"/>
    <col min="15106" max="15106" width="12.5703125" style="288" customWidth="1"/>
    <col min="15107" max="15107" width="68.85546875" style="288" customWidth="1"/>
    <col min="15108" max="15109" width="9.140625" style="288"/>
    <col min="15110" max="15110" width="11.28515625" style="288" customWidth="1"/>
    <col min="15111" max="15112" width="9.140625" style="288"/>
    <col min="15113" max="15113" width="11.28515625" style="288" customWidth="1"/>
    <col min="15114" max="15115" width="9.140625" style="288"/>
    <col min="15116" max="15116" width="10.7109375" style="288" customWidth="1"/>
    <col min="15117" max="15118" width="9.140625" style="288"/>
    <col min="15119" max="15119" width="12" style="288" customWidth="1"/>
    <col min="15120" max="15361" width="9.140625" style="288"/>
    <col min="15362" max="15362" width="12.5703125" style="288" customWidth="1"/>
    <col min="15363" max="15363" width="68.85546875" style="288" customWidth="1"/>
    <col min="15364" max="15365" width="9.140625" style="288"/>
    <col min="15366" max="15366" width="11.28515625" style="288" customWidth="1"/>
    <col min="15367" max="15368" width="9.140625" style="288"/>
    <col min="15369" max="15369" width="11.28515625" style="288" customWidth="1"/>
    <col min="15370" max="15371" width="9.140625" style="288"/>
    <col min="15372" max="15372" width="10.7109375" style="288" customWidth="1"/>
    <col min="15373" max="15374" width="9.140625" style="288"/>
    <col min="15375" max="15375" width="12" style="288" customWidth="1"/>
    <col min="15376" max="15617" width="9.140625" style="288"/>
    <col min="15618" max="15618" width="12.5703125" style="288" customWidth="1"/>
    <col min="15619" max="15619" width="68.85546875" style="288" customWidth="1"/>
    <col min="15620" max="15621" width="9.140625" style="288"/>
    <col min="15622" max="15622" width="11.28515625" style="288" customWidth="1"/>
    <col min="15623" max="15624" width="9.140625" style="288"/>
    <col min="15625" max="15625" width="11.28515625" style="288" customWidth="1"/>
    <col min="15626" max="15627" width="9.140625" style="288"/>
    <col min="15628" max="15628" width="10.7109375" style="288" customWidth="1"/>
    <col min="15629" max="15630" width="9.140625" style="288"/>
    <col min="15631" max="15631" width="12" style="288" customWidth="1"/>
    <col min="15632" max="15873" width="9.140625" style="288"/>
    <col min="15874" max="15874" width="12.5703125" style="288" customWidth="1"/>
    <col min="15875" max="15875" width="68.85546875" style="288" customWidth="1"/>
    <col min="15876" max="15877" width="9.140625" style="288"/>
    <col min="15878" max="15878" width="11.28515625" style="288" customWidth="1"/>
    <col min="15879" max="15880" width="9.140625" style="288"/>
    <col min="15881" max="15881" width="11.28515625" style="288" customWidth="1"/>
    <col min="15882" max="15883" width="9.140625" style="288"/>
    <col min="15884" max="15884" width="10.7109375" style="288" customWidth="1"/>
    <col min="15885" max="15886" width="9.140625" style="288"/>
    <col min="15887" max="15887" width="12" style="288" customWidth="1"/>
    <col min="15888" max="16129" width="9.140625" style="288"/>
    <col min="16130" max="16130" width="12.5703125" style="288" customWidth="1"/>
    <col min="16131" max="16131" width="68.85546875" style="288" customWidth="1"/>
    <col min="16132" max="16133" width="9.140625" style="288"/>
    <col min="16134" max="16134" width="11.28515625" style="288" customWidth="1"/>
    <col min="16135" max="16136" width="9.140625" style="288"/>
    <col min="16137" max="16137" width="11.28515625" style="288" customWidth="1"/>
    <col min="16138" max="16139" width="9.140625" style="288"/>
    <col min="16140" max="16140" width="10.7109375" style="288" customWidth="1"/>
    <col min="16141" max="16142" width="9.140625" style="288"/>
    <col min="16143" max="16143" width="12" style="288" customWidth="1"/>
    <col min="16144" max="16384" width="9.140625" style="288"/>
  </cols>
  <sheetData>
    <row r="1" spans="1:15" s="635" customFormat="1" ht="18.75" customHeight="1" x14ac:dyDescent="0.2">
      <c r="A1" s="642"/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  <c r="M1" s="3393"/>
      <c r="N1" s="3393"/>
      <c r="O1" s="3393"/>
    </row>
    <row r="2" spans="1:15" s="635" customFormat="1" ht="18.75" x14ac:dyDescent="0.2">
      <c r="A2" s="3407"/>
      <c r="B2" s="3407"/>
      <c r="C2" s="3407"/>
      <c r="D2" s="3407"/>
      <c r="E2" s="3407"/>
      <c r="F2" s="3407"/>
      <c r="G2" s="3407"/>
      <c r="H2" s="3407"/>
      <c r="I2" s="3407"/>
      <c r="J2" s="3407"/>
      <c r="K2" s="3407"/>
      <c r="L2" s="3407"/>
      <c r="M2" s="3407"/>
      <c r="N2" s="3407"/>
      <c r="O2" s="3407"/>
    </row>
    <row r="3" spans="1:15" s="635" customFormat="1" ht="18.75" customHeight="1" x14ac:dyDescent="0.3">
      <c r="A3" s="642"/>
      <c r="B3" s="3421" t="s">
        <v>295</v>
      </c>
      <c r="C3" s="3421"/>
      <c r="D3" s="3421"/>
      <c r="E3" s="3421"/>
      <c r="F3" s="3418" t="str">
        <f>[1]СПО!F3</f>
        <v>01.05.2017 г.</v>
      </c>
      <c r="G3" s="3418"/>
      <c r="H3" s="3417" t="s">
        <v>277</v>
      </c>
      <c r="I3" s="3417"/>
      <c r="J3" s="3417"/>
      <c r="K3" s="3417"/>
      <c r="L3" s="3417"/>
      <c r="M3" s="3417"/>
      <c r="N3" s="3417"/>
      <c r="O3" s="3417"/>
    </row>
    <row r="4" spans="1:15" s="635" customFormat="1" ht="19.5" thickBot="1" x14ac:dyDescent="0.25">
      <c r="B4" s="1969"/>
      <c r="C4" s="1969"/>
      <c r="F4" s="636"/>
      <c r="I4" s="636"/>
      <c r="L4" s="636"/>
      <c r="O4" s="636"/>
    </row>
    <row r="5" spans="1:15" s="635" customFormat="1" ht="18.75" customHeight="1" thickBot="1" x14ac:dyDescent="0.25">
      <c r="B5" s="3430" t="s">
        <v>9</v>
      </c>
      <c r="C5" s="3430"/>
      <c r="D5" s="3379" t="s">
        <v>0</v>
      </c>
      <c r="E5" s="3379"/>
      <c r="F5" s="3379"/>
      <c r="G5" s="3444" t="s">
        <v>1</v>
      </c>
      <c r="H5" s="3444"/>
      <c r="I5" s="3444"/>
      <c r="J5" s="3379">
        <v>3</v>
      </c>
      <c r="K5" s="3379"/>
      <c r="L5" s="3379"/>
      <c r="M5" s="3395" t="s">
        <v>21</v>
      </c>
      <c r="N5" s="3395"/>
      <c r="O5" s="3395"/>
    </row>
    <row r="6" spans="1:15" s="635" customFormat="1" ht="18.75" customHeight="1" thickBot="1" x14ac:dyDescent="0.25">
      <c r="B6" s="3430"/>
      <c r="C6" s="3430"/>
      <c r="D6" s="3379"/>
      <c r="E6" s="3379"/>
      <c r="F6" s="3379"/>
      <c r="G6" s="3444"/>
      <c r="H6" s="3444"/>
      <c r="I6" s="3444"/>
      <c r="J6" s="3379"/>
      <c r="K6" s="3379"/>
      <c r="L6" s="3379"/>
      <c r="M6" s="3395"/>
      <c r="N6" s="3395"/>
      <c r="O6" s="3395"/>
    </row>
    <row r="7" spans="1:15" s="635" customFormat="1" ht="80.25" customHeight="1" thickBot="1" x14ac:dyDescent="0.25">
      <c r="B7" s="3430"/>
      <c r="C7" s="3430"/>
      <c r="D7" s="911" t="s">
        <v>26</v>
      </c>
      <c r="E7" s="912" t="s">
        <v>27</v>
      </c>
      <c r="F7" s="2024" t="s">
        <v>4</v>
      </c>
      <c r="G7" s="913" t="s">
        <v>26</v>
      </c>
      <c r="H7" s="912" t="s">
        <v>27</v>
      </c>
      <c r="I7" s="2024" t="s">
        <v>4</v>
      </c>
      <c r="J7" s="1142" t="s">
        <v>26</v>
      </c>
      <c r="K7" s="1143" t="s">
        <v>27</v>
      </c>
      <c r="L7" s="2024" t="s">
        <v>4</v>
      </c>
      <c r="M7" s="913" t="s">
        <v>26</v>
      </c>
      <c r="N7" s="912" t="s">
        <v>27</v>
      </c>
      <c r="O7" s="2024" t="s">
        <v>4</v>
      </c>
    </row>
    <row r="8" spans="1:15" s="635" customFormat="1" ht="20.25" customHeight="1" thickBot="1" x14ac:dyDescent="0.25">
      <c r="B8" s="3398" t="s">
        <v>22</v>
      </c>
      <c r="C8" s="3398"/>
      <c r="D8" s="669">
        <f t="shared" ref="D8:O8" si="0">SUM(D9:D11)</f>
        <v>0</v>
      </c>
      <c r="E8" s="669">
        <f t="shared" si="0"/>
        <v>1</v>
      </c>
      <c r="F8" s="1839">
        <f t="shared" si="0"/>
        <v>1</v>
      </c>
      <c r="G8" s="670">
        <f t="shared" si="0"/>
        <v>0</v>
      </c>
      <c r="H8" s="669">
        <f t="shared" si="0"/>
        <v>13</v>
      </c>
      <c r="I8" s="1839">
        <f t="shared" si="0"/>
        <v>13</v>
      </c>
      <c r="J8" s="670">
        <f t="shared" si="0"/>
        <v>0</v>
      </c>
      <c r="K8" s="669">
        <f t="shared" si="0"/>
        <v>0</v>
      </c>
      <c r="L8" s="1839">
        <f t="shared" si="0"/>
        <v>0</v>
      </c>
      <c r="M8" s="670">
        <f t="shared" si="0"/>
        <v>0</v>
      </c>
      <c r="N8" s="669">
        <f t="shared" si="0"/>
        <v>14</v>
      </c>
      <c r="O8" s="1839">
        <f t="shared" si="0"/>
        <v>14</v>
      </c>
    </row>
    <row r="9" spans="1:15" ht="18.75" x14ac:dyDescent="0.3">
      <c r="B9" s="2052" t="s">
        <v>251</v>
      </c>
      <c r="C9" s="2053" t="s">
        <v>213</v>
      </c>
      <c r="D9" s="2083">
        <v>0</v>
      </c>
      <c r="E9" s="1851">
        <v>0</v>
      </c>
      <c r="F9" s="1849">
        <v>0</v>
      </c>
      <c r="G9" s="1850">
        <v>0</v>
      </c>
      <c r="H9" s="2087">
        <v>11</v>
      </c>
      <c r="I9" s="1849">
        <v>11</v>
      </c>
      <c r="J9" s="2087">
        <v>0</v>
      </c>
      <c r="K9" s="1851">
        <v>0</v>
      </c>
      <c r="L9" s="1849">
        <v>0</v>
      </c>
      <c r="M9" s="1850">
        <v>0</v>
      </c>
      <c r="N9" s="2087">
        <v>11</v>
      </c>
      <c r="O9" s="1849">
        <v>11</v>
      </c>
    </row>
    <row r="10" spans="1:15" ht="18.75" x14ac:dyDescent="0.3">
      <c r="B10" s="2054" t="s">
        <v>261</v>
      </c>
      <c r="C10" s="640" t="s">
        <v>245</v>
      </c>
      <c r="D10" s="2084">
        <v>0</v>
      </c>
      <c r="E10" s="630">
        <v>1</v>
      </c>
      <c r="F10" s="1842">
        <v>1</v>
      </c>
      <c r="G10" s="631">
        <v>0</v>
      </c>
      <c r="H10" s="1237">
        <v>2</v>
      </c>
      <c r="I10" s="1842">
        <v>2</v>
      </c>
      <c r="J10" s="1237">
        <v>0</v>
      </c>
      <c r="K10" s="630">
        <v>0</v>
      </c>
      <c r="L10" s="1842">
        <v>0</v>
      </c>
      <c r="M10" s="631">
        <v>0</v>
      </c>
      <c r="N10" s="1237">
        <v>3</v>
      </c>
      <c r="O10" s="1842">
        <v>3</v>
      </c>
    </row>
    <row r="11" spans="1:15" s="643" customFormat="1" ht="19.5" thickBot="1" x14ac:dyDescent="0.35">
      <c r="B11" s="2059" t="s">
        <v>262</v>
      </c>
      <c r="C11" s="2061" t="s">
        <v>296</v>
      </c>
      <c r="D11" s="2085">
        <v>0</v>
      </c>
      <c r="E11" s="1857">
        <v>0</v>
      </c>
      <c r="F11" s="1855">
        <v>0</v>
      </c>
      <c r="G11" s="1856">
        <v>0</v>
      </c>
      <c r="H11" s="2088">
        <v>0</v>
      </c>
      <c r="I11" s="1855">
        <v>0</v>
      </c>
      <c r="J11" s="2088">
        <v>0</v>
      </c>
      <c r="K11" s="1857">
        <v>0</v>
      </c>
      <c r="L11" s="1855">
        <v>0</v>
      </c>
      <c r="M11" s="1856">
        <v>0</v>
      </c>
      <c r="N11" s="2088">
        <v>0</v>
      </c>
      <c r="O11" s="1855">
        <v>0</v>
      </c>
    </row>
    <row r="12" spans="1:15" ht="20.25" thickBot="1" x14ac:dyDescent="0.4">
      <c r="B12" s="3457" t="s">
        <v>16</v>
      </c>
      <c r="C12" s="3457"/>
      <c r="D12" s="671">
        <f t="shared" ref="D12:O12" si="1">SUM(D9:D11)</f>
        <v>0</v>
      </c>
      <c r="E12" s="2090">
        <f t="shared" si="1"/>
        <v>1</v>
      </c>
      <c r="F12" s="2076">
        <f t="shared" si="1"/>
        <v>1</v>
      </c>
      <c r="G12" s="2091">
        <f t="shared" si="1"/>
        <v>0</v>
      </c>
      <c r="H12" s="672">
        <f t="shared" si="1"/>
        <v>13</v>
      </c>
      <c r="I12" s="2076">
        <f t="shared" si="1"/>
        <v>13</v>
      </c>
      <c r="J12" s="672">
        <f t="shared" si="1"/>
        <v>0</v>
      </c>
      <c r="K12" s="2090">
        <f t="shared" si="1"/>
        <v>0</v>
      </c>
      <c r="L12" s="2076">
        <f t="shared" si="1"/>
        <v>0</v>
      </c>
      <c r="M12" s="2091">
        <f t="shared" si="1"/>
        <v>0</v>
      </c>
      <c r="N12" s="672">
        <f t="shared" si="1"/>
        <v>14</v>
      </c>
      <c r="O12" s="2076">
        <f t="shared" si="1"/>
        <v>14</v>
      </c>
    </row>
    <row r="13" spans="1:15" ht="19.5" x14ac:dyDescent="0.35">
      <c r="B13" s="3458" t="s">
        <v>23</v>
      </c>
      <c r="C13" s="3458"/>
      <c r="D13" s="2077"/>
      <c r="E13" s="2092"/>
      <c r="F13" s="2078"/>
      <c r="G13" s="2093"/>
      <c r="H13" s="1140"/>
      <c r="I13" s="2078"/>
      <c r="J13" s="1140"/>
      <c r="K13" s="2092"/>
      <c r="L13" s="2078"/>
      <c r="M13" s="2093"/>
      <c r="N13" s="1140"/>
      <c r="O13" s="2078"/>
    </row>
    <row r="14" spans="1:15" ht="20.25" thickBot="1" x14ac:dyDescent="0.4">
      <c r="B14" s="3454" t="s">
        <v>11</v>
      </c>
      <c r="C14" s="3454"/>
      <c r="D14" s="2079"/>
      <c r="E14" s="2094"/>
      <c r="F14" s="2080"/>
      <c r="G14" s="2095"/>
      <c r="H14" s="394"/>
      <c r="I14" s="2080"/>
      <c r="J14" s="394"/>
      <c r="K14" s="2094"/>
      <c r="L14" s="2080"/>
      <c r="M14" s="2095"/>
      <c r="N14" s="394"/>
      <c r="O14" s="2080"/>
    </row>
    <row r="15" spans="1:15" ht="18.75" x14ac:dyDescent="0.3">
      <c r="B15" s="2052" t="s">
        <v>251</v>
      </c>
      <c r="C15" s="2053" t="s">
        <v>213</v>
      </c>
      <c r="D15" s="2083">
        <v>0</v>
      </c>
      <c r="E15" s="1851">
        <v>0</v>
      </c>
      <c r="F15" s="1849">
        <v>0</v>
      </c>
      <c r="G15" s="1850">
        <v>0</v>
      </c>
      <c r="H15" s="2087">
        <v>11</v>
      </c>
      <c r="I15" s="1849">
        <v>11</v>
      </c>
      <c r="J15" s="2087">
        <v>0</v>
      </c>
      <c r="K15" s="1851">
        <v>0</v>
      </c>
      <c r="L15" s="1849">
        <v>0</v>
      </c>
      <c r="M15" s="1850">
        <v>0</v>
      </c>
      <c r="N15" s="2087">
        <v>11</v>
      </c>
      <c r="O15" s="1849">
        <v>11</v>
      </c>
    </row>
    <row r="16" spans="1:15" ht="18.75" x14ac:dyDescent="0.3">
      <c r="B16" s="2054" t="s">
        <v>261</v>
      </c>
      <c r="C16" s="640" t="s">
        <v>245</v>
      </c>
      <c r="D16" s="2084">
        <v>0</v>
      </c>
      <c r="E16" s="630">
        <v>1</v>
      </c>
      <c r="F16" s="1842">
        <v>1</v>
      </c>
      <c r="G16" s="631">
        <v>0</v>
      </c>
      <c r="H16" s="1237">
        <v>2</v>
      </c>
      <c r="I16" s="1842">
        <v>2</v>
      </c>
      <c r="J16" s="1237">
        <v>0</v>
      </c>
      <c r="K16" s="630">
        <v>0</v>
      </c>
      <c r="L16" s="1842">
        <v>0</v>
      </c>
      <c r="M16" s="631">
        <v>0</v>
      </c>
      <c r="N16" s="1237">
        <v>3</v>
      </c>
      <c r="O16" s="1842">
        <v>3</v>
      </c>
    </row>
    <row r="17" spans="2:17" ht="19.5" thickBot="1" x14ac:dyDescent="0.35">
      <c r="B17" s="2059" t="s">
        <v>262</v>
      </c>
      <c r="C17" s="2061" t="s">
        <v>296</v>
      </c>
      <c r="D17" s="2085">
        <v>0</v>
      </c>
      <c r="E17" s="1857">
        <v>0</v>
      </c>
      <c r="F17" s="1855">
        <v>0</v>
      </c>
      <c r="G17" s="1856">
        <v>0</v>
      </c>
      <c r="H17" s="2088">
        <v>0</v>
      </c>
      <c r="I17" s="1855">
        <v>0</v>
      </c>
      <c r="J17" s="2088">
        <v>0</v>
      </c>
      <c r="K17" s="1857">
        <v>0</v>
      </c>
      <c r="L17" s="1855">
        <v>0</v>
      </c>
      <c r="M17" s="1856">
        <v>0</v>
      </c>
      <c r="N17" s="2088">
        <v>0</v>
      </c>
      <c r="O17" s="1855">
        <v>0</v>
      </c>
    </row>
    <row r="18" spans="2:17" ht="20.25" thickBot="1" x14ac:dyDescent="0.4">
      <c r="B18" s="3455" t="s">
        <v>8</v>
      </c>
      <c r="C18" s="3455"/>
      <c r="D18" s="671">
        <f t="shared" ref="D18:O18" si="2">SUM(D15:D17)</f>
        <v>0</v>
      </c>
      <c r="E18" s="2090">
        <f t="shared" si="2"/>
        <v>1</v>
      </c>
      <c r="F18" s="2076">
        <f t="shared" si="2"/>
        <v>1</v>
      </c>
      <c r="G18" s="2091">
        <f t="shared" si="2"/>
        <v>0</v>
      </c>
      <c r="H18" s="672">
        <f t="shared" si="2"/>
        <v>13</v>
      </c>
      <c r="I18" s="2076">
        <f t="shared" si="2"/>
        <v>13</v>
      </c>
      <c r="J18" s="672">
        <f t="shared" si="2"/>
        <v>0</v>
      </c>
      <c r="K18" s="2090">
        <f t="shared" si="2"/>
        <v>0</v>
      </c>
      <c r="L18" s="2076">
        <f t="shared" si="2"/>
        <v>0</v>
      </c>
      <c r="M18" s="2091">
        <f t="shared" si="2"/>
        <v>0</v>
      </c>
      <c r="N18" s="672">
        <f t="shared" si="2"/>
        <v>14</v>
      </c>
      <c r="O18" s="2076">
        <f t="shared" si="2"/>
        <v>14</v>
      </c>
    </row>
    <row r="19" spans="2:17" ht="20.25" customHeight="1" thickBot="1" x14ac:dyDescent="0.25">
      <c r="B19" s="3398" t="s">
        <v>25</v>
      </c>
      <c r="C19" s="3398"/>
      <c r="D19" s="2077"/>
      <c r="E19" s="2092"/>
      <c r="F19" s="2078"/>
      <c r="G19" s="2093"/>
      <c r="H19" s="1140"/>
      <c r="I19" s="2078"/>
      <c r="J19" s="1140"/>
      <c r="K19" s="2092"/>
      <c r="L19" s="2078"/>
      <c r="M19" s="2093"/>
      <c r="N19" s="1140"/>
      <c r="O19" s="2078"/>
    </row>
    <row r="20" spans="2:17" ht="18.75" x14ac:dyDescent="0.3">
      <c r="B20" s="2052" t="s">
        <v>251</v>
      </c>
      <c r="C20" s="2053" t="s">
        <v>213</v>
      </c>
      <c r="D20" s="2083">
        <v>0</v>
      </c>
      <c r="E20" s="1851">
        <v>0</v>
      </c>
      <c r="F20" s="1849">
        <v>0</v>
      </c>
      <c r="G20" s="1850">
        <v>0</v>
      </c>
      <c r="H20" s="2087">
        <v>0</v>
      </c>
      <c r="I20" s="1849">
        <v>0</v>
      </c>
      <c r="J20" s="2087">
        <v>0</v>
      </c>
      <c r="K20" s="1851">
        <v>0</v>
      </c>
      <c r="L20" s="1849">
        <v>0</v>
      </c>
      <c r="M20" s="1850">
        <v>0</v>
      </c>
      <c r="N20" s="2087">
        <v>0</v>
      </c>
      <c r="O20" s="1849">
        <v>0</v>
      </c>
    </row>
    <row r="21" spans="2:17" ht="18.75" x14ac:dyDescent="0.3">
      <c r="B21" s="2054" t="s">
        <v>261</v>
      </c>
      <c r="C21" s="640" t="s">
        <v>245</v>
      </c>
      <c r="D21" s="2084">
        <v>0</v>
      </c>
      <c r="E21" s="630">
        <v>0</v>
      </c>
      <c r="F21" s="1842">
        <v>0</v>
      </c>
      <c r="G21" s="631">
        <v>0</v>
      </c>
      <c r="H21" s="1237">
        <v>0</v>
      </c>
      <c r="I21" s="1842">
        <v>0</v>
      </c>
      <c r="J21" s="1237">
        <v>0</v>
      </c>
      <c r="K21" s="630">
        <v>0</v>
      </c>
      <c r="L21" s="1842">
        <v>0</v>
      </c>
      <c r="M21" s="631">
        <v>0</v>
      </c>
      <c r="N21" s="1237">
        <v>0</v>
      </c>
      <c r="O21" s="1842">
        <v>0</v>
      </c>
    </row>
    <row r="22" spans="2:17" ht="19.5" thickBot="1" x14ac:dyDescent="0.35">
      <c r="B22" s="2059" t="s">
        <v>262</v>
      </c>
      <c r="C22" s="2061" t="s">
        <v>247</v>
      </c>
      <c r="D22" s="2086">
        <v>0</v>
      </c>
      <c r="E22" s="2081">
        <v>0</v>
      </c>
      <c r="F22" s="2063">
        <v>0</v>
      </c>
      <c r="G22" s="2082">
        <v>0</v>
      </c>
      <c r="H22" s="2089">
        <v>0</v>
      </c>
      <c r="I22" s="2063">
        <v>0</v>
      </c>
      <c r="J22" s="2089">
        <v>0</v>
      </c>
      <c r="K22" s="2081">
        <v>0</v>
      </c>
      <c r="L22" s="2063">
        <v>0</v>
      </c>
      <c r="M22" s="2082">
        <v>0</v>
      </c>
      <c r="N22" s="2089">
        <v>0</v>
      </c>
      <c r="O22" s="2063">
        <v>0</v>
      </c>
      <c r="P22" s="712"/>
    </row>
    <row r="23" spans="2:17" ht="20.25" thickBot="1" x14ac:dyDescent="0.4">
      <c r="B23" s="3455" t="s">
        <v>13</v>
      </c>
      <c r="C23" s="3455"/>
      <c r="D23" s="671">
        <f t="shared" ref="D23:O23" si="3">SUM(D20:D22)</f>
        <v>0</v>
      </c>
      <c r="E23" s="2090">
        <f t="shared" si="3"/>
        <v>0</v>
      </c>
      <c r="F23" s="800">
        <f t="shared" si="3"/>
        <v>0</v>
      </c>
      <c r="G23" s="2091">
        <f t="shared" si="3"/>
        <v>0</v>
      </c>
      <c r="H23" s="672">
        <f t="shared" si="3"/>
        <v>0</v>
      </c>
      <c r="I23" s="800">
        <f t="shared" si="3"/>
        <v>0</v>
      </c>
      <c r="J23" s="672">
        <f t="shared" si="3"/>
        <v>0</v>
      </c>
      <c r="K23" s="2090">
        <f t="shared" si="3"/>
        <v>0</v>
      </c>
      <c r="L23" s="800">
        <f t="shared" si="3"/>
        <v>0</v>
      </c>
      <c r="M23" s="2091">
        <f t="shared" si="3"/>
        <v>0</v>
      </c>
      <c r="N23" s="672">
        <f t="shared" si="3"/>
        <v>0</v>
      </c>
      <c r="O23" s="800">
        <f t="shared" si="3"/>
        <v>0</v>
      </c>
    </row>
    <row r="24" spans="2:17" ht="20.25" thickBot="1" x14ac:dyDescent="0.4">
      <c r="B24" s="3456" t="s">
        <v>10</v>
      </c>
      <c r="C24" s="3456"/>
      <c r="D24" s="661">
        <f t="shared" ref="D24:O24" si="4">D18</f>
        <v>0</v>
      </c>
      <c r="E24" s="2096">
        <f t="shared" si="4"/>
        <v>1</v>
      </c>
      <c r="F24" s="663">
        <f t="shared" si="4"/>
        <v>1</v>
      </c>
      <c r="G24" s="2097">
        <f t="shared" si="4"/>
        <v>0</v>
      </c>
      <c r="H24" s="662">
        <f t="shared" si="4"/>
        <v>13</v>
      </c>
      <c r="I24" s="663">
        <f t="shared" si="4"/>
        <v>13</v>
      </c>
      <c r="J24" s="662">
        <f t="shared" si="4"/>
        <v>0</v>
      </c>
      <c r="K24" s="2096">
        <f t="shared" si="4"/>
        <v>0</v>
      </c>
      <c r="L24" s="663">
        <f t="shared" si="4"/>
        <v>0</v>
      </c>
      <c r="M24" s="2097">
        <f t="shared" si="4"/>
        <v>0</v>
      </c>
      <c r="N24" s="662">
        <f t="shared" si="4"/>
        <v>14</v>
      </c>
      <c r="O24" s="663">
        <f t="shared" si="4"/>
        <v>14</v>
      </c>
    </row>
    <row r="25" spans="2:17" ht="20.25" thickBot="1" x14ac:dyDescent="0.4">
      <c r="B25" s="3455" t="s">
        <v>17</v>
      </c>
      <c r="C25" s="3455"/>
      <c r="D25" s="671">
        <f>D23</f>
        <v>0</v>
      </c>
      <c r="E25" s="2090">
        <f t="shared" ref="E25:O25" si="5">E23</f>
        <v>0</v>
      </c>
      <c r="F25" s="663">
        <f t="shared" si="5"/>
        <v>0</v>
      </c>
      <c r="G25" s="2091">
        <f t="shared" si="5"/>
        <v>0</v>
      </c>
      <c r="H25" s="672">
        <f t="shared" si="5"/>
        <v>0</v>
      </c>
      <c r="I25" s="663">
        <f t="shared" si="5"/>
        <v>0</v>
      </c>
      <c r="J25" s="672">
        <f t="shared" si="5"/>
        <v>0</v>
      </c>
      <c r="K25" s="2090">
        <f t="shared" si="5"/>
        <v>0</v>
      </c>
      <c r="L25" s="663">
        <f t="shared" si="5"/>
        <v>0</v>
      </c>
      <c r="M25" s="2091">
        <f t="shared" si="5"/>
        <v>0</v>
      </c>
      <c r="N25" s="672">
        <f t="shared" si="5"/>
        <v>0</v>
      </c>
      <c r="O25" s="663">
        <f t="shared" si="5"/>
        <v>0</v>
      </c>
    </row>
    <row r="26" spans="2:17" ht="20.25" thickBot="1" x14ac:dyDescent="0.4">
      <c r="B26" s="3456" t="s">
        <v>18</v>
      </c>
      <c r="C26" s="3456"/>
      <c r="D26" s="661">
        <f>D24+D25</f>
        <v>0</v>
      </c>
      <c r="E26" s="2096">
        <f t="shared" ref="E26:O26" si="6">E24+E25</f>
        <v>1</v>
      </c>
      <c r="F26" s="663">
        <f t="shared" si="6"/>
        <v>1</v>
      </c>
      <c r="G26" s="2097">
        <f t="shared" si="6"/>
        <v>0</v>
      </c>
      <c r="H26" s="662">
        <f t="shared" si="6"/>
        <v>13</v>
      </c>
      <c r="I26" s="663">
        <f t="shared" si="6"/>
        <v>13</v>
      </c>
      <c r="J26" s="662">
        <f t="shared" si="6"/>
        <v>0</v>
      </c>
      <c r="K26" s="2096">
        <f t="shared" si="6"/>
        <v>0</v>
      </c>
      <c r="L26" s="663">
        <f t="shared" si="6"/>
        <v>0</v>
      </c>
      <c r="M26" s="2097">
        <f t="shared" si="6"/>
        <v>0</v>
      </c>
      <c r="N26" s="662">
        <f t="shared" si="6"/>
        <v>14</v>
      </c>
      <c r="O26" s="663">
        <f t="shared" si="6"/>
        <v>14</v>
      </c>
    </row>
    <row r="29" spans="2:17" ht="18.75" customHeight="1" x14ac:dyDescent="0.2">
      <c r="B29" s="3377" t="str">
        <f>[1]СПО!B42</f>
        <v>Начальник УМО___________________И.И. Линник</v>
      </c>
      <c r="C29" s="3377"/>
      <c r="D29" s="3377"/>
      <c r="E29" s="3377"/>
      <c r="F29" s="3377"/>
      <c r="G29" s="3377"/>
      <c r="H29" s="3377"/>
      <c r="I29" s="3377"/>
      <c r="J29" s="3377"/>
      <c r="K29" s="3377"/>
      <c r="L29" s="3377"/>
      <c r="M29" s="3377"/>
      <c r="N29" s="3377"/>
      <c r="O29" s="3377"/>
      <c r="P29" s="3377"/>
      <c r="Q29" s="3377"/>
    </row>
    <row r="30" spans="2:17" ht="24" customHeight="1" x14ac:dyDescent="0.2"/>
  </sheetData>
  <mergeCells count="21">
    <mergeCell ref="B8:C8"/>
    <mergeCell ref="G5:I6"/>
    <mergeCell ref="B12:C12"/>
    <mergeCell ref="D5:F6"/>
    <mergeCell ref="B13:C13"/>
    <mergeCell ref="B14:C14"/>
    <mergeCell ref="B29:Q29"/>
    <mergeCell ref="B18:C18"/>
    <mergeCell ref="B19:C19"/>
    <mergeCell ref="B23:C23"/>
    <mergeCell ref="B24:C24"/>
    <mergeCell ref="B25:C25"/>
    <mergeCell ref="B26:C26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6"/>
  <sheetViews>
    <sheetView topLeftCell="A7" zoomScale="60" zoomScaleNormal="60" workbookViewId="0">
      <selection activeCell="S37" sqref="S37"/>
    </sheetView>
  </sheetViews>
  <sheetFormatPr defaultRowHeight="18" x14ac:dyDescent="0.25"/>
  <cols>
    <col min="1" max="1" width="9.140625" style="645"/>
    <col min="2" max="2" width="13.5703125" style="645" customWidth="1"/>
    <col min="3" max="3" width="66.7109375" style="645" customWidth="1"/>
    <col min="4" max="4" width="9.140625" style="645"/>
    <col min="5" max="5" width="11.28515625" style="645" customWidth="1"/>
    <col min="6" max="6" width="10.7109375" style="646" customWidth="1"/>
    <col min="7" max="7" width="9.140625" style="645"/>
    <col min="8" max="8" width="11.28515625" style="645" customWidth="1"/>
    <col min="9" max="9" width="12.140625" style="646" customWidth="1"/>
    <col min="10" max="10" width="13.85546875" style="645" customWidth="1"/>
    <col min="11" max="11" width="11" style="645" customWidth="1"/>
    <col min="12" max="12" width="12.5703125" style="646" customWidth="1"/>
    <col min="13" max="13" width="9.140625" style="645"/>
    <col min="14" max="14" width="11.42578125" style="645" customWidth="1"/>
    <col min="15" max="15" width="12" style="646" customWidth="1"/>
    <col min="16" max="257" width="9.140625" style="645"/>
    <col min="258" max="258" width="13.5703125" style="645" customWidth="1"/>
    <col min="259" max="259" width="66.7109375" style="645" customWidth="1"/>
    <col min="260" max="260" width="9.140625" style="645"/>
    <col min="261" max="261" width="11.28515625" style="645" customWidth="1"/>
    <col min="262" max="262" width="10.7109375" style="645" customWidth="1"/>
    <col min="263" max="263" width="9.140625" style="645"/>
    <col min="264" max="264" width="11.28515625" style="645" customWidth="1"/>
    <col min="265" max="265" width="12.140625" style="645" customWidth="1"/>
    <col min="266" max="266" width="9.140625" style="645"/>
    <col min="267" max="267" width="11" style="645" customWidth="1"/>
    <col min="268" max="268" width="12.5703125" style="645" customWidth="1"/>
    <col min="269" max="269" width="9.140625" style="645"/>
    <col min="270" max="270" width="11.42578125" style="645" customWidth="1"/>
    <col min="271" max="271" width="12" style="645" customWidth="1"/>
    <col min="272" max="513" width="9.140625" style="645"/>
    <col min="514" max="514" width="13.5703125" style="645" customWidth="1"/>
    <col min="515" max="515" width="66.7109375" style="645" customWidth="1"/>
    <col min="516" max="516" width="9.140625" style="645"/>
    <col min="517" max="517" width="11.28515625" style="645" customWidth="1"/>
    <col min="518" max="518" width="10.7109375" style="645" customWidth="1"/>
    <col min="519" max="519" width="9.140625" style="645"/>
    <col min="520" max="520" width="11.28515625" style="645" customWidth="1"/>
    <col min="521" max="521" width="12.140625" style="645" customWidth="1"/>
    <col min="522" max="522" width="9.140625" style="645"/>
    <col min="523" max="523" width="11" style="645" customWidth="1"/>
    <col min="524" max="524" width="12.5703125" style="645" customWidth="1"/>
    <col min="525" max="525" width="9.140625" style="645"/>
    <col min="526" max="526" width="11.42578125" style="645" customWidth="1"/>
    <col min="527" max="527" width="12" style="645" customWidth="1"/>
    <col min="528" max="769" width="9.140625" style="645"/>
    <col min="770" max="770" width="13.5703125" style="645" customWidth="1"/>
    <col min="771" max="771" width="66.7109375" style="645" customWidth="1"/>
    <col min="772" max="772" width="9.140625" style="645"/>
    <col min="773" max="773" width="11.28515625" style="645" customWidth="1"/>
    <col min="774" max="774" width="10.7109375" style="645" customWidth="1"/>
    <col min="775" max="775" width="9.140625" style="645"/>
    <col min="776" max="776" width="11.28515625" style="645" customWidth="1"/>
    <col min="777" max="777" width="12.140625" style="645" customWidth="1"/>
    <col min="778" max="778" width="9.140625" style="645"/>
    <col min="779" max="779" width="11" style="645" customWidth="1"/>
    <col min="780" max="780" width="12.5703125" style="645" customWidth="1"/>
    <col min="781" max="781" width="9.140625" style="645"/>
    <col min="782" max="782" width="11.42578125" style="645" customWidth="1"/>
    <col min="783" max="783" width="12" style="645" customWidth="1"/>
    <col min="784" max="1025" width="9.140625" style="645"/>
    <col min="1026" max="1026" width="13.5703125" style="645" customWidth="1"/>
    <col min="1027" max="1027" width="66.7109375" style="645" customWidth="1"/>
    <col min="1028" max="1028" width="9.140625" style="645"/>
    <col min="1029" max="1029" width="11.28515625" style="645" customWidth="1"/>
    <col min="1030" max="1030" width="10.7109375" style="645" customWidth="1"/>
    <col min="1031" max="1031" width="9.140625" style="645"/>
    <col min="1032" max="1032" width="11.28515625" style="645" customWidth="1"/>
    <col min="1033" max="1033" width="12.140625" style="645" customWidth="1"/>
    <col min="1034" max="1034" width="9.140625" style="645"/>
    <col min="1035" max="1035" width="11" style="645" customWidth="1"/>
    <col min="1036" max="1036" width="12.5703125" style="645" customWidth="1"/>
    <col min="1037" max="1037" width="9.140625" style="645"/>
    <col min="1038" max="1038" width="11.42578125" style="645" customWidth="1"/>
    <col min="1039" max="1039" width="12" style="645" customWidth="1"/>
    <col min="1040" max="1281" width="9.140625" style="645"/>
    <col min="1282" max="1282" width="13.5703125" style="645" customWidth="1"/>
    <col min="1283" max="1283" width="66.7109375" style="645" customWidth="1"/>
    <col min="1284" max="1284" width="9.140625" style="645"/>
    <col min="1285" max="1285" width="11.28515625" style="645" customWidth="1"/>
    <col min="1286" max="1286" width="10.7109375" style="645" customWidth="1"/>
    <col min="1287" max="1287" width="9.140625" style="645"/>
    <col min="1288" max="1288" width="11.28515625" style="645" customWidth="1"/>
    <col min="1289" max="1289" width="12.140625" style="645" customWidth="1"/>
    <col min="1290" max="1290" width="9.140625" style="645"/>
    <col min="1291" max="1291" width="11" style="645" customWidth="1"/>
    <col min="1292" max="1292" width="12.5703125" style="645" customWidth="1"/>
    <col min="1293" max="1293" width="9.140625" style="645"/>
    <col min="1294" max="1294" width="11.42578125" style="645" customWidth="1"/>
    <col min="1295" max="1295" width="12" style="645" customWidth="1"/>
    <col min="1296" max="1537" width="9.140625" style="645"/>
    <col min="1538" max="1538" width="13.5703125" style="645" customWidth="1"/>
    <col min="1539" max="1539" width="66.7109375" style="645" customWidth="1"/>
    <col min="1540" max="1540" width="9.140625" style="645"/>
    <col min="1541" max="1541" width="11.28515625" style="645" customWidth="1"/>
    <col min="1542" max="1542" width="10.7109375" style="645" customWidth="1"/>
    <col min="1543" max="1543" width="9.140625" style="645"/>
    <col min="1544" max="1544" width="11.28515625" style="645" customWidth="1"/>
    <col min="1545" max="1545" width="12.140625" style="645" customWidth="1"/>
    <col min="1546" max="1546" width="9.140625" style="645"/>
    <col min="1547" max="1547" width="11" style="645" customWidth="1"/>
    <col min="1548" max="1548" width="12.5703125" style="645" customWidth="1"/>
    <col min="1549" max="1549" width="9.140625" style="645"/>
    <col min="1550" max="1550" width="11.42578125" style="645" customWidth="1"/>
    <col min="1551" max="1551" width="12" style="645" customWidth="1"/>
    <col min="1552" max="1793" width="9.140625" style="645"/>
    <col min="1794" max="1794" width="13.5703125" style="645" customWidth="1"/>
    <col min="1795" max="1795" width="66.7109375" style="645" customWidth="1"/>
    <col min="1796" max="1796" width="9.140625" style="645"/>
    <col min="1797" max="1797" width="11.28515625" style="645" customWidth="1"/>
    <col min="1798" max="1798" width="10.7109375" style="645" customWidth="1"/>
    <col min="1799" max="1799" width="9.140625" style="645"/>
    <col min="1800" max="1800" width="11.28515625" style="645" customWidth="1"/>
    <col min="1801" max="1801" width="12.140625" style="645" customWidth="1"/>
    <col min="1802" max="1802" width="9.140625" style="645"/>
    <col min="1803" max="1803" width="11" style="645" customWidth="1"/>
    <col min="1804" max="1804" width="12.5703125" style="645" customWidth="1"/>
    <col min="1805" max="1805" width="9.140625" style="645"/>
    <col min="1806" max="1806" width="11.42578125" style="645" customWidth="1"/>
    <col min="1807" max="1807" width="12" style="645" customWidth="1"/>
    <col min="1808" max="2049" width="9.140625" style="645"/>
    <col min="2050" max="2050" width="13.5703125" style="645" customWidth="1"/>
    <col min="2051" max="2051" width="66.7109375" style="645" customWidth="1"/>
    <col min="2052" max="2052" width="9.140625" style="645"/>
    <col min="2053" max="2053" width="11.28515625" style="645" customWidth="1"/>
    <col min="2054" max="2054" width="10.7109375" style="645" customWidth="1"/>
    <col min="2055" max="2055" width="9.140625" style="645"/>
    <col min="2056" max="2056" width="11.28515625" style="645" customWidth="1"/>
    <col min="2057" max="2057" width="12.140625" style="645" customWidth="1"/>
    <col min="2058" max="2058" width="9.140625" style="645"/>
    <col min="2059" max="2059" width="11" style="645" customWidth="1"/>
    <col min="2060" max="2060" width="12.5703125" style="645" customWidth="1"/>
    <col min="2061" max="2061" width="9.140625" style="645"/>
    <col min="2062" max="2062" width="11.42578125" style="645" customWidth="1"/>
    <col min="2063" max="2063" width="12" style="645" customWidth="1"/>
    <col min="2064" max="2305" width="9.140625" style="645"/>
    <col min="2306" max="2306" width="13.5703125" style="645" customWidth="1"/>
    <col min="2307" max="2307" width="66.7109375" style="645" customWidth="1"/>
    <col min="2308" max="2308" width="9.140625" style="645"/>
    <col min="2309" max="2309" width="11.28515625" style="645" customWidth="1"/>
    <col min="2310" max="2310" width="10.7109375" style="645" customWidth="1"/>
    <col min="2311" max="2311" width="9.140625" style="645"/>
    <col min="2312" max="2312" width="11.28515625" style="645" customWidth="1"/>
    <col min="2313" max="2313" width="12.140625" style="645" customWidth="1"/>
    <col min="2314" max="2314" width="9.140625" style="645"/>
    <col min="2315" max="2315" width="11" style="645" customWidth="1"/>
    <col min="2316" max="2316" width="12.5703125" style="645" customWidth="1"/>
    <col min="2317" max="2317" width="9.140625" style="645"/>
    <col min="2318" max="2318" width="11.42578125" style="645" customWidth="1"/>
    <col min="2319" max="2319" width="12" style="645" customWidth="1"/>
    <col min="2320" max="2561" width="9.140625" style="645"/>
    <col min="2562" max="2562" width="13.5703125" style="645" customWidth="1"/>
    <col min="2563" max="2563" width="66.7109375" style="645" customWidth="1"/>
    <col min="2564" max="2564" width="9.140625" style="645"/>
    <col min="2565" max="2565" width="11.28515625" style="645" customWidth="1"/>
    <col min="2566" max="2566" width="10.7109375" style="645" customWidth="1"/>
    <col min="2567" max="2567" width="9.140625" style="645"/>
    <col min="2568" max="2568" width="11.28515625" style="645" customWidth="1"/>
    <col min="2569" max="2569" width="12.140625" style="645" customWidth="1"/>
    <col min="2570" max="2570" width="9.140625" style="645"/>
    <col min="2571" max="2571" width="11" style="645" customWidth="1"/>
    <col min="2572" max="2572" width="12.5703125" style="645" customWidth="1"/>
    <col min="2573" max="2573" width="9.140625" style="645"/>
    <col min="2574" max="2574" width="11.42578125" style="645" customWidth="1"/>
    <col min="2575" max="2575" width="12" style="645" customWidth="1"/>
    <col min="2576" max="2817" width="9.140625" style="645"/>
    <col min="2818" max="2818" width="13.5703125" style="645" customWidth="1"/>
    <col min="2819" max="2819" width="66.7109375" style="645" customWidth="1"/>
    <col min="2820" max="2820" width="9.140625" style="645"/>
    <col min="2821" max="2821" width="11.28515625" style="645" customWidth="1"/>
    <col min="2822" max="2822" width="10.7109375" style="645" customWidth="1"/>
    <col min="2823" max="2823" width="9.140625" style="645"/>
    <col min="2824" max="2824" width="11.28515625" style="645" customWidth="1"/>
    <col min="2825" max="2825" width="12.140625" style="645" customWidth="1"/>
    <col min="2826" max="2826" width="9.140625" style="645"/>
    <col min="2827" max="2827" width="11" style="645" customWidth="1"/>
    <col min="2828" max="2828" width="12.5703125" style="645" customWidth="1"/>
    <col min="2829" max="2829" width="9.140625" style="645"/>
    <col min="2830" max="2830" width="11.42578125" style="645" customWidth="1"/>
    <col min="2831" max="2831" width="12" style="645" customWidth="1"/>
    <col min="2832" max="3073" width="9.140625" style="645"/>
    <col min="3074" max="3074" width="13.5703125" style="645" customWidth="1"/>
    <col min="3075" max="3075" width="66.7109375" style="645" customWidth="1"/>
    <col min="3076" max="3076" width="9.140625" style="645"/>
    <col min="3077" max="3077" width="11.28515625" style="645" customWidth="1"/>
    <col min="3078" max="3078" width="10.7109375" style="645" customWidth="1"/>
    <col min="3079" max="3079" width="9.140625" style="645"/>
    <col min="3080" max="3080" width="11.28515625" style="645" customWidth="1"/>
    <col min="3081" max="3081" width="12.140625" style="645" customWidth="1"/>
    <col min="3082" max="3082" width="9.140625" style="645"/>
    <col min="3083" max="3083" width="11" style="645" customWidth="1"/>
    <col min="3084" max="3084" width="12.5703125" style="645" customWidth="1"/>
    <col min="3085" max="3085" width="9.140625" style="645"/>
    <col min="3086" max="3086" width="11.42578125" style="645" customWidth="1"/>
    <col min="3087" max="3087" width="12" style="645" customWidth="1"/>
    <col min="3088" max="3329" width="9.140625" style="645"/>
    <col min="3330" max="3330" width="13.5703125" style="645" customWidth="1"/>
    <col min="3331" max="3331" width="66.7109375" style="645" customWidth="1"/>
    <col min="3332" max="3332" width="9.140625" style="645"/>
    <col min="3333" max="3333" width="11.28515625" style="645" customWidth="1"/>
    <col min="3334" max="3334" width="10.7109375" style="645" customWidth="1"/>
    <col min="3335" max="3335" width="9.140625" style="645"/>
    <col min="3336" max="3336" width="11.28515625" style="645" customWidth="1"/>
    <col min="3337" max="3337" width="12.140625" style="645" customWidth="1"/>
    <col min="3338" max="3338" width="9.140625" style="645"/>
    <col min="3339" max="3339" width="11" style="645" customWidth="1"/>
    <col min="3340" max="3340" width="12.5703125" style="645" customWidth="1"/>
    <col min="3341" max="3341" width="9.140625" style="645"/>
    <col min="3342" max="3342" width="11.42578125" style="645" customWidth="1"/>
    <col min="3343" max="3343" width="12" style="645" customWidth="1"/>
    <col min="3344" max="3585" width="9.140625" style="645"/>
    <col min="3586" max="3586" width="13.5703125" style="645" customWidth="1"/>
    <col min="3587" max="3587" width="66.7109375" style="645" customWidth="1"/>
    <col min="3588" max="3588" width="9.140625" style="645"/>
    <col min="3589" max="3589" width="11.28515625" style="645" customWidth="1"/>
    <col min="3590" max="3590" width="10.7109375" style="645" customWidth="1"/>
    <col min="3591" max="3591" width="9.140625" style="645"/>
    <col min="3592" max="3592" width="11.28515625" style="645" customWidth="1"/>
    <col min="3593" max="3593" width="12.140625" style="645" customWidth="1"/>
    <col min="3594" max="3594" width="9.140625" style="645"/>
    <col min="3595" max="3595" width="11" style="645" customWidth="1"/>
    <col min="3596" max="3596" width="12.5703125" style="645" customWidth="1"/>
    <col min="3597" max="3597" width="9.140625" style="645"/>
    <col min="3598" max="3598" width="11.42578125" style="645" customWidth="1"/>
    <col min="3599" max="3599" width="12" style="645" customWidth="1"/>
    <col min="3600" max="3841" width="9.140625" style="645"/>
    <col min="3842" max="3842" width="13.5703125" style="645" customWidth="1"/>
    <col min="3843" max="3843" width="66.7109375" style="645" customWidth="1"/>
    <col min="3844" max="3844" width="9.140625" style="645"/>
    <col min="3845" max="3845" width="11.28515625" style="645" customWidth="1"/>
    <col min="3846" max="3846" width="10.7109375" style="645" customWidth="1"/>
    <col min="3847" max="3847" width="9.140625" style="645"/>
    <col min="3848" max="3848" width="11.28515625" style="645" customWidth="1"/>
    <col min="3849" max="3849" width="12.140625" style="645" customWidth="1"/>
    <col min="3850" max="3850" width="9.140625" style="645"/>
    <col min="3851" max="3851" width="11" style="645" customWidth="1"/>
    <col min="3852" max="3852" width="12.5703125" style="645" customWidth="1"/>
    <col min="3853" max="3853" width="9.140625" style="645"/>
    <col min="3854" max="3854" width="11.42578125" style="645" customWidth="1"/>
    <col min="3855" max="3855" width="12" style="645" customWidth="1"/>
    <col min="3856" max="4097" width="9.140625" style="645"/>
    <col min="4098" max="4098" width="13.5703125" style="645" customWidth="1"/>
    <col min="4099" max="4099" width="66.7109375" style="645" customWidth="1"/>
    <col min="4100" max="4100" width="9.140625" style="645"/>
    <col min="4101" max="4101" width="11.28515625" style="645" customWidth="1"/>
    <col min="4102" max="4102" width="10.7109375" style="645" customWidth="1"/>
    <col min="4103" max="4103" width="9.140625" style="645"/>
    <col min="4104" max="4104" width="11.28515625" style="645" customWidth="1"/>
    <col min="4105" max="4105" width="12.140625" style="645" customWidth="1"/>
    <col min="4106" max="4106" width="9.140625" style="645"/>
    <col min="4107" max="4107" width="11" style="645" customWidth="1"/>
    <col min="4108" max="4108" width="12.5703125" style="645" customWidth="1"/>
    <col min="4109" max="4109" width="9.140625" style="645"/>
    <col min="4110" max="4110" width="11.42578125" style="645" customWidth="1"/>
    <col min="4111" max="4111" width="12" style="645" customWidth="1"/>
    <col min="4112" max="4353" width="9.140625" style="645"/>
    <col min="4354" max="4354" width="13.5703125" style="645" customWidth="1"/>
    <col min="4355" max="4355" width="66.7109375" style="645" customWidth="1"/>
    <col min="4356" max="4356" width="9.140625" style="645"/>
    <col min="4357" max="4357" width="11.28515625" style="645" customWidth="1"/>
    <col min="4358" max="4358" width="10.7109375" style="645" customWidth="1"/>
    <col min="4359" max="4359" width="9.140625" style="645"/>
    <col min="4360" max="4360" width="11.28515625" style="645" customWidth="1"/>
    <col min="4361" max="4361" width="12.140625" style="645" customWidth="1"/>
    <col min="4362" max="4362" width="9.140625" style="645"/>
    <col min="4363" max="4363" width="11" style="645" customWidth="1"/>
    <col min="4364" max="4364" width="12.5703125" style="645" customWidth="1"/>
    <col min="4365" max="4365" width="9.140625" style="645"/>
    <col min="4366" max="4366" width="11.42578125" style="645" customWidth="1"/>
    <col min="4367" max="4367" width="12" style="645" customWidth="1"/>
    <col min="4368" max="4609" width="9.140625" style="645"/>
    <col min="4610" max="4610" width="13.5703125" style="645" customWidth="1"/>
    <col min="4611" max="4611" width="66.7109375" style="645" customWidth="1"/>
    <col min="4612" max="4612" width="9.140625" style="645"/>
    <col min="4613" max="4613" width="11.28515625" style="645" customWidth="1"/>
    <col min="4614" max="4614" width="10.7109375" style="645" customWidth="1"/>
    <col min="4615" max="4615" width="9.140625" style="645"/>
    <col min="4616" max="4616" width="11.28515625" style="645" customWidth="1"/>
    <col min="4617" max="4617" width="12.140625" style="645" customWidth="1"/>
    <col min="4618" max="4618" width="9.140625" style="645"/>
    <col min="4619" max="4619" width="11" style="645" customWidth="1"/>
    <col min="4620" max="4620" width="12.5703125" style="645" customWidth="1"/>
    <col min="4621" max="4621" width="9.140625" style="645"/>
    <col min="4622" max="4622" width="11.42578125" style="645" customWidth="1"/>
    <col min="4623" max="4623" width="12" style="645" customWidth="1"/>
    <col min="4624" max="4865" width="9.140625" style="645"/>
    <col min="4866" max="4866" width="13.5703125" style="645" customWidth="1"/>
    <col min="4867" max="4867" width="66.7109375" style="645" customWidth="1"/>
    <col min="4868" max="4868" width="9.140625" style="645"/>
    <col min="4869" max="4869" width="11.28515625" style="645" customWidth="1"/>
    <col min="4870" max="4870" width="10.7109375" style="645" customWidth="1"/>
    <col min="4871" max="4871" width="9.140625" style="645"/>
    <col min="4872" max="4872" width="11.28515625" style="645" customWidth="1"/>
    <col min="4873" max="4873" width="12.140625" style="645" customWidth="1"/>
    <col min="4874" max="4874" width="9.140625" style="645"/>
    <col min="4875" max="4875" width="11" style="645" customWidth="1"/>
    <col min="4876" max="4876" width="12.5703125" style="645" customWidth="1"/>
    <col min="4877" max="4877" width="9.140625" style="645"/>
    <col min="4878" max="4878" width="11.42578125" style="645" customWidth="1"/>
    <col min="4879" max="4879" width="12" style="645" customWidth="1"/>
    <col min="4880" max="5121" width="9.140625" style="645"/>
    <col min="5122" max="5122" width="13.5703125" style="645" customWidth="1"/>
    <col min="5123" max="5123" width="66.7109375" style="645" customWidth="1"/>
    <col min="5124" max="5124" width="9.140625" style="645"/>
    <col min="5125" max="5125" width="11.28515625" style="645" customWidth="1"/>
    <col min="5126" max="5126" width="10.7109375" style="645" customWidth="1"/>
    <col min="5127" max="5127" width="9.140625" style="645"/>
    <col min="5128" max="5128" width="11.28515625" style="645" customWidth="1"/>
    <col min="5129" max="5129" width="12.140625" style="645" customWidth="1"/>
    <col min="5130" max="5130" width="9.140625" style="645"/>
    <col min="5131" max="5131" width="11" style="645" customWidth="1"/>
    <col min="5132" max="5132" width="12.5703125" style="645" customWidth="1"/>
    <col min="5133" max="5133" width="9.140625" style="645"/>
    <col min="5134" max="5134" width="11.42578125" style="645" customWidth="1"/>
    <col min="5135" max="5135" width="12" style="645" customWidth="1"/>
    <col min="5136" max="5377" width="9.140625" style="645"/>
    <col min="5378" max="5378" width="13.5703125" style="645" customWidth="1"/>
    <col min="5379" max="5379" width="66.7109375" style="645" customWidth="1"/>
    <col min="5380" max="5380" width="9.140625" style="645"/>
    <col min="5381" max="5381" width="11.28515625" style="645" customWidth="1"/>
    <col min="5382" max="5382" width="10.7109375" style="645" customWidth="1"/>
    <col min="5383" max="5383" width="9.140625" style="645"/>
    <col min="5384" max="5384" width="11.28515625" style="645" customWidth="1"/>
    <col min="5385" max="5385" width="12.140625" style="645" customWidth="1"/>
    <col min="5386" max="5386" width="9.140625" style="645"/>
    <col min="5387" max="5387" width="11" style="645" customWidth="1"/>
    <col min="5388" max="5388" width="12.5703125" style="645" customWidth="1"/>
    <col min="5389" max="5389" width="9.140625" style="645"/>
    <col min="5390" max="5390" width="11.42578125" style="645" customWidth="1"/>
    <col min="5391" max="5391" width="12" style="645" customWidth="1"/>
    <col min="5392" max="5633" width="9.140625" style="645"/>
    <col min="5634" max="5634" width="13.5703125" style="645" customWidth="1"/>
    <col min="5635" max="5635" width="66.7109375" style="645" customWidth="1"/>
    <col min="5636" max="5636" width="9.140625" style="645"/>
    <col min="5637" max="5637" width="11.28515625" style="645" customWidth="1"/>
    <col min="5638" max="5638" width="10.7109375" style="645" customWidth="1"/>
    <col min="5639" max="5639" width="9.140625" style="645"/>
    <col min="5640" max="5640" width="11.28515625" style="645" customWidth="1"/>
    <col min="5641" max="5641" width="12.140625" style="645" customWidth="1"/>
    <col min="5642" max="5642" width="9.140625" style="645"/>
    <col min="5643" max="5643" width="11" style="645" customWidth="1"/>
    <col min="5644" max="5644" width="12.5703125" style="645" customWidth="1"/>
    <col min="5645" max="5645" width="9.140625" style="645"/>
    <col min="5646" max="5646" width="11.42578125" style="645" customWidth="1"/>
    <col min="5647" max="5647" width="12" style="645" customWidth="1"/>
    <col min="5648" max="5889" width="9.140625" style="645"/>
    <col min="5890" max="5890" width="13.5703125" style="645" customWidth="1"/>
    <col min="5891" max="5891" width="66.7109375" style="645" customWidth="1"/>
    <col min="5892" max="5892" width="9.140625" style="645"/>
    <col min="5893" max="5893" width="11.28515625" style="645" customWidth="1"/>
    <col min="5894" max="5894" width="10.7109375" style="645" customWidth="1"/>
    <col min="5895" max="5895" width="9.140625" style="645"/>
    <col min="5896" max="5896" width="11.28515625" style="645" customWidth="1"/>
    <col min="5897" max="5897" width="12.140625" style="645" customWidth="1"/>
    <col min="5898" max="5898" width="9.140625" style="645"/>
    <col min="5899" max="5899" width="11" style="645" customWidth="1"/>
    <col min="5900" max="5900" width="12.5703125" style="645" customWidth="1"/>
    <col min="5901" max="5901" width="9.140625" style="645"/>
    <col min="5902" max="5902" width="11.42578125" style="645" customWidth="1"/>
    <col min="5903" max="5903" width="12" style="645" customWidth="1"/>
    <col min="5904" max="6145" width="9.140625" style="645"/>
    <col min="6146" max="6146" width="13.5703125" style="645" customWidth="1"/>
    <col min="6147" max="6147" width="66.7109375" style="645" customWidth="1"/>
    <col min="6148" max="6148" width="9.140625" style="645"/>
    <col min="6149" max="6149" width="11.28515625" style="645" customWidth="1"/>
    <col min="6150" max="6150" width="10.7109375" style="645" customWidth="1"/>
    <col min="6151" max="6151" width="9.140625" style="645"/>
    <col min="6152" max="6152" width="11.28515625" style="645" customWidth="1"/>
    <col min="6153" max="6153" width="12.140625" style="645" customWidth="1"/>
    <col min="6154" max="6154" width="9.140625" style="645"/>
    <col min="6155" max="6155" width="11" style="645" customWidth="1"/>
    <col min="6156" max="6156" width="12.5703125" style="645" customWidth="1"/>
    <col min="6157" max="6157" width="9.140625" style="645"/>
    <col min="6158" max="6158" width="11.42578125" style="645" customWidth="1"/>
    <col min="6159" max="6159" width="12" style="645" customWidth="1"/>
    <col min="6160" max="6401" width="9.140625" style="645"/>
    <col min="6402" max="6402" width="13.5703125" style="645" customWidth="1"/>
    <col min="6403" max="6403" width="66.7109375" style="645" customWidth="1"/>
    <col min="6404" max="6404" width="9.140625" style="645"/>
    <col min="6405" max="6405" width="11.28515625" style="645" customWidth="1"/>
    <col min="6406" max="6406" width="10.7109375" style="645" customWidth="1"/>
    <col min="6407" max="6407" width="9.140625" style="645"/>
    <col min="6408" max="6408" width="11.28515625" style="645" customWidth="1"/>
    <col min="6409" max="6409" width="12.140625" style="645" customWidth="1"/>
    <col min="6410" max="6410" width="9.140625" style="645"/>
    <col min="6411" max="6411" width="11" style="645" customWidth="1"/>
    <col min="6412" max="6412" width="12.5703125" style="645" customWidth="1"/>
    <col min="6413" max="6413" width="9.140625" style="645"/>
    <col min="6414" max="6414" width="11.42578125" style="645" customWidth="1"/>
    <col min="6415" max="6415" width="12" style="645" customWidth="1"/>
    <col min="6416" max="6657" width="9.140625" style="645"/>
    <col min="6658" max="6658" width="13.5703125" style="645" customWidth="1"/>
    <col min="6659" max="6659" width="66.7109375" style="645" customWidth="1"/>
    <col min="6660" max="6660" width="9.140625" style="645"/>
    <col min="6661" max="6661" width="11.28515625" style="645" customWidth="1"/>
    <col min="6662" max="6662" width="10.7109375" style="645" customWidth="1"/>
    <col min="6663" max="6663" width="9.140625" style="645"/>
    <col min="6664" max="6664" width="11.28515625" style="645" customWidth="1"/>
    <col min="6665" max="6665" width="12.140625" style="645" customWidth="1"/>
    <col min="6666" max="6666" width="9.140625" style="645"/>
    <col min="6667" max="6667" width="11" style="645" customWidth="1"/>
    <col min="6668" max="6668" width="12.5703125" style="645" customWidth="1"/>
    <col min="6669" max="6669" width="9.140625" style="645"/>
    <col min="6670" max="6670" width="11.42578125" style="645" customWidth="1"/>
    <col min="6671" max="6671" width="12" style="645" customWidth="1"/>
    <col min="6672" max="6913" width="9.140625" style="645"/>
    <col min="6914" max="6914" width="13.5703125" style="645" customWidth="1"/>
    <col min="6915" max="6915" width="66.7109375" style="645" customWidth="1"/>
    <col min="6916" max="6916" width="9.140625" style="645"/>
    <col min="6917" max="6917" width="11.28515625" style="645" customWidth="1"/>
    <col min="6918" max="6918" width="10.7109375" style="645" customWidth="1"/>
    <col min="6919" max="6919" width="9.140625" style="645"/>
    <col min="6920" max="6920" width="11.28515625" style="645" customWidth="1"/>
    <col min="6921" max="6921" width="12.140625" style="645" customWidth="1"/>
    <col min="6922" max="6922" width="9.140625" style="645"/>
    <col min="6923" max="6923" width="11" style="645" customWidth="1"/>
    <col min="6924" max="6924" width="12.5703125" style="645" customWidth="1"/>
    <col min="6925" max="6925" width="9.140625" style="645"/>
    <col min="6926" max="6926" width="11.42578125" style="645" customWidth="1"/>
    <col min="6927" max="6927" width="12" style="645" customWidth="1"/>
    <col min="6928" max="7169" width="9.140625" style="645"/>
    <col min="7170" max="7170" width="13.5703125" style="645" customWidth="1"/>
    <col min="7171" max="7171" width="66.7109375" style="645" customWidth="1"/>
    <col min="7172" max="7172" width="9.140625" style="645"/>
    <col min="7173" max="7173" width="11.28515625" style="645" customWidth="1"/>
    <col min="7174" max="7174" width="10.7109375" style="645" customWidth="1"/>
    <col min="7175" max="7175" width="9.140625" style="645"/>
    <col min="7176" max="7176" width="11.28515625" style="645" customWidth="1"/>
    <col min="7177" max="7177" width="12.140625" style="645" customWidth="1"/>
    <col min="7178" max="7178" width="9.140625" style="645"/>
    <col min="7179" max="7179" width="11" style="645" customWidth="1"/>
    <col min="7180" max="7180" width="12.5703125" style="645" customWidth="1"/>
    <col min="7181" max="7181" width="9.140625" style="645"/>
    <col min="7182" max="7182" width="11.42578125" style="645" customWidth="1"/>
    <col min="7183" max="7183" width="12" style="645" customWidth="1"/>
    <col min="7184" max="7425" width="9.140625" style="645"/>
    <col min="7426" max="7426" width="13.5703125" style="645" customWidth="1"/>
    <col min="7427" max="7427" width="66.7109375" style="645" customWidth="1"/>
    <col min="7428" max="7428" width="9.140625" style="645"/>
    <col min="7429" max="7429" width="11.28515625" style="645" customWidth="1"/>
    <col min="7430" max="7430" width="10.7109375" style="645" customWidth="1"/>
    <col min="7431" max="7431" width="9.140625" style="645"/>
    <col min="7432" max="7432" width="11.28515625" style="645" customWidth="1"/>
    <col min="7433" max="7433" width="12.140625" style="645" customWidth="1"/>
    <col min="7434" max="7434" width="9.140625" style="645"/>
    <col min="7435" max="7435" width="11" style="645" customWidth="1"/>
    <col min="7436" max="7436" width="12.5703125" style="645" customWidth="1"/>
    <col min="7437" max="7437" width="9.140625" style="645"/>
    <col min="7438" max="7438" width="11.42578125" style="645" customWidth="1"/>
    <col min="7439" max="7439" width="12" style="645" customWidth="1"/>
    <col min="7440" max="7681" width="9.140625" style="645"/>
    <col min="7682" max="7682" width="13.5703125" style="645" customWidth="1"/>
    <col min="7683" max="7683" width="66.7109375" style="645" customWidth="1"/>
    <col min="7684" max="7684" width="9.140625" style="645"/>
    <col min="7685" max="7685" width="11.28515625" style="645" customWidth="1"/>
    <col min="7686" max="7686" width="10.7109375" style="645" customWidth="1"/>
    <col min="7687" max="7687" width="9.140625" style="645"/>
    <col min="7688" max="7688" width="11.28515625" style="645" customWidth="1"/>
    <col min="7689" max="7689" width="12.140625" style="645" customWidth="1"/>
    <col min="7690" max="7690" width="9.140625" style="645"/>
    <col min="7691" max="7691" width="11" style="645" customWidth="1"/>
    <col min="7692" max="7692" width="12.5703125" style="645" customWidth="1"/>
    <col min="7693" max="7693" width="9.140625" style="645"/>
    <col min="7694" max="7694" width="11.42578125" style="645" customWidth="1"/>
    <col min="7695" max="7695" width="12" style="645" customWidth="1"/>
    <col min="7696" max="7937" width="9.140625" style="645"/>
    <col min="7938" max="7938" width="13.5703125" style="645" customWidth="1"/>
    <col min="7939" max="7939" width="66.7109375" style="645" customWidth="1"/>
    <col min="7940" max="7940" width="9.140625" style="645"/>
    <col min="7941" max="7941" width="11.28515625" style="645" customWidth="1"/>
    <col min="7942" max="7942" width="10.7109375" style="645" customWidth="1"/>
    <col min="7943" max="7943" width="9.140625" style="645"/>
    <col min="7944" max="7944" width="11.28515625" style="645" customWidth="1"/>
    <col min="7945" max="7945" width="12.140625" style="645" customWidth="1"/>
    <col min="7946" max="7946" width="9.140625" style="645"/>
    <col min="7947" max="7947" width="11" style="645" customWidth="1"/>
    <col min="7948" max="7948" width="12.5703125" style="645" customWidth="1"/>
    <col min="7949" max="7949" width="9.140625" style="645"/>
    <col min="7950" max="7950" width="11.42578125" style="645" customWidth="1"/>
    <col min="7951" max="7951" width="12" style="645" customWidth="1"/>
    <col min="7952" max="8193" width="9.140625" style="645"/>
    <col min="8194" max="8194" width="13.5703125" style="645" customWidth="1"/>
    <col min="8195" max="8195" width="66.7109375" style="645" customWidth="1"/>
    <col min="8196" max="8196" width="9.140625" style="645"/>
    <col min="8197" max="8197" width="11.28515625" style="645" customWidth="1"/>
    <col min="8198" max="8198" width="10.7109375" style="645" customWidth="1"/>
    <col min="8199" max="8199" width="9.140625" style="645"/>
    <col min="8200" max="8200" width="11.28515625" style="645" customWidth="1"/>
    <col min="8201" max="8201" width="12.140625" style="645" customWidth="1"/>
    <col min="8202" max="8202" width="9.140625" style="645"/>
    <col min="8203" max="8203" width="11" style="645" customWidth="1"/>
    <col min="8204" max="8204" width="12.5703125" style="645" customWidth="1"/>
    <col min="8205" max="8205" width="9.140625" style="645"/>
    <col min="8206" max="8206" width="11.42578125" style="645" customWidth="1"/>
    <col min="8207" max="8207" width="12" style="645" customWidth="1"/>
    <col min="8208" max="8449" width="9.140625" style="645"/>
    <col min="8450" max="8450" width="13.5703125" style="645" customWidth="1"/>
    <col min="8451" max="8451" width="66.7109375" style="645" customWidth="1"/>
    <col min="8452" max="8452" width="9.140625" style="645"/>
    <col min="8453" max="8453" width="11.28515625" style="645" customWidth="1"/>
    <col min="8454" max="8454" width="10.7109375" style="645" customWidth="1"/>
    <col min="8455" max="8455" width="9.140625" style="645"/>
    <col min="8456" max="8456" width="11.28515625" style="645" customWidth="1"/>
    <col min="8457" max="8457" width="12.140625" style="645" customWidth="1"/>
    <col min="8458" max="8458" width="9.140625" style="645"/>
    <col min="8459" max="8459" width="11" style="645" customWidth="1"/>
    <col min="8460" max="8460" width="12.5703125" style="645" customWidth="1"/>
    <col min="8461" max="8461" width="9.140625" style="645"/>
    <col min="8462" max="8462" width="11.42578125" style="645" customWidth="1"/>
    <col min="8463" max="8463" width="12" style="645" customWidth="1"/>
    <col min="8464" max="8705" width="9.140625" style="645"/>
    <col min="8706" max="8706" width="13.5703125" style="645" customWidth="1"/>
    <col min="8707" max="8707" width="66.7109375" style="645" customWidth="1"/>
    <col min="8708" max="8708" width="9.140625" style="645"/>
    <col min="8709" max="8709" width="11.28515625" style="645" customWidth="1"/>
    <col min="8710" max="8710" width="10.7109375" style="645" customWidth="1"/>
    <col min="8711" max="8711" width="9.140625" style="645"/>
    <col min="8712" max="8712" width="11.28515625" style="645" customWidth="1"/>
    <col min="8713" max="8713" width="12.140625" style="645" customWidth="1"/>
    <col min="8714" max="8714" width="9.140625" style="645"/>
    <col min="8715" max="8715" width="11" style="645" customWidth="1"/>
    <col min="8716" max="8716" width="12.5703125" style="645" customWidth="1"/>
    <col min="8717" max="8717" width="9.140625" style="645"/>
    <col min="8718" max="8718" width="11.42578125" style="645" customWidth="1"/>
    <col min="8719" max="8719" width="12" style="645" customWidth="1"/>
    <col min="8720" max="8961" width="9.140625" style="645"/>
    <col min="8962" max="8962" width="13.5703125" style="645" customWidth="1"/>
    <col min="8963" max="8963" width="66.7109375" style="645" customWidth="1"/>
    <col min="8964" max="8964" width="9.140625" style="645"/>
    <col min="8965" max="8965" width="11.28515625" style="645" customWidth="1"/>
    <col min="8966" max="8966" width="10.7109375" style="645" customWidth="1"/>
    <col min="8967" max="8967" width="9.140625" style="645"/>
    <col min="8968" max="8968" width="11.28515625" style="645" customWidth="1"/>
    <col min="8969" max="8969" width="12.140625" style="645" customWidth="1"/>
    <col min="8970" max="8970" width="9.140625" style="645"/>
    <col min="8971" max="8971" width="11" style="645" customWidth="1"/>
    <col min="8972" max="8972" width="12.5703125" style="645" customWidth="1"/>
    <col min="8973" max="8973" width="9.140625" style="645"/>
    <col min="8974" max="8974" width="11.42578125" style="645" customWidth="1"/>
    <col min="8975" max="8975" width="12" style="645" customWidth="1"/>
    <col min="8976" max="9217" width="9.140625" style="645"/>
    <col min="9218" max="9218" width="13.5703125" style="645" customWidth="1"/>
    <col min="9219" max="9219" width="66.7109375" style="645" customWidth="1"/>
    <col min="9220" max="9220" width="9.140625" style="645"/>
    <col min="9221" max="9221" width="11.28515625" style="645" customWidth="1"/>
    <col min="9222" max="9222" width="10.7109375" style="645" customWidth="1"/>
    <col min="9223" max="9223" width="9.140625" style="645"/>
    <col min="9224" max="9224" width="11.28515625" style="645" customWidth="1"/>
    <col min="9225" max="9225" width="12.140625" style="645" customWidth="1"/>
    <col min="9226" max="9226" width="9.140625" style="645"/>
    <col min="9227" max="9227" width="11" style="645" customWidth="1"/>
    <col min="9228" max="9228" width="12.5703125" style="645" customWidth="1"/>
    <col min="9229" max="9229" width="9.140625" style="645"/>
    <col min="9230" max="9230" width="11.42578125" style="645" customWidth="1"/>
    <col min="9231" max="9231" width="12" style="645" customWidth="1"/>
    <col min="9232" max="9473" width="9.140625" style="645"/>
    <col min="9474" max="9474" width="13.5703125" style="645" customWidth="1"/>
    <col min="9475" max="9475" width="66.7109375" style="645" customWidth="1"/>
    <col min="9476" max="9476" width="9.140625" style="645"/>
    <col min="9477" max="9477" width="11.28515625" style="645" customWidth="1"/>
    <col min="9478" max="9478" width="10.7109375" style="645" customWidth="1"/>
    <col min="9479" max="9479" width="9.140625" style="645"/>
    <col min="9480" max="9480" width="11.28515625" style="645" customWidth="1"/>
    <col min="9481" max="9481" width="12.140625" style="645" customWidth="1"/>
    <col min="9482" max="9482" width="9.140625" style="645"/>
    <col min="9483" max="9483" width="11" style="645" customWidth="1"/>
    <col min="9484" max="9484" width="12.5703125" style="645" customWidth="1"/>
    <col min="9485" max="9485" width="9.140625" style="645"/>
    <col min="9486" max="9486" width="11.42578125" style="645" customWidth="1"/>
    <col min="9487" max="9487" width="12" style="645" customWidth="1"/>
    <col min="9488" max="9729" width="9.140625" style="645"/>
    <col min="9730" max="9730" width="13.5703125" style="645" customWidth="1"/>
    <col min="9731" max="9731" width="66.7109375" style="645" customWidth="1"/>
    <col min="9732" max="9732" width="9.140625" style="645"/>
    <col min="9733" max="9733" width="11.28515625" style="645" customWidth="1"/>
    <col min="9734" max="9734" width="10.7109375" style="645" customWidth="1"/>
    <col min="9735" max="9735" width="9.140625" style="645"/>
    <col min="9736" max="9736" width="11.28515625" style="645" customWidth="1"/>
    <col min="9737" max="9737" width="12.140625" style="645" customWidth="1"/>
    <col min="9738" max="9738" width="9.140625" style="645"/>
    <col min="9739" max="9739" width="11" style="645" customWidth="1"/>
    <col min="9740" max="9740" width="12.5703125" style="645" customWidth="1"/>
    <col min="9741" max="9741" width="9.140625" style="645"/>
    <col min="9742" max="9742" width="11.42578125" style="645" customWidth="1"/>
    <col min="9743" max="9743" width="12" style="645" customWidth="1"/>
    <col min="9744" max="9985" width="9.140625" style="645"/>
    <col min="9986" max="9986" width="13.5703125" style="645" customWidth="1"/>
    <col min="9987" max="9987" width="66.7109375" style="645" customWidth="1"/>
    <col min="9988" max="9988" width="9.140625" style="645"/>
    <col min="9989" max="9989" width="11.28515625" style="645" customWidth="1"/>
    <col min="9990" max="9990" width="10.7109375" style="645" customWidth="1"/>
    <col min="9991" max="9991" width="9.140625" style="645"/>
    <col min="9992" max="9992" width="11.28515625" style="645" customWidth="1"/>
    <col min="9993" max="9993" width="12.140625" style="645" customWidth="1"/>
    <col min="9994" max="9994" width="9.140625" style="645"/>
    <col min="9995" max="9995" width="11" style="645" customWidth="1"/>
    <col min="9996" max="9996" width="12.5703125" style="645" customWidth="1"/>
    <col min="9997" max="9997" width="9.140625" style="645"/>
    <col min="9998" max="9998" width="11.42578125" style="645" customWidth="1"/>
    <col min="9999" max="9999" width="12" style="645" customWidth="1"/>
    <col min="10000" max="10241" width="9.140625" style="645"/>
    <col min="10242" max="10242" width="13.5703125" style="645" customWidth="1"/>
    <col min="10243" max="10243" width="66.7109375" style="645" customWidth="1"/>
    <col min="10244" max="10244" width="9.140625" style="645"/>
    <col min="10245" max="10245" width="11.28515625" style="645" customWidth="1"/>
    <col min="10246" max="10246" width="10.7109375" style="645" customWidth="1"/>
    <col min="10247" max="10247" width="9.140625" style="645"/>
    <col min="10248" max="10248" width="11.28515625" style="645" customWidth="1"/>
    <col min="10249" max="10249" width="12.140625" style="645" customWidth="1"/>
    <col min="10250" max="10250" width="9.140625" style="645"/>
    <col min="10251" max="10251" width="11" style="645" customWidth="1"/>
    <col min="10252" max="10252" width="12.5703125" style="645" customWidth="1"/>
    <col min="10253" max="10253" width="9.140625" style="645"/>
    <col min="10254" max="10254" width="11.42578125" style="645" customWidth="1"/>
    <col min="10255" max="10255" width="12" style="645" customWidth="1"/>
    <col min="10256" max="10497" width="9.140625" style="645"/>
    <col min="10498" max="10498" width="13.5703125" style="645" customWidth="1"/>
    <col min="10499" max="10499" width="66.7109375" style="645" customWidth="1"/>
    <col min="10500" max="10500" width="9.140625" style="645"/>
    <col min="10501" max="10501" width="11.28515625" style="645" customWidth="1"/>
    <col min="10502" max="10502" width="10.7109375" style="645" customWidth="1"/>
    <col min="10503" max="10503" width="9.140625" style="645"/>
    <col min="10504" max="10504" width="11.28515625" style="645" customWidth="1"/>
    <col min="10505" max="10505" width="12.140625" style="645" customWidth="1"/>
    <col min="10506" max="10506" width="9.140625" style="645"/>
    <col min="10507" max="10507" width="11" style="645" customWidth="1"/>
    <col min="10508" max="10508" width="12.5703125" style="645" customWidth="1"/>
    <col min="10509" max="10509" width="9.140625" style="645"/>
    <col min="10510" max="10510" width="11.42578125" style="645" customWidth="1"/>
    <col min="10511" max="10511" width="12" style="645" customWidth="1"/>
    <col min="10512" max="10753" width="9.140625" style="645"/>
    <col min="10754" max="10754" width="13.5703125" style="645" customWidth="1"/>
    <col min="10755" max="10755" width="66.7109375" style="645" customWidth="1"/>
    <col min="10756" max="10756" width="9.140625" style="645"/>
    <col min="10757" max="10757" width="11.28515625" style="645" customWidth="1"/>
    <col min="10758" max="10758" width="10.7109375" style="645" customWidth="1"/>
    <col min="10759" max="10759" width="9.140625" style="645"/>
    <col min="10760" max="10760" width="11.28515625" style="645" customWidth="1"/>
    <col min="10761" max="10761" width="12.140625" style="645" customWidth="1"/>
    <col min="10762" max="10762" width="9.140625" style="645"/>
    <col min="10763" max="10763" width="11" style="645" customWidth="1"/>
    <col min="10764" max="10764" width="12.5703125" style="645" customWidth="1"/>
    <col min="10765" max="10765" width="9.140625" style="645"/>
    <col min="10766" max="10766" width="11.42578125" style="645" customWidth="1"/>
    <col min="10767" max="10767" width="12" style="645" customWidth="1"/>
    <col min="10768" max="11009" width="9.140625" style="645"/>
    <col min="11010" max="11010" width="13.5703125" style="645" customWidth="1"/>
    <col min="11011" max="11011" width="66.7109375" style="645" customWidth="1"/>
    <col min="11012" max="11012" width="9.140625" style="645"/>
    <col min="11013" max="11013" width="11.28515625" style="645" customWidth="1"/>
    <col min="11014" max="11014" width="10.7109375" style="645" customWidth="1"/>
    <col min="11015" max="11015" width="9.140625" style="645"/>
    <col min="11016" max="11016" width="11.28515625" style="645" customWidth="1"/>
    <col min="11017" max="11017" width="12.140625" style="645" customWidth="1"/>
    <col min="11018" max="11018" width="9.140625" style="645"/>
    <col min="11019" max="11019" width="11" style="645" customWidth="1"/>
    <col min="11020" max="11020" width="12.5703125" style="645" customWidth="1"/>
    <col min="11021" max="11021" width="9.140625" style="645"/>
    <col min="11022" max="11022" width="11.42578125" style="645" customWidth="1"/>
    <col min="11023" max="11023" width="12" style="645" customWidth="1"/>
    <col min="11024" max="11265" width="9.140625" style="645"/>
    <col min="11266" max="11266" width="13.5703125" style="645" customWidth="1"/>
    <col min="11267" max="11267" width="66.7109375" style="645" customWidth="1"/>
    <col min="11268" max="11268" width="9.140625" style="645"/>
    <col min="11269" max="11269" width="11.28515625" style="645" customWidth="1"/>
    <col min="11270" max="11270" width="10.7109375" style="645" customWidth="1"/>
    <col min="11271" max="11271" width="9.140625" style="645"/>
    <col min="11272" max="11272" width="11.28515625" style="645" customWidth="1"/>
    <col min="11273" max="11273" width="12.140625" style="645" customWidth="1"/>
    <col min="11274" max="11274" width="9.140625" style="645"/>
    <col min="11275" max="11275" width="11" style="645" customWidth="1"/>
    <col min="11276" max="11276" width="12.5703125" style="645" customWidth="1"/>
    <col min="11277" max="11277" width="9.140625" style="645"/>
    <col min="11278" max="11278" width="11.42578125" style="645" customWidth="1"/>
    <col min="11279" max="11279" width="12" style="645" customWidth="1"/>
    <col min="11280" max="11521" width="9.140625" style="645"/>
    <col min="11522" max="11522" width="13.5703125" style="645" customWidth="1"/>
    <col min="11523" max="11523" width="66.7109375" style="645" customWidth="1"/>
    <col min="11524" max="11524" width="9.140625" style="645"/>
    <col min="11525" max="11525" width="11.28515625" style="645" customWidth="1"/>
    <col min="11526" max="11526" width="10.7109375" style="645" customWidth="1"/>
    <col min="11527" max="11527" width="9.140625" style="645"/>
    <col min="11528" max="11528" width="11.28515625" style="645" customWidth="1"/>
    <col min="11529" max="11529" width="12.140625" style="645" customWidth="1"/>
    <col min="11530" max="11530" width="9.140625" style="645"/>
    <col min="11531" max="11531" width="11" style="645" customWidth="1"/>
    <col min="11532" max="11532" width="12.5703125" style="645" customWidth="1"/>
    <col min="11533" max="11533" width="9.140625" style="645"/>
    <col min="11534" max="11534" width="11.42578125" style="645" customWidth="1"/>
    <col min="11535" max="11535" width="12" style="645" customWidth="1"/>
    <col min="11536" max="11777" width="9.140625" style="645"/>
    <col min="11778" max="11778" width="13.5703125" style="645" customWidth="1"/>
    <col min="11779" max="11779" width="66.7109375" style="645" customWidth="1"/>
    <col min="11780" max="11780" width="9.140625" style="645"/>
    <col min="11781" max="11781" width="11.28515625" style="645" customWidth="1"/>
    <col min="11782" max="11782" width="10.7109375" style="645" customWidth="1"/>
    <col min="11783" max="11783" width="9.140625" style="645"/>
    <col min="11784" max="11784" width="11.28515625" style="645" customWidth="1"/>
    <col min="11785" max="11785" width="12.140625" style="645" customWidth="1"/>
    <col min="11786" max="11786" width="9.140625" style="645"/>
    <col min="11787" max="11787" width="11" style="645" customWidth="1"/>
    <col min="11788" max="11788" width="12.5703125" style="645" customWidth="1"/>
    <col min="11789" max="11789" width="9.140625" style="645"/>
    <col min="11790" max="11790" width="11.42578125" style="645" customWidth="1"/>
    <col min="11791" max="11791" width="12" style="645" customWidth="1"/>
    <col min="11792" max="12033" width="9.140625" style="645"/>
    <col min="12034" max="12034" width="13.5703125" style="645" customWidth="1"/>
    <col min="12035" max="12035" width="66.7109375" style="645" customWidth="1"/>
    <col min="12036" max="12036" width="9.140625" style="645"/>
    <col min="12037" max="12037" width="11.28515625" style="645" customWidth="1"/>
    <col min="12038" max="12038" width="10.7109375" style="645" customWidth="1"/>
    <col min="12039" max="12039" width="9.140625" style="645"/>
    <col min="12040" max="12040" width="11.28515625" style="645" customWidth="1"/>
    <col min="12041" max="12041" width="12.140625" style="645" customWidth="1"/>
    <col min="12042" max="12042" width="9.140625" style="645"/>
    <col min="12043" max="12043" width="11" style="645" customWidth="1"/>
    <col min="12044" max="12044" width="12.5703125" style="645" customWidth="1"/>
    <col min="12045" max="12045" width="9.140625" style="645"/>
    <col min="12046" max="12046" width="11.42578125" style="645" customWidth="1"/>
    <col min="12047" max="12047" width="12" style="645" customWidth="1"/>
    <col min="12048" max="12289" width="9.140625" style="645"/>
    <col min="12290" max="12290" width="13.5703125" style="645" customWidth="1"/>
    <col min="12291" max="12291" width="66.7109375" style="645" customWidth="1"/>
    <col min="12292" max="12292" width="9.140625" style="645"/>
    <col min="12293" max="12293" width="11.28515625" style="645" customWidth="1"/>
    <col min="12294" max="12294" width="10.7109375" style="645" customWidth="1"/>
    <col min="12295" max="12295" width="9.140625" style="645"/>
    <col min="12296" max="12296" width="11.28515625" style="645" customWidth="1"/>
    <col min="12297" max="12297" width="12.140625" style="645" customWidth="1"/>
    <col min="12298" max="12298" width="9.140625" style="645"/>
    <col min="12299" max="12299" width="11" style="645" customWidth="1"/>
    <col min="12300" max="12300" width="12.5703125" style="645" customWidth="1"/>
    <col min="12301" max="12301" width="9.140625" style="645"/>
    <col min="12302" max="12302" width="11.42578125" style="645" customWidth="1"/>
    <col min="12303" max="12303" width="12" style="645" customWidth="1"/>
    <col min="12304" max="12545" width="9.140625" style="645"/>
    <col min="12546" max="12546" width="13.5703125" style="645" customWidth="1"/>
    <col min="12547" max="12547" width="66.7109375" style="645" customWidth="1"/>
    <col min="12548" max="12548" width="9.140625" style="645"/>
    <col min="12549" max="12549" width="11.28515625" style="645" customWidth="1"/>
    <col min="12550" max="12550" width="10.7109375" style="645" customWidth="1"/>
    <col min="12551" max="12551" width="9.140625" style="645"/>
    <col min="12552" max="12552" width="11.28515625" style="645" customWidth="1"/>
    <col min="12553" max="12553" width="12.140625" style="645" customWidth="1"/>
    <col min="12554" max="12554" width="9.140625" style="645"/>
    <col min="12555" max="12555" width="11" style="645" customWidth="1"/>
    <col min="12556" max="12556" width="12.5703125" style="645" customWidth="1"/>
    <col min="12557" max="12557" width="9.140625" style="645"/>
    <col min="12558" max="12558" width="11.42578125" style="645" customWidth="1"/>
    <col min="12559" max="12559" width="12" style="645" customWidth="1"/>
    <col min="12560" max="12801" width="9.140625" style="645"/>
    <col min="12802" max="12802" width="13.5703125" style="645" customWidth="1"/>
    <col min="12803" max="12803" width="66.7109375" style="645" customWidth="1"/>
    <col min="12804" max="12804" width="9.140625" style="645"/>
    <col min="12805" max="12805" width="11.28515625" style="645" customWidth="1"/>
    <col min="12806" max="12806" width="10.7109375" style="645" customWidth="1"/>
    <col min="12807" max="12807" width="9.140625" style="645"/>
    <col min="12808" max="12808" width="11.28515625" style="645" customWidth="1"/>
    <col min="12809" max="12809" width="12.140625" style="645" customWidth="1"/>
    <col min="12810" max="12810" width="9.140625" style="645"/>
    <col min="12811" max="12811" width="11" style="645" customWidth="1"/>
    <col min="12812" max="12812" width="12.5703125" style="645" customWidth="1"/>
    <col min="12813" max="12813" width="9.140625" style="645"/>
    <col min="12814" max="12814" width="11.42578125" style="645" customWidth="1"/>
    <col min="12815" max="12815" width="12" style="645" customWidth="1"/>
    <col min="12816" max="13057" width="9.140625" style="645"/>
    <col min="13058" max="13058" width="13.5703125" style="645" customWidth="1"/>
    <col min="13059" max="13059" width="66.7109375" style="645" customWidth="1"/>
    <col min="13060" max="13060" width="9.140625" style="645"/>
    <col min="13061" max="13061" width="11.28515625" style="645" customWidth="1"/>
    <col min="13062" max="13062" width="10.7109375" style="645" customWidth="1"/>
    <col min="13063" max="13063" width="9.140625" style="645"/>
    <col min="13064" max="13064" width="11.28515625" style="645" customWidth="1"/>
    <col min="13065" max="13065" width="12.140625" style="645" customWidth="1"/>
    <col min="13066" max="13066" width="9.140625" style="645"/>
    <col min="13067" max="13067" width="11" style="645" customWidth="1"/>
    <col min="13068" max="13068" width="12.5703125" style="645" customWidth="1"/>
    <col min="13069" max="13069" width="9.140625" style="645"/>
    <col min="13070" max="13070" width="11.42578125" style="645" customWidth="1"/>
    <col min="13071" max="13071" width="12" style="645" customWidth="1"/>
    <col min="13072" max="13313" width="9.140625" style="645"/>
    <col min="13314" max="13314" width="13.5703125" style="645" customWidth="1"/>
    <col min="13315" max="13315" width="66.7109375" style="645" customWidth="1"/>
    <col min="13316" max="13316" width="9.140625" style="645"/>
    <col min="13317" max="13317" width="11.28515625" style="645" customWidth="1"/>
    <col min="13318" max="13318" width="10.7109375" style="645" customWidth="1"/>
    <col min="13319" max="13319" width="9.140625" style="645"/>
    <col min="13320" max="13320" width="11.28515625" style="645" customWidth="1"/>
    <col min="13321" max="13321" width="12.140625" style="645" customWidth="1"/>
    <col min="13322" max="13322" width="9.140625" style="645"/>
    <col min="13323" max="13323" width="11" style="645" customWidth="1"/>
    <col min="13324" max="13324" width="12.5703125" style="645" customWidth="1"/>
    <col min="13325" max="13325" width="9.140625" style="645"/>
    <col min="13326" max="13326" width="11.42578125" style="645" customWidth="1"/>
    <col min="13327" max="13327" width="12" style="645" customWidth="1"/>
    <col min="13328" max="13569" width="9.140625" style="645"/>
    <col min="13570" max="13570" width="13.5703125" style="645" customWidth="1"/>
    <col min="13571" max="13571" width="66.7109375" style="645" customWidth="1"/>
    <col min="13572" max="13572" width="9.140625" style="645"/>
    <col min="13573" max="13573" width="11.28515625" style="645" customWidth="1"/>
    <col min="13574" max="13574" width="10.7109375" style="645" customWidth="1"/>
    <col min="13575" max="13575" width="9.140625" style="645"/>
    <col min="13576" max="13576" width="11.28515625" style="645" customWidth="1"/>
    <col min="13577" max="13577" width="12.140625" style="645" customWidth="1"/>
    <col min="13578" max="13578" width="9.140625" style="645"/>
    <col min="13579" max="13579" width="11" style="645" customWidth="1"/>
    <col min="13580" max="13580" width="12.5703125" style="645" customWidth="1"/>
    <col min="13581" max="13581" width="9.140625" style="645"/>
    <col min="13582" max="13582" width="11.42578125" style="645" customWidth="1"/>
    <col min="13583" max="13583" width="12" style="645" customWidth="1"/>
    <col min="13584" max="13825" width="9.140625" style="645"/>
    <col min="13826" max="13826" width="13.5703125" style="645" customWidth="1"/>
    <col min="13827" max="13827" width="66.7109375" style="645" customWidth="1"/>
    <col min="13828" max="13828" width="9.140625" style="645"/>
    <col min="13829" max="13829" width="11.28515625" style="645" customWidth="1"/>
    <col min="13830" max="13830" width="10.7109375" style="645" customWidth="1"/>
    <col min="13831" max="13831" width="9.140625" style="645"/>
    <col min="13832" max="13832" width="11.28515625" style="645" customWidth="1"/>
    <col min="13833" max="13833" width="12.140625" style="645" customWidth="1"/>
    <col min="13834" max="13834" width="9.140625" style="645"/>
    <col min="13835" max="13835" width="11" style="645" customWidth="1"/>
    <col min="13836" max="13836" width="12.5703125" style="645" customWidth="1"/>
    <col min="13837" max="13837" width="9.140625" style="645"/>
    <col min="13838" max="13838" width="11.42578125" style="645" customWidth="1"/>
    <col min="13839" max="13839" width="12" style="645" customWidth="1"/>
    <col min="13840" max="14081" width="9.140625" style="645"/>
    <col min="14082" max="14082" width="13.5703125" style="645" customWidth="1"/>
    <col min="14083" max="14083" width="66.7109375" style="645" customWidth="1"/>
    <col min="14084" max="14084" width="9.140625" style="645"/>
    <col min="14085" max="14085" width="11.28515625" style="645" customWidth="1"/>
    <col min="14086" max="14086" width="10.7109375" style="645" customWidth="1"/>
    <col min="14087" max="14087" width="9.140625" style="645"/>
    <col min="14088" max="14088" width="11.28515625" style="645" customWidth="1"/>
    <col min="14089" max="14089" width="12.140625" style="645" customWidth="1"/>
    <col min="14090" max="14090" width="9.140625" style="645"/>
    <col min="14091" max="14091" width="11" style="645" customWidth="1"/>
    <col min="14092" max="14092" width="12.5703125" style="645" customWidth="1"/>
    <col min="14093" max="14093" width="9.140625" style="645"/>
    <col min="14094" max="14094" width="11.42578125" style="645" customWidth="1"/>
    <col min="14095" max="14095" width="12" style="645" customWidth="1"/>
    <col min="14096" max="14337" width="9.140625" style="645"/>
    <col min="14338" max="14338" width="13.5703125" style="645" customWidth="1"/>
    <col min="14339" max="14339" width="66.7109375" style="645" customWidth="1"/>
    <col min="14340" max="14340" width="9.140625" style="645"/>
    <col min="14341" max="14341" width="11.28515625" style="645" customWidth="1"/>
    <col min="14342" max="14342" width="10.7109375" style="645" customWidth="1"/>
    <col min="14343" max="14343" width="9.140625" style="645"/>
    <col min="14344" max="14344" width="11.28515625" style="645" customWidth="1"/>
    <col min="14345" max="14345" width="12.140625" style="645" customWidth="1"/>
    <col min="14346" max="14346" width="9.140625" style="645"/>
    <col min="14347" max="14347" width="11" style="645" customWidth="1"/>
    <col min="14348" max="14348" width="12.5703125" style="645" customWidth="1"/>
    <col min="14349" max="14349" width="9.140625" style="645"/>
    <col min="14350" max="14350" width="11.42578125" style="645" customWidth="1"/>
    <col min="14351" max="14351" width="12" style="645" customWidth="1"/>
    <col min="14352" max="14593" width="9.140625" style="645"/>
    <col min="14594" max="14594" width="13.5703125" style="645" customWidth="1"/>
    <col min="14595" max="14595" width="66.7109375" style="645" customWidth="1"/>
    <col min="14596" max="14596" width="9.140625" style="645"/>
    <col min="14597" max="14597" width="11.28515625" style="645" customWidth="1"/>
    <col min="14598" max="14598" width="10.7109375" style="645" customWidth="1"/>
    <col min="14599" max="14599" width="9.140625" style="645"/>
    <col min="14600" max="14600" width="11.28515625" style="645" customWidth="1"/>
    <col min="14601" max="14601" width="12.140625" style="645" customWidth="1"/>
    <col min="14602" max="14602" width="9.140625" style="645"/>
    <col min="14603" max="14603" width="11" style="645" customWidth="1"/>
    <col min="14604" max="14604" width="12.5703125" style="645" customWidth="1"/>
    <col min="14605" max="14605" width="9.140625" style="645"/>
    <col min="14606" max="14606" width="11.42578125" style="645" customWidth="1"/>
    <col min="14607" max="14607" width="12" style="645" customWidth="1"/>
    <col min="14608" max="14849" width="9.140625" style="645"/>
    <col min="14850" max="14850" width="13.5703125" style="645" customWidth="1"/>
    <col min="14851" max="14851" width="66.7109375" style="645" customWidth="1"/>
    <col min="14852" max="14852" width="9.140625" style="645"/>
    <col min="14853" max="14853" width="11.28515625" style="645" customWidth="1"/>
    <col min="14854" max="14854" width="10.7109375" style="645" customWidth="1"/>
    <col min="14855" max="14855" width="9.140625" style="645"/>
    <col min="14856" max="14856" width="11.28515625" style="645" customWidth="1"/>
    <col min="14857" max="14857" width="12.140625" style="645" customWidth="1"/>
    <col min="14858" max="14858" width="9.140625" style="645"/>
    <col min="14859" max="14859" width="11" style="645" customWidth="1"/>
    <col min="14860" max="14860" width="12.5703125" style="645" customWidth="1"/>
    <col min="14861" max="14861" width="9.140625" style="645"/>
    <col min="14862" max="14862" width="11.42578125" style="645" customWidth="1"/>
    <col min="14863" max="14863" width="12" style="645" customWidth="1"/>
    <col min="14864" max="15105" width="9.140625" style="645"/>
    <col min="15106" max="15106" width="13.5703125" style="645" customWidth="1"/>
    <col min="15107" max="15107" width="66.7109375" style="645" customWidth="1"/>
    <col min="15108" max="15108" width="9.140625" style="645"/>
    <col min="15109" max="15109" width="11.28515625" style="645" customWidth="1"/>
    <col min="15110" max="15110" width="10.7109375" style="645" customWidth="1"/>
    <col min="15111" max="15111" width="9.140625" style="645"/>
    <col min="15112" max="15112" width="11.28515625" style="645" customWidth="1"/>
    <col min="15113" max="15113" width="12.140625" style="645" customWidth="1"/>
    <col min="15114" max="15114" width="9.140625" style="645"/>
    <col min="15115" max="15115" width="11" style="645" customWidth="1"/>
    <col min="15116" max="15116" width="12.5703125" style="645" customWidth="1"/>
    <col min="15117" max="15117" width="9.140625" style="645"/>
    <col min="15118" max="15118" width="11.42578125" style="645" customWidth="1"/>
    <col min="15119" max="15119" width="12" style="645" customWidth="1"/>
    <col min="15120" max="15361" width="9.140625" style="645"/>
    <col min="15362" max="15362" width="13.5703125" style="645" customWidth="1"/>
    <col min="15363" max="15363" width="66.7109375" style="645" customWidth="1"/>
    <col min="15364" max="15364" width="9.140625" style="645"/>
    <col min="15365" max="15365" width="11.28515625" style="645" customWidth="1"/>
    <col min="15366" max="15366" width="10.7109375" style="645" customWidth="1"/>
    <col min="15367" max="15367" width="9.140625" style="645"/>
    <col min="15368" max="15368" width="11.28515625" style="645" customWidth="1"/>
    <col min="15369" max="15369" width="12.140625" style="645" customWidth="1"/>
    <col min="15370" max="15370" width="9.140625" style="645"/>
    <col min="15371" max="15371" width="11" style="645" customWidth="1"/>
    <col min="15372" max="15372" width="12.5703125" style="645" customWidth="1"/>
    <col min="15373" max="15373" width="9.140625" style="645"/>
    <col min="15374" max="15374" width="11.42578125" style="645" customWidth="1"/>
    <col min="15375" max="15375" width="12" style="645" customWidth="1"/>
    <col min="15376" max="15617" width="9.140625" style="645"/>
    <col min="15618" max="15618" width="13.5703125" style="645" customWidth="1"/>
    <col min="15619" max="15619" width="66.7109375" style="645" customWidth="1"/>
    <col min="15620" max="15620" width="9.140625" style="645"/>
    <col min="15621" max="15621" width="11.28515625" style="645" customWidth="1"/>
    <col min="15622" max="15622" width="10.7109375" style="645" customWidth="1"/>
    <col min="15623" max="15623" width="9.140625" style="645"/>
    <col min="15624" max="15624" width="11.28515625" style="645" customWidth="1"/>
    <col min="15625" max="15625" width="12.140625" style="645" customWidth="1"/>
    <col min="15626" max="15626" width="9.140625" style="645"/>
    <col min="15627" max="15627" width="11" style="645" customWidth="1"/>
    <col min="15628" max="15628" width="12.5703125" style="645" customWidth="1"/>
    <col min="15629" max="15629" width="9.140625" style="645"/>
    <col min="15630" max="15630" width="11.42578125" style="645" customWidth="1"/>
    <col min="15631" max="15631" width="12" style="645" customWidth="1"/>
    <col min="15632" max="15873" width="9.140625" style="645"/>
    <col min="15874" max="15874" width="13.5703125" style="645" customWidth="1"/>
    <col min="15875" max="15875" width="66.7109375" style="645" customWidth="1"/>
    <col min="15876" max="15876" width="9.140625" style="645"/>
    <col min="15877" max="15877" width="11.28515625" style="645" customWidth="1"/>
    <col min="15878" max="15878" width="10.7109375" style="645" customWidth="1"/>
    <col min="15879" max="15879" width="9.140625" style="645"/>
    <col min="15880" max="15880" width="11.28515625" style="645" customWidth="1"/>
    <col min="15881" max="15881" width="12.140625" style="645" customWidth="1"/>
    <col min="15882" max="15882" width="9.140625" style="645"/>
    <col min="15883" max="15883" width="11" style="645" customWidth="1"/>
    <col min="15884" max="15884" width="12.5703125" style="645" customWidth="1"/>
    <col min="15885" max="15885" width="9.140625" style="645"/>
    <col min="15886" max="15886" width="11.42578125" style="645" customWidth="1"/>
    <col min="15887" max="15887" width="12" style="645" customWidth="1"/>
    <col min="15888" max="16129" width="9.140625" style="645"/>
    <col min="16130" max="16130" width="13.5703125" style="645" customWidth="1"/>
    <col min="16131" max="16131" width="66.7109375" style="645" customWidth="1"/>
    <col min="16132" max="16132" width="9.140625" style="645"/>
    <col min="16133" max="16133" width="11.28515625" style="645" customWidth="1"/>
    <col min="16134" max="16134" width="10.7109375" style="645" customWidth="1"/>
    <col min="16135" max="16135" width="9.140625" style="645"/>
    <col min="16136" max="16136" width="11.28515625" style="645" customWidth="1"/>
    <col min="16137" max="16137" width="12.140625" style="645" customWidth="1"/>
    <col min="16138" max="16138" width="9.140625" style="645"/>
    <col min="16139" max="16139" width="11" style="645" customWidth="1"/>
    <col min="16140" max="16140" width="12.5703125" style="645" customWidth="1"/>
    <col min="16141" max="16141" width="9.140625" style="645"/>
    <col min="16142" max="16142" width="11.42578125" style="645" customWidth="1"/>
    <col min="16143" max="16143" width="12" style="645" customWidth="1"/>
    <col min="16144" max="16384" width="9.140625" style="645"/>
  </cols>
  <sheetData>
    <row r="1" spans="1:15" s="635" customFormat="1" ht="18.75" customHeight="1" x14ac:dyDescent="0.2">
      <c r="A1" s="642"/>
      <c r="B1" s="3393" t="str">
        <f>[1]СПО!B1</f>
        <v>Гуманитарно-педагогическая академия (филиал) ФГАОУ ВО «КФУ им. В. И. Вернадского» в г. Ялте</v>
      </c>
      <c r="C1" s="3393"/>
      <c r="D1" s="3393"/>
      <c r="E1" s="3393"/>
      <c r="F1" s="3393"/>
      <c r="G1" s="3393"/>
      <c r="H1" s="3393"/>
      <c r="I1" s="3393"/>
      <c r="J1" s="3393"/>
      <c r="K1" s="3393"/>
      <c r="L1" s="3393"/>
      <c r="M1" s="3393"/>
      <c r="N1" s="3393"/>
      <c r="O1" s="3393"/>
    </row>
    <row r="2" spans="1:15" s="635" customFormat="1" ht="18.75" x14ac:dyDescent="0.2">
      <c r="A2" s="3407"/>
      <c r="B2" s="3407"/>
      <c r="C2" s="3407"/>
      <c r="D2" s="3407"/>
      <c r="E2" s="3407"/>
      <c r="F2" s="3407"/>
      <c r="G2" s="3407"/>
      <c r="H2" s="3407"/>
      <c r="I2" s="3407"/>
      <c r="J2" s="3407"/>
      <c r="K2" s="3407"/>
      <c r="L2" s="3407"/>
      <c r="M2" s="3407"/>
      <c r="N2" s="3407"/>
      <c r="O2" s="3407"/>
    </row>
    <row r="3" spans="1:15" s="635" customFormat="1" ht="18.75" customHeight="1" x14ac:dyDescent="0.3">
      <c r="A3" s="642"/>
      <c r="B3" s="3421" t="s">
        <v>278</v>
      </c>
      <c r="C3" s="3421"/>
      <c r="D3" s="3421"/>
      <c r="E3" s="3421"/>
      <c r="F3" s="3418" t="str">
        <f>[1]СПО!F3</f>
        <v>01.05.2017 г.</v>
      </c>
      <c r="G3" s="3418"/>
      <c r="H3" s="3417" t="s">
        <v>277</v>
      </c>
      <c r="I3" s="3417"/>
      <c r="J3" s="3417"/>
      <c r="K3" s="3417"/>
      <c r="L3" s="3417"/>
      <c r="M3" s="3417"/>
      <c r="N3" s="3417"/>
      <c r="O3" s="3417"/>
    </row>
    <row r="4" spans="1:15" s="635" customFormat="1" ht="19.5" thickBot="1" x14ac:dyDescent="0.25">
      <c r="B4" s="1969"/>
      <c r="C4" s="1969"/>
      <c r="F4" s="636"/>
      <c r="I4" s="636"/>
      <c r="L4" s="636"/>
      <c r="O4" s="636"/>
    </row>
    <row r="5" spans="1:15" s="635" customFormat="1" ht="18.75" customHeight="1" thickBot="1" x14ac:dyDescent="0.25">
      <c r="A5" s="797"/>
      <c r="B5" s="3430" t="s">
        <v>9</v>
      </c>
      <c r="C5" s="3430"/>
      <c r="D5" s="3406" t="s">
        <v>0</v>
      </c>
      <c r="E5" s="3406"/>
      <c r="F5" s="3406"/>
      <c r="G5" s="3431" t="s">
        <v>1</v>
      </c>
      <c r="H5" s="3431"/>
      <c r="I5" s="3431"/>
      <c r="J5" s="3459">
        <v>3</v>
      </c>
      <c r="K5" s="3459"/>
      <c r="L5" s="3459"/>
      <c r="M5" s="3395" t="s">
        <v>21</v>
      </c>
      <c r="N5" s="3395"/>
      <c r="O5" s="3395"/>
    </row>
    <row r="6" spans="1:15" s="635" customFormat="1" ht="18.75" customHeight="1" thickBot="1" x14ac:dyDescent="0.25">
      <c r="A6" s="797"/>
      <c r="B6" s="3430"/>
      <c r="C6" s="3430"/>
      <c r="D6" s="3406"/>
      <c r="E6" s="3406"/>
      <c r="F6" s="3406"/>
      <c r="G6" s="3431"/>
      <c r="H6" s="3431"/>
      <c r="I6" s="3431"/>
      <c r="J6" s="3459"/>
      <c r="K6" s="3459"/>
      <c r="L6" s="3459"/>
      <c r="M6" s="3395"/>
      <c r="N6" s="3395"/>
      <c r="O6" s="3395"/>
    </row>
    <row r="7" spans="1:15" s="635" customFormat="1" ht="73.5" customHeight="1" thickBot="1" x14ac:dyDescent="0.25">
      <c r="A7" s="797"/>
      <c r="B7" s="3430"/>
      <c r="C7" s="3430"/>
      <c r="D7" s="911" t="s">
        <v>26</v>
      </c>
      <c r="E7" s="912" t="s">
        <v>27</v>
      </c>
      <c r="F7" s="2024" t="s">
        <v>4</v>
      </c>
      <c r="G7" s="913" t="s">
        <v>26</v>
      </c>
      <c r="H7" s="912" t="s">
        <v>27</v>
      </c>
      <c r="I7" s="2024" t="s">
        <v>4</v>
      </c>
      <c r="J7" s="986" t="s">
        <v>26</v>
      </c>
      <c r="K7" s="987" t="s">
        <v>27</v>
      </c>
      <c r="L7" s="2024" t="s">
        <v>4</v>
      </c>
      <c r="M7" s="913" t="s">
        <v>26</v>
      </c>
      <c r="N7" s="912" t="s">
        <v>27</v>
      </c>
      <c r="O7" s="2024" t="s">
        <v>4</v>
      </c>
    </row>
    <row r="8" spans="1:15" s="635" customFormat="1" ht="20.25" customHeight="1" thickBot="1" x14ac:dyDescent="0.25">
      <c r="A8" s="797"/>
      <c r="B8" s="3398" t="s">
        <v>22</v>
      </c>
      <c r="C8" s="3398"/>
      <c r="D8" s="799">
        <f t="shared" ref="D8:O8" si="0">SUM(D9:D21)</f>
        <v>55</v>
      </c>
      <c r="E8" s="799">
        <f t="shared" si="0"/>
        <v>14</v>
      </c>
      <c r="F8" s="1306">
        <f t="shared" si="0"/>
        <v>69</v>
      </c>
      <c r="G8" s="978">
        <f t="shared" si="0"/>
        <v>60</v>
      </c>
      <c r="H8" s="799">
        <f t="shared" si="0"/>
        <v>19</v>
      </c>
      <c r="I8" s="1306">
        <f t="shared" si="0"/>
        <v>79</v>
      </c>
      <c r="J8" s="978">
        <f t="shared" si="0"/>
        <v>1</v>
      </c>
      <c r="K8" s="799">
        <f t="shared" si="0"/>
        <v>1</v>
      </c>
      <c r="L8" s="1306">
        <f t="shared" si="0"/>
        <v>2</v>
      </c>
      <c r="M8" s="978">
        <f t="shared" si="0"/>
        <v>116</v>
      </c>
      <c r="N8" s="799">
        <f t="shared" si="0"/>
        <v>34</v>
      </c>
      <c r="O8" s="1306">
        <f t="shared" si="0"/>
        <v>150</v>
      </c>
    </row>
    <row r="9" spans="1:15" s="635" customFormat="1" ht="20.25" customHeight="1" x14ac:dyDescent="0.2">
      <c r="A9" s="797"/>
      <c r="B9" s="1986" t="s">
        <v>329</v>
      </c>
      <c r="C9" s="1987" t="s">
        <v>302</v>
      </c>
      <c r="D9" s="2066">
        <v>0</v>
      </c>
      <c r="E9" s="2067">
        <v>0</v>
      </c>
      <c r="F9" s="2070">
        <v>0</v>
      </c>
      <c r="G9" s="2069">
        <v>0</v>
      </c>
      <c r="H9" s="2067">
        <v>0</v>
      </c>
      <c r="I9" s="2070">
        <v>0</v>
      </c>
      <c r="J9" s="2069">
        <v>0</v>
      </c>
      <c r="K9" s="2067">
        <v>0</v>
      </c>
      <c r="L9" s="2070">
        <v>0</v>
      </c>
      <c r="M9" s="2069">
        <v>0</v>
      </c>
      <c r="N9" s="2067">
        <v>0</v>
      </c>
      <c r="O9" s="2070">
        <v>0</v>
      </c>
    </row>
    <row r="10" spans="1:15" ht="18.75" x14ac:dyDescent="0.3">
      <c r="A10" s="1068"/>
      <c r="B10" s="782" t="s">
        <v>248</v>
      </c>
      <c r="C10" s="640" t="s">
        <v>207</v>
      </c>
      <c r="D10" s="1069">
        <v>0</v>
      </c>
      <c r="E10" s="630">
        <v>0</v>
      </c>
      <c r="F10" s="1070">
        <v>0</v>
      </c>
      <c r="G10" s="631">
        <v>9</v>
      </c>
      <c r="H10" s="630">
        <v>0</v>
      </c>
      <c r="I10" s="1070">
        <v>9</v>
      </c>
      <c r="J10" s="631">
        <v>0</v>
      </c>
      <c r="K10" s="630">
        <v>0</v>
      </c>
      <c r="L10" s="1070">
        <v>0</v>
      </c>
      <c r="M10" s="631">
        <v>9</v>
      </c>
      <c r="N10" s="630">
        <v>0</v>
      </c>
      <c r="O10" s="1070">
        <v>9</v>
      </c>
    </row>
    <row r="11" spans="1:15" ht="18.75" x14ac:dyDescent="0.3">
      <c r="A11" s="797"/>
      <c r="B11" s="782" t="s">
        <v>249</v>
      </c>
      <c r="C11" s="640" t="s">
        <v>209</v>
      </c>
      <c r="D11" s="1069">
        <v>5</v>
      </c>
      <c r="E11" s="630">
        <v>1</v>
      </c>
      <c r="F11" s="1070">
        <v>6</v>
      </c>
      <c r="G11" s="631">
        <v>3</v>
      </c>
      <c r="H11" s="630">
        <v>6</v>
      </c>
      <c r="I11" s="1070">
        <v>9</v>
      </c>
      <c r="J11" s="631">
        <v>0</v>
      </c>
      <c r="K11" s="630">
        <v>0</v>
      </c>
      <c r="L11" s="1070">
        <v>0</v>
      </c>
      <c r="M11" s="631">
        <v>8</v>
      </c>
      <c r="N11" s="630">
        <v>7</v>
      </c>
      <c r="O11" s="1070">
        <v>15</v>
      </c>
    </row>
    <row r="12" spans="1:15" ht="18.75" x14ac:dyDescent="0.3">
      <c r="A12" s="1068"/>
      <c r="B12" s="782" t="s">
        <v>250</v>
      </c>
      <c r="C12" s="640" t="s">
        <v>211</v>
      </c>
      <c r="D12" s="1069">
        <v>2</v>
      </c>
      <c r="E12" s="630">
        <v>0</v>
      </c>
      <c r="F12" s="1070">
        <v>2</v>
      </c>
      <c r="G12" s="631">
        <v>9</v>
      </c>
      <c r="H12" s="630">
        <v>1</v>
      </c>
      <c r="I12" s="1070">
        <v>10</v>
      </c>
      <c r="J12" s="631">
        <v>0</v>
      </c>
      <c r="K12" s="630">
        <v>0</v>
      </c>
      <c r="L12" s="1070">
        <v>0</v>
      </c>
      <c r="M12" s="631">
        <v>11</v>
      </c>
      <c r="N12" s="630">
        <v>1</v>
      </c>
      <c r="O12" s="1070">
        <v>12</v>
      </c>
    </row>
    <row r="13" spans="1:15" ht="18.75" x14ac:dyDescent="0.3">
      <c r="A13" s="797"/>
      <c r="B13" s="782" t="s">
        <v>251</v>
      </c>
      <c r="C13" s="640" t="s">
        <v>213</v>
      </c>
      <c r="D13" s="1069">
        <v>6</v>
      </c>
      <c r="E13" s="630">
        <v>1</v>
      </c>
      <c r="F13" s="1070">
        <v>7</v>
      </c>
      <c r="G13" s="631">
        <v>0</v>
      </c>
      <c r="H13" s="630">
        <v>0</v>
      </c>
      <c r="I13" s="1070">
        <v>0</v>
      </c>
      <c r="J13" s="631">
        <v>0</v>
      </c>
      <c r="K13" s="630">
        <v>1</v>
      </c>
      <c r="L13" s="1070">
        <v>1</v>
      </c>
      <c r="M13" s="631">
        <v>6</v>
      </c>
      <c r="N13" s="630">
        <v>2</v>
      </c>
      <c r="O13" s="1070">
        <v>8</v>
      </c>
    </row>
    <row r="14" spans="1:15" ht="18.75" x14ac:dyDescent="0.3">
      <c r="A14" s="1068"/>
      <c r="B14" s="782" t="s">
        <v>252</v>
      </c>
      <c r="C14" s="640" t="s">
        <v>253</v>
      </c>
      <c r="D14" s="1069">
        <v>2</v>
      </c>
      <c r="E14" s="630">
        <v>3</v>
      </c>
      <c r="F14" s="1070">
        <v>5</v>
      </c>
      <c r="G14" s="631">
        <v>3</v>
      </c>
      <c r="H14" s="630">
        <v>1</v>
      </c>
      <c r="I14" s="1070">
        <v>4</v>
      </c>
      <c r="J14" s="631">
        <v>0</v>
      </c>
      <c r="K14" s="630">
        <v>0</v>
      </c>
      <c r="L14" s="1070">
        <v>0</v>
      </c>
      <c r="M14" s="631">
        <v>5</v>
      </c>
      <c r="N14" s="630">
        <v>4</v>
      </c>
      <c r="O14" s="1070">
        <v>9</v>
      </c>
    </row>
    <row r="15" spans="1:15" ht="18.75" x14ac:dyDescent="0.3">
      <c r="A15" s="797"/>
      <c r="B15" s="782" t="s">
        <v>254</v>
      </c>
      <c r="C15" s="640" t="s">
        <v>217</v>
      </c>
      <c r="D15" s="1069">
        <v>20</v>
      </c>
      <c r="E15" s="630">
        <v>6</v>
      </c>
      <c r="F15" s="1070">
        <v>26</v>
      </c>
      <c r="G15" s="631">
        <v>21</v>
      </c>
      <c r="H15" s="630">
        <v>6</v>
      </c>
      <c r="I15" s="1070">
        <v>27</v>
      </c>
      <c r="J15" s="631">
        <v>0</v>
      </c>
      <c r="K15" s="630">
        <v>0</v>
      </c>
      <c r="L15" s="1070">
        <v>0</v>
      </c>
      <c r="M15" s="631">
        <v>41</v>
      </c>
      <c r="N15" s="630">
        <v>12</v>
      </c>
      <c r="O15" s="1070">
        <v>53</v>
      </c>
    </row>
    <row r="16" spans="1:15" ht="18.75" x14ac:dyDescent="0.3">
      <c r="A16" s="1068"/>
      <c r="B16" s="782" t="s">
        <v>255</v>
      </c>
      <c r="C16" s="640" t="s">
        <v>219</v>
      </c>
      <c r="D16" s="1069">
        <v>4</v>
      </c>
      <c r="E16" s="630">
        <v>1</v>
      </c>
      <c r="F16" s="1070">
        <v>5</v>
      </c>
      <c r="G16" s="631">
        <v>5</v>
      </c>
      <c r="H16" s="630">
        <v>1</v>
      </c>
      <c r="I16" s="1070">
        <v>6</v>
      </c>
      <c r="J16" s="631">
        <v>0</v>
      </c>
      <c r="K16" s="630">
        <v>0</v>
      </c>
      <c r="L16" s="1070">
        <v>0</v>
      </c>
      <c r="M16" s="631">
        <v>9</v>
      </c>
      <c r="N16" s="630">
        <v>2</v>
      </c>
      <c r="O16" s="1070">
        <v>11</v>
      </c>
    </row>
    <row r="17" spans="1:15" ht="18.75" x14ac:dyDescent="0.3">
      <c r="A17" s="797"/>
      <c r="B17" s="782" t="s">
        <v>256</v>
      </c>
      <c r="C17" s="640" t="s">
        <v>223</v>
      </c>
      <c r="D17" s="1069">
        <v>12</v>
      </c>
      <c r="E17" s="630">
        <v>2</v>
      </c>
      <c r="F17" s="1070">
        <v>14</v>
      </c>
      <c r="G17" s="631">
        <v>5</v>
      </c>
      <c r="H17" s="630">
        <v>2</v>
      </c>
      <c r="I17" s="1070">
        <v>7</v>
      </c>
      <c r="J17" s="631">
        <v>1</v>
      </c>
      <c r="K17" s="630">
        <v>0</v>
      </c>
      <c r="L17" s="1070">
        <v>1</v>
      </c>
      <c r="M17" s="631">
        <v>18</v>
      </c>
      <c r="N17" s="630">
        <v>4</v>
      </c>
      <c r="O17" s="1070">
        <v>22</v>
      </c>
    </row>
    <row r="18" spans="1:15" ht="18.75" x14ac:dyDescent="0.25">
      <c r="A18" s="797"/>
      <c r="B18" s="1992" t="s">
        <v>257</v>
      </c>
      <c r="C18" s="637" t="s">
        <v>225</v>
      </c>
      <c r="D18" s="1993">
        <v>0</v>
      </c>
      <c r="E18" s="795">
        <v>0</v>
      </c>
      <c r="F18" s="1994">
        <v>0</v>
      </c>
      <c r="G18" s="796">
        <v>0</v>
      </c>
      <c r="H18" s="795">
        <v>0</v>
      </c>
      <c r="I18" s="1994">
        <v>0</v>
      </c>
      <c r="J18" s="796">
        <v>0</v>
      </c>
      <c r="K18" s="795">
        <v>0</v>
      </c>
      <c r="L18" s="1994">
        <v>0</v>
      </c>
      <c r="M18" s="796">
        <v>0</v>
      </c>
      <c r="N18" s="795">
        <v>0</v>
      </c>
      <c r="O18" s="1994">
        <v>0</v>
      </c>
    </row>
    <row r="19" spans="1:15" ht="18.75" x14ac:dyDescent="0.3">
      <c r="A19" s="1068"/>
      <c r="B19" s="782" t="s">
        <v>258</v>
      </c>
      <c r="C19" s="640" t="s">
        <v>235</v>
      </c>
      <c r="D19" s="1069">
        <v>4</v>
      </c>
      <c r="E19" s="630">
        <v>0</v>
      </c>
      <c r="F19" s="1070">
        <v>4</v>
      </c>
      <c r="G19" s="631">
        <v>5</v>
      </c>
      <c r="H19" s="630">
        <v>1</v>
      </c>
      <c r="I19" s="1070">
        <v>6</v>
      </c>
      <c r="J19" s="631">
        <v>0</v>
      </c>
      <c r="K19" s="630">
        <v>0</v>
      </c>
      <c r="L19" s="1070">
        <v>0</v>
      </c>
      <c r="M19" s="631">
        <v>9</v>
      </c>
      <c r="N19" s="630">
        <v>1</v>
      </c>
      <c r="O19" s="1070">
        <v>10</v>
      </c>
    </row>
    <row r="20" spans="1:15" ht="18.75" x14ac:dyDescent="0.3">
      <c r="A20" s="797"/>
      <c r="B20" s="782" t="s">
        <v>260</v>
      </c>
      <c r="C20" s="640" t="s">
        <v>243</v>
      </c>
      <c r="D20" s="1069">
        <v>0</v>
      </c>
      <c r="E20" s="630">
        <v>0</v>
      </c>
      <c r="F20" s="1070">
        <v>0</v>
      </c>
      <c r="G20" s="631">
        <v>0</v>
      </c>
      <c r="H20" s="630">
        <v>1</v>
      </c>
      <c r="I20" s="1070">
        <v>1</v>
      </c>
      <c r="J20" s="631">
        <v>0</v>
      </c>
      <c r="K20" s="630">
        <v>0</v>
      </c>
      <c r="L20" s="1070">
        <v>0</v>
      </c>
      <c r="M20" s="631">
        <v>0</v>
      </c>
      <c r="N20" s="630">
        <v>1</v>
      </c>
      <c r="O20" s="1070">
        <v>1</v>
      </c>
    </row>
    <row r="21" spans="1:15" ht="19.5" thickBot="1" x14ac:dyDescent="0.3">
      <c r="A21" s="1068"/>
      <c r="B21" s="1995" t="s">
        <v>261</v>
      </c>
      <c r="C21" s="1996" t="s">
        <v>245</v>
      </c>
      <c r="D21" s="1997">
        <v>0</v>
      </c>
      <c r="E21" s="1998">
        <v>0</v>
      </c>
      <c r="F21" s="1999">
        <v>0</v>
      </c>
      <c r="G21" s="2000">
        <v>0</v>
      </c>
      <c r="H21" s="1998">
        <v>0</v>
      </c>
      <c r="I21" s="1999">
        <v>0</v>
      </c>
      <c r="J21" s="2000">
        <v>0</v>
      </c>
      <c r="K21" s="1998">
        <v>0</v>
      </c>
      <c r="L21" s="1999">
        <v>0</v>
      </c>
      <c r="M21" s="2000">
        <v>0</v>
      </c>
      <c r="N21" s="1998">
        <v>0</v>
      </c>
      <c r="O21" s="1999">
        <v>0</v>
      </c>
    </row>
    <row r="22" spans="1:15" s="1067" customFormat="1" ht="20.25" thickBot="1" x14ac:dyDescent="0.25">
      <c r="A22" s="2073"/>
      <c r="B22" s="3461" t="s">
        <v>16</v>
      </c>
      <c r="C22" s="3462"/>
      <c r="D22" s="1058">
        <f t="shared" ref="D22:O22" si="1">SUM(D9:D21)</f>
        <v>55</v>
      </c>
      <c r="E22" s="1057">
        <f t="shared" si="1"/>
        <v>14</v>
      </c>
      <c r="F22" s="1058">
        <f t="shared" si="1"/>
        <v>69</v>
      </c>
      <c r="G22" s="1888">
        <f t="shared" si="1"/>
        <v>60</v>
      </c>
      <c r="H22" s="1057">
        <f t="shared" si="1"/>
        <v>19</v>
      </c>
      <c r="I22" s="1058">
        <f t="shared" si="1"/>
        <v>79</v>
      </c>
      <c r="J22" s="1888">
        <f t="shared" si="1"/>
        <v>1</v>
      </c>
      <c r="K22" s="1057">
        <f t="shared" si="1"/>
        <v>1</v>
      </c>
      <c r="L22" s="1058">
        <f t="shared" si="1"/>
        <v>2</v>
      </c>
      <c r="M22" s="1888">
        <f t="shared" si="1"/>
        <v>116</v>
      </c>
      <c r="N22" s="1057">
        <f t="shared" si="1"/>
        <v>34</v>
      </c>
      <c r="O22" s="1059">
        <f t="shared" si="1"/>
        <v>150</v>
      </c>
    </row>
    <row r="23" spans="1:15" ht="19.5" x14ac:dyDescent="0.25">
      <c r="A23" s="1068"/>
      <c r="B23" s="3453" t="s">
        <v>23</v>
      </c>
      <c r="C23" s="3453"/>
      <c r="D23" s="1884"/>
      <c r="E23" s="1885"/>
      <c r="F23" s="1886"/>
      <c r="G23" s="1885"/>
      <c r="H23" s="1885"/>
      <c r="I23" s="1886"/>
      <c r="J23" s="1885"/>
      <c r="K23" s="1885"/>
      <c r="L23" s="1886"/>
      <c r="M23" s="1885"/>
      <c r="N23" s="1885"/>
      <c r="O23" s="1886"/>
    </row>
    <row r="24" spans="1:15" ht="20.25" thickBot="1" x14ac:dyDescent="0.3">
      <c r="A24" s="1068"/>
      <c r="B24" s="3449" t="s">
        <v>11</v>
      </c>
      <c r="C24" s="3449"/>
      <c r="D24" s="1884"/>
      <c r="E24" s="1885"/>
      <c r="F24" s="1886"/>
      <c r="G24" s="1885"/>
      <c r="H24" s="1885"/>
      <c r="I24" s="1886"/>
      <c r="J24" s="1885"/>
      <c r="K24" s="1885"/>
      <c r="L24" s="1886"/>
      <c r="M24" s="1885"/>
      <c r="N24" s="1885"/>
      <c r="O24" s="1886"/>
    </row>
    <row r="25" spans="1:15" s="635" customFormat="1" ht="20.25" customHeight="1" x14ac:dyDescent="0.2">
      <c r="A25" s="797"/>
      <c r="B25" s="1986" t="s">
        <v>329</v>
      </c>
      <c r="C25" s="1987" t="s">
        <v>302</v>
      </c>
      <c r="D25" s="2066">
        <v>0</v>
      </c>
      <c r="E25" s="2067">
        <v>0</v>
      </c>
      <c r="F25" s="2070">
        <v>0</v>
      </c>
      <c r="G25" s="2069">
        <v>0</v>
      </c>
      <c r="H25" s="2067">
        <v>0</v>
      </c>
      <c r="I25" s="2070">
        <v>0</v>
      </c>
      <c r="J25" s="2069">
        <v>0</v>
      </c>
      <c r="K25" s="2067">
        <v>0</v>
      </c>
      <c r="L25" s="2070">
        <v>0</v>
      </c>
      <c r="M25" s="2069">
        <v>0</v>
      </c>
      <c r="N25" s="2067">
        <v>0</v>
      </c>
      <c r="O25" s="2070">
        <v>0</v>
      </c>
    </row>
    <row r="26" spans="1:15" ht="18.75" x14ac:dyDescent="0.3">
      <c r="A26" s="1068"/>
      <c r="B26" s="782" t="s">
        <v>248</v>
      </c>
      <c r="C26" s="640" t="s">
        <v>207</v>
      </c>
      <c r="D26" s="1069">
        <v>0</v>
      </c>
      <c r="E26" s="630">
        <v>0</v>
      </c>
      <c r="F26" s="1070">
        <v>0</v>
      </c>
      <c r="G26" s="631">
        <v>8</v>
      </c>
      <c r="H26" s="630">
        <v>0</v>
      </c>
      <c r="I26" s="1070">
        <v>8</v>
      </c>
      <c r="J26" s="631">
        <v>0</v>
      </c>
      <c r="K26" s="630">
        <v>0</v>
      </c>
      <c r="L26" s="1070">
        <v>0</v>
      </c>
      <c r="M26" s="631">
        <v>8</v>
      </c>
      <c r="N26" s="630">
        <v>0</v>
      </c>
      <c r="O26" s="1070">
        <v>8</v>
      </c>
    </row>
    <row r="27" spans="1:15" ht="18.75" x14ac:dyDescent="0.3">
      <c r="A27" s="1068"/>
      <c r="B27" s="782" t="s">
        <v>249</v>
      </c>
      <c r="C27" s="640" t="s">
        <v>209</v>
      </c>
      <c r="D27" s="1069">
        <v>5</v>
      </c>
      <c r="E27" s="630">
        <v>0</v>
      </c>
      <c r="F27" s="1070">
        <v>5</v>
      </c>
      <c r="G27" s="631">
        <v>3</v>
      </c>
      <c r="H27" s="630">
        <v>5</v>
      </c>
      <c r="I27" s="1070">
        <v>8</v>
      </c>
      <c r="J27" s="631">
        <v>0</v>
      </c>
      <c r="K27" s="630">
        <v>0</v>
      </c>
      <c r="L27" s="1070">
        <v>0</v>
      </c>
      <c r="M27" s="631">
        <v>8</v>
      </c>
      <c r="N27" s="630">
        <v>5</v>
      </c>
      <c r="O27" s="1070">
        <v>13</v>
      </c>
    </row>
    <row r="28" spans="1:15" ht="18.75" x14ac:dyDescent="0.3">
      <c r="A28" s="1068"/>
      <c r="B28" s="782" t="s">
        <v>250</v>
      </c>
      <c r="C28" s="640" t="s">
        <v>211</v>
      </c>
      <c r="D28" s="1069">
        <v>2</v>
      </c>
      <c r="E28" s="630">
        <v>0</v>
      </c>
      <c r="F28" s="1070">
        <v>2</v>
      </c>
      <c r="G28" s="631">
        <v>9</v>
      </c>
      <c r="H28" s="630">
        <v>1</v>
      </c>
      <c r="I28" s="1070">
        <v>10</v>
      </c>
      <c r="J28" s="631">
        <v>0</v>
      </c>
      <c r="K28" s="630">
        <v>0</v>
      </c>
      <c r="L28" s="1070">
        <v>0</v>
      </c>
      <c r="M28" s="631">
        <v>11</v>
      </c>
      <c r="N28" s="630">
        <v>1</v>
      </c>
      <c r="O28" s="1070">
        <v>12</v>
      </c>
    </row>
    <row r="29" spans="1:15" ht="18.75" x14ac:dyDescent="0.3">
      <c r="A29" s="1068"/>
      <c r="B29" s="782" t="s">
        <v>251</v>
      </c>
      <c r="C29" s="640" t="s">
        <v>213</v>
      </c>
      <c r="D29" s="1069">
        <v>6</v>
      </c>
      <c r="E29" s="630">
        <v>1</v>
      </c>
      <c r="F29" s="1070">
        <v>7</v>
      </c>
      <c r="G29" s="631">
        <v>0</v>
      </c>
      <c r="H29" s="630">
        <v>0</v>
      </c>
      <c r="I29" s="1070">
        <v>0</v>
      </c>
      <c r="J29" s="631">
        <v>0</v>
      </c>
      <c r="K29" s="630">
        <v>1</v>
      </c>
      <c r="L29" s="1070">
        <v>1</v>
      </c>
      <c r="M29" s="631">
        <v>6</v>
      </c>
      <c r="N29" s="630">
        <v>2</v>
      </c>
      <c r="O29" s="1070">
        <v>8</v>
      </c>
    </row>
    <row r="30" spans="1:15" ht="18.75" x14ac:dyDescent="0.3">
      <c r="A30" s="1068"/>
      <c r="B30" s="782" t="s">
        <v>252</v>
      </c>
      <c r="C30" s="640" t="s">
        <v>253</v>
      </c>
      <c r="D30" s="1069">
        <v>2</v>
      </c>
      <c r="E30" s="630">
        <v>3</v>
      </c>
      <c r="F30" s="1070">
        <v>5</v>
      </c>
      <c r="G30" s="631">
        <v>2</v>
      </c>
      <c r="H30" s="630">
        <v>1</v>
      </c>
      <c r="I30" s="1070">
        <v>3</v>
      </c>
      <c r="J30" s="631">
        <v>0</v>
      </c>
      <c r="K30" s="630">
        <v>0</v>
      </c>
      <c r="L30" s="1070">
        <v>0</v>
      </c>
      <c r="M30" s="631">
        <v>4</v>
      </c>
      <c r="N30" s="630">
        <v>4</v>
      </c>
      <c r="O30" s="1070">
        <v>8</v>
      </c>
    </row>
    <row r="31" spans="1:15" ht="18.75" x14ac:dyDescent="0.3">
      <c r="A31" s="1068"/>
      <c r="B31" s="782" t="s">
        <v>254</v>
      </c>
      <c r="C31" s="640" t="s">
        <v>217</v>
      </c>
      <c r="D31" s="1069">
        <v>20</v>
      </c>
      <c r="E31" s="630">
        <v>6</v>
      </c>
      <c r="F31" s="1070">
        <v>26</v>
      </c>
      <c r="G31" s="631">
        <v>21</v>
      </c>
      <c r="H31" s="630">
        <v>6</v>
      </c>
      <c r="I31" s="1070">
        <v>27</v>
      </c>
      <c r="J31" s="631">
        <v>0</v>
      </c>
      <c r="K31" s="630">
        <v>0</v>
      </c>
      <c r="L31" s="1070">
        <v>0</v>
      </c>
      <c r="M31" s="631">
        <v>41</v>
      </c>
      <c r="N31" s="630">
        <v>12</v>
      </c>
      <c r="O31" s="1070">
        <v>53</v>
      </c>
    </row>
    <row r="32" spans="1:15" ht="18.75" x14ac:dyDescent="0.3">
      <c r="A32" s="1068"/>
      <c r="B32" s="782" t="s">
        <v>255</v>
      </c>
      <c r="C32" s="640" t="s">
        <v>219</v>
      </c>
      <c r="D32" s="1069">
        <v>4</v>
      </c>
      <c r="E32" s="630">
        <v>1</v>
      </c>
      <c r="F32" s="1070">
        <v>5</v>
      </c>
      <c r="G32" s="631">
        <v>5</v>
      </c>
      <c r="H32" s="630">
        <v>1</v>
      </c>
      <c r="I32" s="1070">
        <v>6</v>
      </c>
      <c r="J32" s="631">
        <v>0</v>
      </c>
      <c r="K32" s="630">
        <v>0</v>
      </c>
      <c r="L32" s="1070">
        <v>0</v>
      </c>
      <c r="M32" s="631">
        <v>9</v>
      </c>
      <c r="N32" s="630">
        <v>2</v>
      </c>
      <c r="O32" s="1070">
        <v>11</v>
      </c>
    </row>
    <row r="33" spans="1:15" ht="18.75" x14ac:dyDescent="0.3">
      <c r="A33" s="1068"/>
      <c r="B33" s="782" t="s">
        <v>256</v>
      </c>
      <c r="C33" s="640" t="s">
        <v>223</v>
      </c>
      <c r="D33" s="1069">
        <v>11</v>
      </c>
      <c r="E33" s="630">
        <v>2</v>
      </c>
      <c r="F33" s="1070">
        <v>13</v>
      </c>
      <c r="G33" s="631">
        <v>5</v>
      </c>
      <c r="H33" s="630">
        <v>2</v>
      </c>
      <c r="I33" s="1070">
        <v>7</v>
      </c>
      <c r="J33" s="631">
        <v>1</v>
      </c>
      <c r="K33" s="630">
        <v>0</v>
      </c>
      <c r="L33" s="1070">
        <v>1</v>
      </c>
      <c r="M33" s="631">
        <v>17</v>
      </c>
      <c r="N33" s="630">
        <v>4</v>
      </c>
      <c r="O33" s="1070">
        <v>21</v>
      </c>
    </row>
    <row r="34" spans="1:15" ht="18.75" x14ac:dyDescent="0.25">
      <c r="A34" s="797"/>
      <c r="B34" s="1992" t="s">
        <v>257</v>
      </c>
      <c r="C34" s="637" t="s">
        <v>225</v>
      </c>
      <c r="D34" s="1993">
        <v>0</v>
      </c>
      <c r="E34" s="795">
        <v>0</v>
      </c>
      <c r="F34" s="1994">
        <v>0</v>
      </c>
      <c r="G34" s="796">
        <v>0</v>
      </c>
      <c r="H34" s="795">
        <v>0</v>
      </c>
      <c r="I34" s="1994">
        <v>0</v>
      </c>
      <c r="J34" s="796">
        <v>0</v>
      </c>
      <c r="K34" s="795">
        <v>0</v>
      </c>
      <c r="L34" s="1994">
        <v>0</v>
      </c>
      <c r="M34" s="796">
        <v>0</v>
      </c>
      <c r="N34" s="795">
        <v>0</v>
      </c>
      <c r="O34" s="1994">
        <v>0</v>
      </c>
    </row>
    <row r="35" spans="1:15" ht="18.75" x14ac:dyDescent="0.3">
      <c r="A35" s="1068"/>
      <c r="B35" s="782" t="s">
        <v>258</v>
      </c>
      <c r="C35" s="640" t="s">
        <v>235</v>
      </c>
      <c r="D35" s="1069">
        <v>3</v>
      </c>
      <c r="E35" s="630">
        <v>0</v>
      </c>
      <c r="F35" s="1070">
        <v>3</v>
      </c>
      <c r="G35" s="631">
        <v>5</v>
      </c>
      <c r="H35" s="630">
        <v>1</v>
      </c>
      <c r="I35" s="1070">
        <v>6</v>
      </c>
      <c r="J35" s="631">
        <v>0</v>
      </c>
      <c r="K35" s="630">
        <v>0</v>
      </c>
      <c r="L35" s="1070">
        <v>0</v>
      </c>
      <c r="M35" s="631">
        <v>8</v>
      </c>
      <c r="N35" s="630">
        <v>1</v>
      </c>
      <c r="O35" s="1070">
        <v>9</v>
      </c>
    </row>
    <row r="36" spans="1:15" ht="18.75" x14ac:dyDescent="0.3">
      <c r="A36" s="1068" t="s">
        <v>7</v>
      </c>
      <c r="B36" s="782" t="s">
        <v>260</v>
      </c>
      <c r="C36" s="640" t="s">
        <v>243</v>
      </c>
      <c r="D36" s="1069">
        <v>0</v>
      </c>
      <c r="E36" s="630">
        <v>0</v>
      </c>
      <c r="F36" s="1070">
        <v>0</v>
      </c>
      <c r="G36" s="631">
        <v>0</v>
      </c>
      <c r="H36" s="630">
        <v>1</v>
      </c>
      <c r="I36" s="1070">
        <v>1</v>
      </c>
      <c r="J36" s="631">
        <v>0</v>
      </c>
      <c r="K36" s="630">
        <v>0</v>
      </c>
      <c r="L36" s="1070">
        <v>0</v>
      </c>
      <c r="M36" s="631">
        <v>0</v>
      </c>
      <c r="N36" s="630">
        <v>1</v>
      </c>
      <c r="O36" s="1070">
        <v>1</v>
      </c>
    </row>
    <row r="37" spans="1:15" ht="19.5" thickBot="1" x14ac:dyDescent="0.3">
      <c r="A37" s="1068"/>
      <c r="B37" s="1995" t="s">
        <v>261</v>
      </c>
      <c r="C37" s="1996" t="s">
        <v>245</v>
      </c>
      <c r="D37" s="1997">
        <v>0</v>
      </c>
      <c r="E37" s="1998">
        <v>0</v>
      </c>
      <c r="F37" s="1999">
        <v>0</v>
      </c>
      <c r="G37" s="2000">
        <v>0</v>
      </c>
      <c r="H37" s="1998">
        <v>0</v>
      </c>
      <c r="I37" s="1999">
        <v>0</v>
      </c>
      <c r="J37" s="2000">
        <v>0</v>
      </c>
      <c r="K37" s="1998">
        <v>0</v>
      </c>
      <c r="L37" s="1999">
        <v>0</v>
      </c>
      <c r="M37" s="2000">
        <v>0</v>
      </c>
      <c r="N37" s="1998">
        <v>0</v>
      </c>
      <c r="O37" s="1999">
        <v>0</v>
      </c>
    </row>
    <row r="38" spans="1:15" ht="20.25" thickBot="1" x14ac:dyDescent="0.3">
      <c r="A38" s="1068"/>
      <c r="B38" s="3448" t="s">
        <v>263</v>
      </c>
      <c r="C38" s="3448"/>
      <c r="D38" s="1082">
        <f t="shared" ref="D38:O38" si="2">SUM(D25:D37)</f>
        <v>53</v>
      </c>
      <c r="E38" s="1082">
        <f t="shared" si="2"/>
        <v>13</v>
      </c>
      <c r="F38" s="1305">
        <f t="shared" si="2"/>
        <v>66</v>
      </c>
      <c r="G38" s="1064">
        <f t="shared" si="2"/>
        <v>58</v>
      </c>
      <c r="H38" s="1082">
        <f t="shared" si="2"/>
        <v>18</v>
      </c>
      <c r="I38" s="1305">
        <f t="shared" si="2"/>
        <v>76</v>
      </c>
      <c r="J38" s="1064">
        <f t="shared" si="2"/>
        <v>1</v>
      </c>
      <c r="K38" s="1082">
        <f t="shared" si="2"/>
        <v>1</v>
      </c>
      <c r="L38" s="1305">
        <f t="shared" si="2"/>
        <v>2</v>
      </c>
      <c r="M38" s="1064">
        <f t="shared" si="2"/>
        <v>112</v>
      </c>
      <c r="N38" s="1082">
        <f t="shared" si="2"/>
        <v>32</v>
      </c>
      <c r="O38" s="1305">
        <f t="shared" si="2"/>
        <v>144</v>
      </c>
    </row>
    <row r="39" spans="1:15" ht="20.25" customHeight="1" thickBot="1" x14ac:dyDescent="0.3">
      <c r="A39" s="1068"/>
      <c r="B39" s="3398" t="s">
        <v>25</v>
      </c>
      <c r="C39" s="3398"/>
      <c r="D39" s="1889"/>
      <c r="E39" s="1890"/>
      <c r="F39" s="1891"/>
      <c r="G39" s="1890"/>
      <c r="H39" s="1890"/>
      <c r="I39" s="1891"/>
      <c r="J39" s="1890"/>
      <c r="K39" s="1890"/>
      <c r="L39" s="1891"/>
      <c r="M39" s="1890"/>
      <c r="N39" s="1890"/>
      <c r="O39" s="1891"/>
    </row>
    <row r="40" spans="1:15" ht="18.75" x14ac:dyDescent="0.25">
      <c r="A40" s="1068"/>
      <c r="B40" s="1847" t="s">
        <v>248</v>
      </c>
      <c r="C40" s="1840" t="s">
        <v>207</v>
      </c>
      <c r="D40" s="1864">
        <v>0</v>
      </c>
      <c r="E40" s="1865">
        <v>0</v>
      </c>
      <c r="F40" s="1866">
        <v>0</v>
      </c>
      <c r="G40" s="1867">
        <v>1</v>
      </c>
      <c r="H40" s="1865">
        <v>0</v>
      </c>
      <c r="I40" s="1866">
        <v>1</v>
      </c>
      <c r="J40" s="1867">
        <v>0</v>
      </c>
      <c r="K40" s="1865">
        <v>0</v>
      </c>
      <c r="L40" s="1866">
        <v>0</v>
      </c>
      <c r="M40" s="1867">
        <v>1</v>
      </c>
      <c r="N40" s="1865">
        <v>0</v>
      </c>
      <c r="O40" s="1866">
        <v>1</v>
      </c>
    </row>
    <row r="41" spans="1:15" ht="18.75" x14ac:dyDescent="0.25">
      <c r="A41" s="1068"/>
      <c r="B41" s="1824" t="s">
        <v>249</v>
      </c>
      <c r="C41" s="637" t="s">
        <v>209</v>
      </c>
      <c r="D41" s="1825">
        <v>0</v>
      </c>
      <c r="E41" s="795">
        <v>1</v>
      </c>
      <c r="F41" s="1826">
        <v>1</v>
      </c>
      <c r="G41" s="796">
        <v>0</v>
      </c>
      <c r="H41" s="795">
        <v>1</v>
      </c>
      <c r="I41" s="1826">
        <v>1</v>
      </c>
      <c r="J41" s="796">
        <v>0</v>
      </c>
      <c r="K41" s="795">
        <v>0</v>
      </c>
      <c r="L41" s="1826">
        <v>0</v>
      </c>
      <c r="M41" s="796">
        <v>0</v>
      </c>
      <c r="N41" s="795">
        <v>2</v>
      </c>
      <c r="O41" s="1826">
        <v>2</v>
      </c>
    </row>
    <row r="42" spans="1:15" ht="17.25" customHeight="1" x14ac:dyDescent="0.25">
      <c r="A42" s="1068"/>
      <c r="B42" s="1824" t="s">
        <v>252</v>
      </c>
      <c r="C42" s="637" t="s">
        <v>253</v>
      </c>
      <c r="D42" s="1825">
        <v>0</v>
      </c>
      <c r="E42" s="795">
        <v>0</v>
      </c>
      <c r="F42" s="1826">
        <v>0</v>
      </c>
      <c r="G42" s="796">
        <v>1</v>
      </c>
      <c r="H42" s="795">
        <v>0</v>
      </c>
      <c r="I42" s="1826">
        <v>1</v>
      </c>
      <c r="J42" s="796">
        <v>0</v>
      </c>
      <c r="K42" s="795">
        <v>0</v>
      </c>
      <c r="L42" s="1826">
        <v>0</v>
      </c>
      <c r="M42" s="796">
        <v>1</v>
      </c>
      <c r="N42" s="795">
        <v>0</v>
      </c>
      <c r="O42" s="1826">
        <v>1</v>
      </c>
    </row>
    <row r="43" spans="1:15" ht="17.25" customHeight="1" x14ac:dyDescent="0.25">
      <c r="A43" s="1068"/>
      <c r="B43" s="1824" t="s">
        <v>256</v>
      </c>
      <c r="C43" s="637" t="s">
        <v>223</v>
      </c>
      <c r="D43" s="1825">
        <v>1</v>
      </c>
      <c r="E43" s="795">
        <v>0</v>
      </c>
      <c r="F43" s="1826">
        <v>1</v>
      </c>
      <c r="G43" s="796">
        <v>0</v>
      </c>
      <c r="H43" s="795">
        <v>0</v>
      </c>
      <c r="I43" s="1826">
        <v>0</v>
      </c>
      <c r="J43" s="796">
        <v>0</v>
      </c>
      <c r="K43" s="795">
        <v>0</v>
      </c>
      <c r="L43" s="1826">
        <v>0</v>
      </c>
      <c r="M43" s="796">
        <v>1</v>
      </c>
      <c r="N43" s="795">
        <v>0</v>
      </c>
      <c r="O43" s="1826">
        <v>1</v>
      </c>
    </row>
    <row r="44" spans="1:15" ht="19.5" thickBot="1" x14ac:dyDescent="0.3">
      <c r="A44" s="1068"/>
      <c r="B44" s="1852" t="s">
        <v>258</v>
      </c>
      <c r="C44" s="1853" t="s">
        <v>235</v>
      </c>
      <c r="D44" s="1831">
        <v>1</v>
      </c>
      <c r="E44" s="1832">
        <v>0</v>
      </c>
      <c r="F44" s="1833">
        <v>1</v>
      </c>
      <c r="G44" s="1868">
        <v>0</v>
      </c>
      <c r="H44" s="1832">
        <v>0</v>
      </c>
      <c r="I44" s="1833">
        <v>0</v>
      </c>
      <c r="J44" s="1868">
        <v>0</v>
      </c>
      <c r="K44" s="1832">
        <v>0</v>
      </c>
      <c r="L44" s="1833">
        <v>0</v>
      </c>
      <c r="M44" s="1868">
        <v>1</v>
      </c>
      <c r="N44" s="1832">
        <v>0</v>
      </c>
      <c r="O44" s="1833">
        <v>1</v>
      </c>
    </row>
    <row r="45" spans="1:15" ht="20.25" thickBot="1" x14ac:dyDescent="0.3">
      <c r="A45" s="1068"/>
      <c r="B45" s="3451" t="s">
        <v>13</v>
      </c>
      <c r="C45" s="3451"/>
      <c r="D45" s="1892">
        <f t="shared" ref="D45:O45" si="3">SUM(D40:D44)</f>
        <v>2</v>
      </c>
      <c r="E45" s="1893">
        <f t="shared" si="3"/>
        <v>1</v>
      </c>
      <c r="F45" s="983">
        <f t="shared" si="3"/>
        <v>3</v>
      </c>
      <c r="G45" s="1887">
        <f t="shared" si="3"/>
        <v>2</v>
      </c>
      <c r="H45" s="1893">
        <f t="shared" si="3"/>
        <v>1</v>
      </c>
      <c r="I45" s="983">
        <f t="shared" si="3"/>
        <v>3</v>
      </c>
      <c r="J45" s="1887">
        <f t="shared" si="3"/>
        <v>0</v>
      </c>
      <c r="K45" s="1893">
        <f t="shared" si="3"/>
        <v>0</v>
      </c>
      <c r="L45" s="983">
        <f t="shared" si="3"/>
        <v>0</v>
      </c>
      <c r="M45" s="1887">
        <f t="shared" si="3"/>
        <v>4</v>
      </c>
      <c r="N45" s="1893">
        <f t="shared" si="3"/>
        <v>2</v>
      </c>
      <c r="O45" s="983">
        <f t="shared" si="3"/>
        <v>6</v>
      </c>
    </row>
    <row r="46" spans="1:15" ht="19.5" x14ac:dyDescent="0.25">
      <c r="A46" s="1068"/>
      <c r="B46" s="3453" t="s">
        <v>10</v>
      </c>
      <c r="C46" s="3453"/>
      <c r="D46" s="1875">
        <f t="shared" ref="D46:O46" si="4">SUM(D25:D37)</f>
        <v>53</v>
      </c>
      <c r="E46" s="1894">
        <f t="shared" si="4"/>
        <v>13</v>
      </c>
      <c r="F46" s="1830">
        <f t="shared" si="4"/>
        <v>66</v>
      </c>
      <c r="G46" s="1877">
        <f t="shared" si="4"/>
        <v>58</v>
      </c>
      <c r="H46" s="1894">
        <f t="shared" si="4"/>
        <v>18</v>
      </c>
      <c r="I46" s="1830">
        <f t="shared" si="4"/>
        <v>76</v>
      </c>
      <c r="J46" s="1877">
        <f t="shared" si="4"/>
        <v>1</v>
      </c>
      <c r="K46" s="1894">
        <f t="shared" si="4"/>
        <v>1</v>
      </c>
      <c r="L46" s="1830">
        <f t="shared" si="4"/>
        <v>2</v>
      </c>
      <c r="M46" s="1877">
        <f t="shared" si="4"/>
        <v>112</v>
      </c>
      <c r="N46" s="1894">
        <f t="shared" si="4"/>
        <v>32</v>
      </c>
      <c r="O46" s="1830">
        <f t="shared" si="4"/>
        <v>144</v>
      </c>
    </row>
    <row r="47" spans="1:15" ht="20.25" thickBot="1" x14ac:dyDescent="0.3">
      <c r="A47" s="1068"/>
      <c r="B47" s="3449" t="s">
        <v>17</v>
      </c>
      <c r="C47" s="3449"/>
      <c r="D47" s="1878">
        <f t="shared" ref="D47:O47" si="5">SUM(D40:D44)</f>
        <v>2</v>
      </c>
      <c r="E47" s="1895">
        <f t="shared" si="5"/>
        <v>1</v>
      </c>
      <c r="F47" s="1829">
        <f t="shared" si="5"/>
        <v>3</v>
      </c>
      <c r="G47" s="1880">
        <f t="shared" si="5"/>
        <v>2</v>
      </c>
      <c r="H47" s="1895">
        <f t="shared" si="5"/>
        <v>1</v>
      </c>
      <c r="I47" s="1829">
        <f t="shared" si="5"/>
        <v>3</v>
      </c>
      <c r="J47" s="1880">
        <f t="shared" si="5"/>
        <v>0</v>
      </c>
      <c r="K47" s="1895">
        <f t="shared" si="5"/>
        <v>0</v>
      </c>
      <c r="L47" s="1829">
        <f t="shared" si="5"/>
        <v>0</v>
      </c>
      <c r="M47" s="1880">
        <f t="shared" si="5"/>
        <v>4</v>
      </c>
      <c r="N47" s="1895">
        <f t="shared" si="5"/>
        <v>2</v>
      </c>
      <c r="O47" s="1829">
        <f t="shared" si="5"/>
        <v>6</v>
      </c>
    </row>
    <row r="48" spans="1:15" ht="20.25" thickBot="1" x14ac:dyDescent="0.3">
      <c r="A48" s="1068"/>
      <c r="B48" s="3460" t="s">
        <v>18</v>
      </c>
      <c r="C48" s="3460"/>
      <c r="D48" s="1881">
        <f t="shared" ref="D48:O48" si="6">D46+D47</f>
        <v>55</v>
      </c>
      <c r="E48" s="1882">
        <f t="shared" si="6"/>
        <v>14</v>
      </c>
      <c r="F48" s="1968">
        <f t="shared" si="6"/>
        <v>69</v>
      </c>
      <c r="G48" s="1883">
        <f t="shared" si="6"/>
        <v>60</v>
      </c>
      <c r="H48" s="1882">
        <f t="shared" si="6"/>
        <v>19</v>
      </c>
      <c r="I48" s="1968">
        <f t="shared" si="6"/>
        <v>79</v>
      </c>
      <c r="J48" s="1883">
        <f t="shared" si="6"/>
        <v>1</v>
      </c>
      <c r="K48" s="1882">
        <f t="shared" si="6"/>
        <v>1</v>
      </c>
      <c r="L48" s="1968">
        <f t="shared" si="6"/>
        <v>2</v>
      </c>
      <c r="M48" s="1883">
        <f t="shared" si="6"/>
        <v>116</v>
      </c>
      <c r="N48" s="1882">
        <f t="shared" si="6"/>
        <v>34</v>
      </c>
      <c r="O48" s="1968">
        <f t="shared" si="6"/>
        <v>150</v>
      </c>
    </row>
    <row r="50" spans="2:17" ht="18.75" customHeight="1" x14ac:dyDescent="0.25">
      <c r="B50" s="3377" t="str">
        <f>[1]СПО!B42</f>
        <v>Начальник УМО___________________И.И. Линник</v>
      </c>
      <c r="C50" s="3377"/>
      <c r="D50" s="3377"/>
      <c r="E50" s="3377"/>
      <c r="F50" s="3377"/>
      <c r="G50" s="3377"/>
      <c r="H50" s="3377"/>
      <c r="I50" s="3377"/>
      <c r="J50" s="3377"/>
      <c r="K50" s="3377"/>
      <c r="L50" s="3377"/>
      <c r="M50" s="3377"/>
      <c r="N50" s="3377"/>
      <c r="O50" s="3377"/>
      <c r="P50" s="3377"/>
      <c r="Q50" s="3377"/>
    </row>
    <row r="56" spans="2:17" ht="27.95" customHeight="1" x14ac:dyDescent="0.25"/>
  </sheetData>
  <mergeCells count="21">
    <mergeCell ref="B47:C47"/>
    <mergeCell ref="B48:C48"/>
    <mergeCell ref="B50:Q50"/>
    <mergeCell ref="H3:O3"/>
    <mergeCell ref="B22:C22"/>
    <mergeCell ref="B23:C23"/>
    <mergeCell ref="B8:C8"/>
    <mergeCell ref="B24:C24"/>
    <mergeCell ref="B38:C38"/>
    <mergeCell ref="B39:C39"/>
    <mergeCell ref="B45:C45"/>
    <mergeCell ref="B46:C46"/>
    <mergeCell ref="B1:O1"/>
    <mergeCell ref="A2:O2"/>
    <mergeCell ref="B5:C7"/>
    <mergeCell ref="D5:F6"/>
    <mergeCell ref="G5:I6"/>
    <mergeCell ref="B3:E3"/>
    <mergeCell ref="F3:G3"/>
    <mergeCell ref="J5:L6"/>
    <mergeCell ref="M5:O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A8" sqref="A8:A11"/>
    </sheetView>
  </sheetViews>
  <sheetFormatPr defaultRowHeight="18.75" x14ac:dyDescent="0.2"/>
  <cols>
    <col min="1" max="1" width="67" style="1815" bestFit="1" customWidth="1"/>
    <col min="2" max="2" width="18.28515625" style="1815" customWidth="1"/>
    <col min="3" max="3" width="14.5703125" style="1815" customWidth="1"/>
    <col min="4" max="4" width="11.42578125" style="1815" customWidth="1"/>
    <col min="5" max="5" width="18.28515625" style="1815" customWidth="1"/>
    <col min="6" max="6" width="14.5703125" style="1815" customWidth="1"/>
    <col min="7" max="7" width="11.28515625" style="1815" customWidth="1"/>
    <col min="8" max="8" width="18.28515625" style="1815" customWidth="1"/>
    <col min="9" max="9" width="14.5703125" style="1815" customWidth="1"/>
    <col min="10" max="10" width="11.28515625" style="1815" customWidth="1"/>
    <col min="11" max="11" width="18.28515625" style="1815" customWidth="1"/>
    <col min="12" max="12" width="14.5703125" style="1815" customWidth="1"/>
    <col min="13" max="13" width="11.28515625" style="1815" customWidth="1"/>
    <col min="14" max="14" width="18.28515625" style="1815" customWidth="1"/>
    <col min="15" max="15" width="14.5703125" style="1815" customWidth="1"/>
    <col min="16" max="16" width="11.42578125" style="1815" customWidth="1"/>
    <col min="17" max="256" width="9.140625" style="1815"/>
    <col min="257" max="257" width="67" style="1815" bestFit="1" customWidth="1"/>
    <col min="258" max="258" width="18.28515625" style="1815" customWidth="1"/>
    <col min="259" max="259" width="14.5703125" style="1815" customWidth="1"/>
    <col min="260" max="260" width="11.42578125" style="1815" customWidth="1"/>
    <col min="261" max="261" width="18.28515625" style="1815" customWidth="1"/>
    <col min="262" max="262" width="14.5703125" style="1815" customWidth="1"/>
    <col min="263" max="263" width="11.28515625" style="1815" customWidth="1"/>
    <col min="264" max="264" width="18.28515625" style="1815" customWidth="1"/>
    <col min="265" max="265" width="14.5703125" style="1815" customWidth="1"/>
    <col min="266" max="266" width="11.28515625" style="1815" customWidth="1"/>
    <col min="267" max="267" width="18.28515625" style="1815" customWidth="1"/>
    <col min="268" max="268" width="14.5703125" style="1815" customWidth="1"/>
    <col min="269" max="269" width="11.28515625" style="1815" customWidth="1"/>
    <col min="270" max="270" width="18.28515625" style="1815" customWidth="1"/>
    <col min="271" max="271" width="14.5703125" style="1815" customWidth="1"/>
    <col min="272" max="272" width="11.42578125" style="1815" customWidth="1"/>
    <col min="273" max="512" width="9.140625" style="1815"/>
    <col min="513" max="513" width="67" style="1815" bestFit="1" customWidth="1"/>
    <col min="514" max="514" width="18.28515625" style="1815" customWidth="1"/>
    <col min="515" max="515" width="14.5703125" style="1815" customWidth="1"/>
    <col min="516" max="516" width="11.42578125" style="1815" customWidth="1"/>
    <col min="517" max="517" width="18.28515625" style="1815" customWidth="1"/>
    <col min="518" max="518" width="14.5703125" style="1815" customWidth="1"/>
    <col min="519" max="519" width="11.28515625" style="1815" customWidth="1"/>
    <col min="520" max="520" width="18.28515625" style="1815" customWidth="1"/>
    <col min="521" max="521" width="14.5703125" style="1815" customWidth="1"/>
    <col min="522" max="522" width="11.28515625" style="1815" customWidth="1"/>
    <col min="523" max="523" width="18.28515625" style="1815" customWidth="1"/>
    <col min="524" max="524" width="14.5703125" style="1815" customWidth="1"/>
    <col min="525" max="525" width="11.28515625" style="1815" customWidth="1"/>
    <col min="526" max="526" width="18.28515625" style="1815" customWidth="1"/>
    <col min="527" max="527" width="14.5703125" style="1815" customWidth="1"/>
    <col min="528" max="528" width="11.42578125" style="1815" customWidth="1"/>
    <col min="529" max="768" width="9.140625" style="1815"/>
    <col min="769" max="769" width="67" style="1815" bestFit="1" customWidth="1"/>
    <col min="770" max="770" width="18.28515625" style="1815" customWidth="1"/>
    <col min="771" max="771" width="14.5703125" style="1815" customWidth="1"/>
    <col min="772" max="772" width="11.42578125" style="1815" customWidth="1"/>
    <col min="773" max="773" width="18.28515625" style="1815" customWidth="1"/>
    <col min="774" max="774" width="14.5703125" style="1815" customWidth="1"/>
    <col min="775" max="775" width="11.28515625" style="1815" customWidth="1"/>
    <col min="776" max="776" width="18.28515625" style="1815" customWidth="1"/>
    <col min="777" max="777" width="14.5703125" style="1815" customWidth="1"/>
    <col min="778" max="778" width="11.28515625" style="1815" customWidth="1"/>
    <col min="779" max="779" width="18.28515625" style="1815" customWidth="1"/>
    <col min="780" max="780" width="14.5703125" style="1815" customWidth="1"/>
    <col min="781" max="781" width="11.28515625" style="1815" customWidth="1"/>
    <col min="782" max="782" width="18.28515625" style="1815" customWidth="1"/>
    <col min="783" max="783" width="14.5703125" style="1815" customWidth="1"/>
    <col min="784" max="784" width="11.42578125" style="1815" customWidth="1"/>
    <col min="785" max="1024" width="9.140625" style="1815"/>
    <col min="1025" max="1025" width="67" style="1815" bestFit="1" customWidth="1"/>
    <col min="1026" max="1026" width="18.28515625" style="1815" customWidth="1"/>
    <col min="1027" max="1027" width="14.5703125" style="1815" customWidth="1"/>
    <col min="1028" max="1028" width="11.42578125" style="1815" customWidth="1"/>
    <col min="1029" max="1029" width="18.28515625" style="1815" customWidth="1"/>
    <col min="1030" max="1030" width="14.5703125" style="1815" customWidth="1"/>
    <col min="1031" max="1031" width="11.28515625" style="1815" customWidth="1"/>
    <col min="1032" max="1032" width="18.28515625" style="1815" customWidth="1"/>
    <col min="1033" max="1033" width="14.5703125" style="1815" customWidth="1"/>
    <col min="1034" max="1034" width="11.28515625" style="1815" customWidth="1"/>
    <col min="1035" max="1035" width="18.28515625" style="1815" customWidth="1"/>
    <col min="1036" max="1036" width="14.5703125" style="1815" customWidth="1"/>
    <col min="1037" max="1037" width="11.28515625" style="1815" customWidth="1"/>
    <col min="1038" max="1038" width="18.28515625" style="1815" customWidth="1"/>
    <col min="1039" max="1039" width="14.5703125" style="1815" customWidth="1"/>
    <col min="1040" max="1040" width="11.42578125" style="1815" customWidth="1"/>
    <col min="1041" max="1280" width="9.140625" style="1815"/>
    <col min="1281" max="1281" width="67" style="1815" bestFit="1" customWidth="1"/>
    <col min="1282" max="1282" width="18.28515625" style="1815" customWidth="1"/>
    <col min="1283" max="1283" width="14.5703125" style="1815" customWidth="1"/>
    <col min="1284" max="1284" width="11.42578125" style="1815" customWidth="1"/>
    <col min="1285" max="1285" width="18.28515625" style="1815" customWidth="1"/>
    <col min="1286" max="1286" width="14.5703125" style="1815" customWidth="1"/>
    <col min="1287" max="1287" width="11.28515625" style="1815" customWidth="1"/>
    <col min="1288" max="1288" width="18.28515625" style="1815" customWidth="1"/>
    <col min="1289" max="1289" width="14.5703125" style="1815" customWidth="1"/>
    <col min="1290" max="1290" width="11.28515625" style="1815" customWidth="1"/>
    <col min="1291" max="1291" width="18.28515625" style="1815" customWidth="1"/>
    <col min="1292" max="1292" width="14.5703125" style="1815" customWidth="1"/>
    <col min="1293" max="1293" width="11.28515625" style="1815" customWidth="1"/>
    <col min="1294" max="1294" width="18.28515625" style="1815" customWidth="1"/>
    <col min="1295" max="1295" width="14.5703125" style="1815" customWidth="1"/>
    <col min="1296" max="1296" width="11.42578125" style="1815" customWidth="1"/>
    <col min="1297" max="1536" width="9.140625" style="1815"/>
    <col min="1537" max="1537" width="67" style="1815" bestFit="1" customWidth="1"/>
    <col min="1538" max="1538" width="18.28515625" style="1815" customWidth="1"/>
    <col min="1539" max="1539" width="14.5703125" style="1815" customWidth="1"/>
    <col min="1540" max="1540" width="11.42578125" style="1815" customWidth="1"/>
    <col min="1541" max="1541" width="18.28515625" style="1815" customWidth="1"/>
    <col min="1542" max="1542" width="14.5703125" style="1815" customWidth="1"/>
    <col min="1543" max="1543" width="11.28515625" style="1815" customWidth="1"/>
    <col min="1544" max="1544" width="18.28515625" style="1815" customWidth="1"/>
    <col min="1545" max="1545" width="14.5703125" style="1815" customWidth="1"/>
    <col min="1546" max="1546" width="11.28515625" style="1815" customWidth="1"/>
    <col min="1547" max="1547" width="18.28515625" style="1815" customWidth="1"/>
    <col min="1548" max="1548" width="14.5703125" style="1815" customWidth="1"/>
    <col min="1549" max="1549" width="11.28515625" style="1815" customWidth="1"/>
    <col min="1550" max="1550" width="18.28515625" style="1815" customWidth="1"/>
    <col min="1551" max="1551" width="14.5703125" style="1815" customWidth="1"/>
    <col min="1552" max="1552" width="11.42578125" style="1815" customWidth="1"/>
    <col min="1553" max="1792" width="9.140625" style="1815"/>
    <col min="1793" max="1793" width="67" style="1815" bestFit="1" customWidth="1"/>
    <col min="1794" max="1794" width="18.28515625" style="1815" customWidth="1"/>
    <col min="1795" max="1795" width="14.5703125" style="1815" customWidth="1"/>
    <col min="1796" max="1796" width="11.42578125" style="1815" customWidth="1"/>
    <col min="1797" max="1797" width="18.28515625" style="1815" customWidth="1"/>
    <col min="1798" max="1798" width="14.5703125" style="1815" customWidth="1"/>
    <col min="1799" max="1799" width="11.28515625" style="1815" customWidth="1"/>
    <col min="1800" max="1800" width="18.28515625" style="1815" customWidth="1"/>
    <col min="1801" max="1801" width="14.5703125" style="1815" customWidth="1"/>
    <col min="1802" max="1802" width="11.28515625" style="1815" customWidth="1"/>
    <col min="1803" max="1803" width="18.28515625" style="1815" customWidth="1"/>
    <col min="1804" max="1804" width="14.5703125" style="1815" customWidth="1"/>
    <col min="1805" max="1805" width="11.28515625" style="1815" customWidth="1"/>
    <col min="1806" max="1806" width="18.28515625" style="1815" customWidth="1"/>
    <col min="1807" max="1807" width="14.5703125" style="1815" customWidth="1"/>
    <col min="1808" max="1808" width="11.42578125" style="1815" customWidth="1"/>
    <col min="1809" max="2048" width="9.140625" style="1815"/>
    <col min="2049" max="2049" width="67" style="1815" bestFit="1" customWidth="1"/>
    <col min="2050" max="2050" width="18.28515625" style="1815" customWidth="1"/>
    <col min="2051" max="2051" width="14.5703125" style="1815" customWidth="1"/>
    <col min="2052" max="2052" width="11.42578125" style="1815" customWidth="1"/>
    <col min="2053" max="2053" width="18.28515625" style="1815" customWidth="1"/>
    <col min="2054" max="2054" width="14.5703125" style="1815" customWidth="1"/>
    <col min="2055" max="2055" width="11.28515625" style="1815" customWidth="1"/>
    <col min="2056" max="2056" width="18.28515625" style="1815" customWidth="1"/>
    <col min="2057" max="2057" width="14.5703125" style="1815" customWidth="1"/>
    <col min="2058" max="2058" width="11.28515625" style="1815" customWidth="1"/>
    <col min="2059" max="2059" width="18.28515625" style="1815" customWidth="1"/>
    <col min="2060" max="2060" width="14.5703125" style="1815" customWidth="1"/>
    <col min="2061" max="2061" width="11.28515625" style="1815" customWidth="1"/>
    <col min="2062" max="2062" width="18.28515625" style="1815" customWidth="1"/>
    <col min="2063" max="2063" width="14.5703125" style="1815" customWidth="1"/>
    <col min="2064" max="2064" width="11.42578125" style="1815" customWidth="1"/>
    <col min="2065" max="2304" width="9.140625" style="1815"/>
    <col min="2305" max="2305" width="67" style="1815" bestFit="1" customWidth="1"/>
    <col min="2306" max="2306" width="18.28515625" style="1815" customWidth="1"/>
    <col min="2307" max="2307" width="14.5703125" style="1815" customWidth="1"/>
    <col min="2308" max="2308" width="11.42578125" style="1815" customWidth="1"/>
    <col min="2309" max="2309" width="18.28515625" style="1815" customWidth="1"/>
    <col min="2310" max="2310" width="14.5703125" style="1815" customWidth="1"/>
    <col min="2311" max="2311" width="11.28515625" style="1815" customWidth="1"/>
    <col min="2312" max="2312" width="18.28515625" style="1815" customWidth="1"/>
    <col min="2313" max="2313" width="14.5703125" style="1815" customWidth="1"/>
    <col min="2314" max="2314" width="11.28515625" style="1815" customWidth="1"/>
    <col min="2315" max="2315" width="18.28515625" style="1815" customWidth="1"/>
    <col min="2316" max="2316" width="14.5703125" style="1815" customWidth="1"/>
    <col min="2317" max="2317" width="11.28515625" style="1815" customWidth="1"/>
    <col min="2318" max="2318" width="18.28515625" style="1815" customWidth="1"/>
    <col min="2319" max="2319" width="14.5703125" style="1815" customWidth="1"/>
    <col min="2320" max="2320" width="11.42578125" style="1815" customWidth="1"/>
    <col min="2321" max="2560" width="9.140625" style="1815"/>
    <col min="2561" max="2561" width="67" style="1815" bestFit="1" customWidth="1"/>
    <col min="2562" max="2562" width="18.28515625" style="1815" customWidth="1"/>
    <col min="2563" max="2563" width="14.5703125" style="1815" customWidth="1"/>
    <col min="2564" max="2564" width="11.42578125" style="1815" customWidth="1"/>
    <col min="2565" max="2565" width="18.28515625" style="1815" customWidth="1"/>
    <col min="2566" max="2566" width="14.5703125" style="1815" customWidth="1"/>
    <col min="2567" max="2567" width="11.28515625" style="1815" customWidth="1"/>
    <col min="2568" max="2568" width="18.28515625" style="1815" customWidth="1"/>
    <col min="2569" max="2569" width="14.5703125" style="1815" customWidth="1"/>
    <col min="2570" max="2570" width="11.28515625" style="1815" customWidth="1"/>
    <col min="2571" max="2571" width="18.28515625" style="1815" customWidth="1"/>
    <col min="2572" max="2572" width="14.5703125" style="1815" customWidth="1"/>
    <col min="2573" max="2573" width="11.28515625" style="1815" customWidth="1"/>
    <col min="2574" max="2574" width="18.28515625" style="1815" customWidth="1"/>
    <col min="2575" max="2575" width="14.5703125" style="1815" customWidth="1"/>
    <col min="2576" max="2576" width="11.42578125" style="1815" customWidth="1"/>
    <col min="2577" max="2816" width="9.140625" style="1815"/>
    <col min="2817" max="2817" width="67" style="1815" bestFit="1" customWidth="1"/>
    <col min="2818" max="2818" width="18.28515625" style="1815" customWidth="1"/>
    <col min="2819" max="2819" width="14.5703125" style="1815" customWidth="1"/>
    <col min="2820" max="2820" width="11.42578125" style="1815" customWidth="1"/>
    <col min="2821" max="2821" width="18.28515625" style="1815" customWidth="1"/>
    <col min="2822" max="2822" width="14.5703125" style="1815" customWidth="1"/>
    <col min="2823" max="2823" width="11.28515625" style="1815" customWidth="1"/>
    <col min="2824" max="2824" width="18.28515625" style="1815" customWidth="1"/>
    <col min="2825" max="2825" width="14.5703125" style="1815" customWidth="1"/>
    <col min="2826" max="2826" width="11.28515625" style="1815" customWidth="1"/>
    <col min="2827" max="2827" width="18.28515625" style="1815" customWidth="1"/>
    <col min="2828" max="2828" width="14.5703125" style="1815" customWidth="1"/>
    <col min="2829" max="2829" width="11.28515625" style="1815" customWidth="1"/>
    <col min="2830" max="2830" width="18.28515625" style="1815" customWidth="1"/>
    <col min="2831" max="2831" width="14.5703125" style="1815" customWidth="1"/>
    <col min="2832" max="2832" width="11.42578125" style="1815" customWidth="1"/>
    <col min="2833" max="3072" width="9.140625" style="1815"/>
    <col min="3073" max="3073" width="67" style="1815" bestFit="1" customWidth="1"/>
    <col min="3074" max="3074" width="18.28515625" style="1815" customWidth="1"/>
    <col min="3075" max="3075" width="14.5703125" style="1815" customWidth="1"/>
    <col min="3076" max="3076" width="11.42578125" style="1815" customWidth="1"/>
    <col min="3077" max="3077" width="18.28515625" style="1815" customWidth="1"/>
    <col min="3078" max="3078" width="14.5703125" style="1815" customWidth="1"/>
    <col min="3079" max="3079" width="11.28515625" style="1815" customWidth="1"/>
    <col min="3080" max="3080" width="18.28515625" style="1815" customWidth="1"/>
    <col min="3081" max="3081" width="14.5703125" style="1815" customWidth="1"/>
    <col min="3082" max="3082" width="11.28515625" style="1815" customWidth="1"/>
    <col min="3083" max="3083" width="18.28515625" style="1815" customWidth="1"/>
    <col min="3084" max="3084" width="14.5703125" style="1815" customWidth="1"/>
    <col min="3085" max="3085" width="11.28515625" style="1815" customWidth="1"/>
    <col min="3086" max="3086" width="18.28515625" style="1815" customWidth="1"/>
    <col min="3087" max="3087" width="14.5703125" style="1815" customWidth="1"/>
    <col min="3088" max="3088" width="11.42578125" style="1815" customWidth="1"/>
    <col min="3089" max="3328" width="9.140625" style="1815"/>
    <col min="3329" max="3329" width="67" style="1815" bestFit="1" customWidth="1"/>
    <col min="3330" max="3330" width="18.28515625" style="1815" customWidth="1"/>
    <col min="3331" max="3331" width="14.5703125" style="1815" customWidth="1"/>
    <col min="3332" max="3332" width="11.42578125" style="1815" customWidth="1"/>
    <col min="3333" max="3333" width="18.28515625" style="1815" customWidth="1"/>
    <col min="3334" max="3334" width="14.5703125" style="1815" customWidth="1"/>
    <col min="3335" max="3335" width="11.28515625" style="1815" customWidth="1"/>
    <col min="3336" max="3336" width="18.28515625" style="1815" customWidth="1"/>
    <col min="3337" max="3337" width="14.5703125" style="1815" customWidth="1"/>
    <col min="3338" max="3338" width="11.28515625" style="1815" customWidth="1"/>
    <col min="3339" max="3339" width="18.28515625" style="1815" customWidth="1"/>
    <col min="3340" max="3340" width="14.5703125" style="1815" customWidth="1"/>
    <col min="3341" max="3341" width="11.28515625" style="1815" customWidth="1"/>
    <col min="3342" max="3342" width="18.28515625" style="1815" customWidth="1"/>
    <col min="3343" max="3343" width="14.5703125" style="1815" customWidth="1"/>
    <col min="3344" max="3344" width="11.42578125" style="1815" customWidth="1"/>
    <col min="3345" max="3584" width="9.140625" style="1815"/>
    <col min="3585" max="3585" width="67" style="1815" bestFit="1" customWidth="1"/>
    <col min="3586" max="3586" width="18.28515625" style="1815" customWidth="1"/>
    <col min="3587" max="3587" width="14.5703125" style="1815" customWidth="1"/>
    <col min="3588" max="3588" width="11.42578125" style="1815" customWidth="1"/>
    <col min="3589" max="3589" width="18.28515625" style="1815" customWidth="1"/>
    <col min="3590" max="3590" width="14.5703125" style="1815" customWidth="1"/>
    <col min="3591" max="3591" width="11.28515625" style="1815" customWidth="1"/>
    <col min="3592" max="3592" width="18.28515625" style="1815" customWidth="1"/>
    <col min="3593" max="3593" width="14.5703125" style="1815" customWidth="1"/>
    <col min="3594" max="3594" width="11.28515625" style="1815" customWidth="1"/>
    <col min="3595" max="3595" width="18.28515625" style="1815" customWidth="1"/>
    <col min="3596" max="3596" width="14.5703125" style="1815" customWidth="1"/>
    <col min="3597" max="3597" width="11.28515625" style="1815" customWidth="1"/>
    <col min="3598" max="3598" width="18.28515625" style="1815" customWidth="1"/>
    <col min="3599" max="3599" width="14.5703125" style="1815" customWidth="1"/>
    <col min="3600" max="3600" width="11.42578125" style="1815" customWidth="1"/>
    <col min="3601" max="3840" width="9.140625" style="1815"/>
    <col min="3841" max="3841" width="67" style="1815" bestFit="1" customWidth="1"/>
    <col min="3842" max="3842" width="18.28515625" style="1815" customWidth="1"/>
    <col min="3843" max="3843" width="14.5703125" style="1815" customWidth="1"/>
    <col min="3844" max="3844" width="11.42578125" style="1815" customWidth="1"/>
    <col min="3845" max="3845" width="18.28515625" style="1815" customWidth="1"/>
    <col min="3846" max="3846" width="14.5703125" style="1815" customWidth="1"/>
    <col min="3847" max="3847" width="11.28515625" style="1815" customWidth="1"/>
    <col min="3848" max="3848" width="18.28515625" style="1815" customWidth="1"/>
    <col min="3849" max="3849" width="14.5703125" style="1815" customWidth="1"/>
    <col min="3850" max="3850" width="11.28515625" style="1815" customWidth="1"/>
    <col min="3851" max="3851" width="18.28515625" style="1815" customWidth="1"/>
    <col min="3852" max="3852" width="14.5703125" style="1815" customWidth="1"/>
    <col min="3853" max="3853" width="11.28515625" style="1815" customWidth="1"/>
    <col min="3854" max="3854" width="18.28515625" style="1815" customWidth="1"/>
    <col min="3855" max="3855" width="14.5703125" style="1815" customWidth="1"/>
    <col min="3856" max="3856" width="11.42578125" style="1815" customWidth="1"/>
    <col min="3857" max="4096" width="9.140625" style="1815"/>
    <col min="4097" max="4097" width="67" style="1815" bestFit="1" customWidth="1"/>
    <col min="4098" max="4098" width="18.28515625" style="1815" customWidth="1"/>
    <col min="4099" max="4099" width="14.5703125" style="1815" customWidth="1"/>
    <col min="4100" max="4100" width="11.42578125" style="1815" customWidth="1"/>
    <col min="4101" max="4101" width="18.28515625" style="1815" customWidth="1"/>
    <col min="4102" max="4102" width="14.5703125" style="1815" customWidth="1"/>
    <col min="4103" max="4103" width="11.28515625" style="1815" customWidth="1"/>
    <col min="4104" max="4104" width="18.28515625" style="1815" customWidth="1"/>
    <col min="4105" max="4105" width="14.5703125" style="1815" customWidth="1"/>
    <col min="4106" max="4106" width="11.28515625" style="1815" customWidth="1"/>
    <col min="4107" max="4107" width="18.28515625" style="1815" customWidth="1"/>
    <col min="4108" max="4108" width="14.5703125" style="1815" customWidth="1"/>
    <col min="4109" max="4109" width="11.28515625" style="1815" customWidth="1"/>
    <col min="4110" max="4110" width="18.28515625" style="1815" customWidth="1"/>
    <col min="4111" max="4111" width="14.5703125" style="1815" customWidth="1"/>
    <col min="4112" max="4112" width="11.42578125" style="1815" customWidth="1"/>
    <col min="4113" max="4352" width="9.140625" style="1815"/>
    <col min="4353" max="4353" width="67" style="1815" bestFit="1" customWidth="1"/>
    <col min="4354" max="4354" width="18.28515625" style="1815" customWidth="1"/>
    <col min="4355" max="4355" width="14.5703125" style="1815" customWidth="1"/>
    <col min="4356" max="4356" width="11.42578125" style="1815" customWidth="1"/>
    <col min="4357" max="4357" width="18.28515625" style="1815" customWidth="1"/>
    <col min="4358" max="4358" width="14.5703125" style="1815" customWidth="1"/>
    <col min="4359" max="4359" width="11.28515625" style="1815" customWidth="1"/>
    <col min="4360" max="4360" width="18.28515625" style="1815" customWidth="1"/>
    <col min="4361" max="4361" width="14.5703125" style="1815" customWidth="1"/>
    <col min="4362" max="4362" width="11.28515625" style="1815" customWidth="1"/>
    <col min="4363" max="4363" width="18.28515625" style="1815" customWidth="1"/>
    <col min="4364" max="4364" width="14.5703125" style="1815" customWidth="1"/>
    <col min="4365" max="4365" width="11.28515625" style="1815" customWidth="1"/>
    <col min="4366" max="4366" width="18.28515625" style="1815" customWidth="1"/>
    <col min="4367" max="4367" width="14.5703125" style="1815" customWidth="1"/>
    <col min="4368" max="4368" width="11.42578125" style="1815" customWidth="1"/>
    <col min="4369" max="4608" width="9.140625" style="1815"/>
    <col min="4609" max="4609" width="67" style="1815" bestFit="1" customWidth="1"/>
    <col min="4610" max="4610" width="18.28515625" style="1815" customWidth="1"/>
    <col min="4611" max="4611" width="14.5703125" style="1815" customWidth="1"/>
    <col min="4612" max="4612" width="11.42578125" style="1815" customWidth="1"/>
    <col min="4613" max="4613" width="18.28515625" style="1815" customWidth="1"/>
    <col min="4614" max="4614" width="14.5703125" style="1815" customWidth="1"/>
    <col min="4615" max="4615" width="11.28515625" style="1815" customWidth="1"/>
    <col min="4616" max="4616" width="18.28515625" style="1815" customWidth="1"/>
    <col min="4617" max="4617" width="14.5703125" style="1815" customWidth="1"/>
    <col min="4618" max="4618" width="11.28515625" style="1815" customWidth="1"/>
    <col min="4619" max="4619" width="18.28515625" style="1815" customWidth="1"/>
    <col min="4620" max="4620" width="14.5703125" style="1815" customWidth="1"/>
    <col min="4621" max="4621" width="11.28515625" style="1815" customWidth="1"/>
    <col min="4622" max="4622" width="18.28515625" style="1815" customWidth="1"/>
    <col min="4623" max="4623" width="14.5703125" style="1815" customWidth="1"/>
    <col min="4624" max="4624" width="11.42578125" style="1815" customWidth="1"/>
    <col min="4625" max="4864" width="9.140625" style="1815"/>
    <col min="4865" max="4865" width="67" style="1815" bestFit="1" customWidth="1"/>
    <col min="4866" max="4866" width="18.28515625" style="1815" customWidth="1"/>
    <col min="4867" max="4867" width="14.5703125" style="1815" customWidth="1"/>
    <col min="4868" max="4868" width="11.42578125" style="1815" customWidth="1"/>
    <col min="4869" max="4869" width="18.28515625" style="1815" customWidth="1"/>
    <col min="4870" max="4870" width="14.5703125" style="1815" customWidth="1"/>
    <col min="4871" max="4871" width="11.28515625" style="1815" customWidth="1"/>
    <col min="4872" max="4872" width="18.28515625" style="1815" customWidth="1"/>
    <col min="4873" max="4873" width="14.5703125" style="1815" customWidth="1"/>
    <col min="4874" max="4874" width="11.28515625" style="1815" customWidth="1"/>
    <col min="4875" max="4875" width="18.28515625" style="1815" customWidth="1"/>
    <col min="4876" max="4876" width="14.5703125" style="1815" customWidth="1"/>
    <col min="4877" max="4877" width="11.28515625" style="1815" customWidth="1"/>
    <col min="4878" max="4878" width="18.28515625" style="1815" customWidth="1"/>
    <col min="4879" max="4879" width="14.5703125" style="1815" customWidth="1"/>
    <col min="4880" max="4880" width="11.42578125" style="1815" customWidth="1"/>
    <col min="4881" max="5120" width="9.140625" style="1815"/>
    <col min="5121" max="5121" width="67" style="1815" bestFit="1" customWidth="1"/>
    <col min="5122" max="5122" width="18.28515625" style="1815" customWidth="1"/>
    <col min="5123" max="5123" width="14.5703125" style="1815" customWidth="1"/>
    <col min="5124" max="5124" width="11.42578125" style="1815" customWidth="1"/>
    <col min="5125" max="5125" width="18.28515625" style="1815" customWidth="1"/>
    <col min="5126" max="5126" width="14.5703125" style="1815" customWidth="1"/>
    <col min="5127" max="5127" width="11.28515625" style="1815" customWidth="1"/>
    <col min="5128" max="5128" width="18.28515625" style="1815" customWidth="1"/>
    <col min="5129" max="5129" width="14.5703125" style="1815" customWidth="1"/>
    <col min="5130" max="5130" width="11.28515625" style="1815" customWidth="1"/>
    <col min="5131" max="5131" width="18.28515625" style="1815" customWidth="1"/>
    <col min="5132" max="5132" width="14.5703125" style="1815" customWidth="1"/>
    <col min="5133" max="5133" width="11.28515625" style="1815" customWidth="1"/>
    <col min="5134" max="5134" width="18.28515625" style="1815" customWidth="1"/>
    <col min="5135" max="5135" width="14.5703125" style="1815" customWidth="1"/>
    <col min="5136" max="5136" width="11.42578125" style="1815" customWidth="1"/>
    <col min="5137" max="5376" width="9.140625" style="1815"/>
    <col min="5377" max="5377" width="67" style="1815" bestFit="1" customWidth="1"/>
    <col min="5378" max="5378" width="18.28515625" style="1815" customWidth="1"/>
    <col min="5379" max="5379" width="14.5703125" style="1815" customWidth="1"/>
    <col min="5380" max="5380" width="11.42578125" style="1815" customWidth="1"/>
    <col min="5381" max="5381" width="18.28515625" style="1815" customWidth="1"/>
    <col min="5382" max="5382" width="14.5703125" style="1815" customWidth="1"/>
    <col min="5383" max="5383" width="11.28515625" style="1815" customWidth="1"/>
    <col min="5384" max="5384" width="18.28515625" style="1815" customWidth="1"/>
    <col min="5385" max="5385" width="14.5703125" style="1815" customWidth="1"/>
    <col min="5386" max="5386" width="11.28515625" style="1815" customWidth="1"/>
    <col min="5387" max="5387" width="18.28515625" style="1815" customWidth="1"/>
    <col min="5388" max="5388" width="14.5703125" style="1815" customWidth="1"/>
    <col min="5389" max="5389" width="11.28515625" style="1815" customWidth="1"/>
    <col min="5390" max="5390" width="18.28515625" style="1815" customWidth="1"/>
    <col min="5391" max="5391" width="14.5703125" style="1815" customWidth="1"/>
    <col min="5392" max="5392" width="11.42578125" style="1815" customWidth="1"/>
    <col min="5393" max="5632" width="9.140625" style="1815"/>
    <col min="5633" max="5633" width="67" style="1815" bestFit="1" customWidth="1"/>
    <col min="5634" max="5634" width="18.28515625" style="1815" customWidth="1"/>
    <col min="5635" max="5635" width="14.5703125" style="1815" customWidth="1"/>
    <col min="5636" max="5636" width="11.42578125" style="1815" customWidth="1"/>
    <col min="5637" max="5637" width="18.28515625" style="1815" customWidth="1"/>
    <col min="5638" max="5638" width="14.5703125" style="1815" customWidth="1"/>
    <col min="5639" max="5639" width="11.28515625" style="1815" customWidth="1"/>
    <col min="5640" max="5640" width="18.28515625" style="1815" customWidth="1"/>
    <col min="5641" max="5641" width="14.5703125" style="1815" customWidth="1"/>
    <col min="5642" max="5642" width="11.28515625" style="1815" customWidth="1"/>
    <col min="5643" max="5643" width="18.28515625" style="1815" customWidth="1"/>
    <col min="5644" max="5644" width="14.5703125" style="1815" customWidth="1"/>
    <col min="5645" max="5645" width="11.28515625" style="1815" customWidth="1"/>
    <col min="5646" max="5646" width="18.28515625" style="1815" customWidth="1"/>
    <col min="5647" max="5647" width="14.5703125" style="1815" customWidth="1"/>
    <col min="5648" max="5648" width="11.42578125" style="1815" customWidth="1"/>
    <col min="5649" max="5888" width="9.140625" style="1815"/>
    <col min="5889" max="5889" width="67" style="1815" bestFit="1" customWidth="1"/>
    <col min="5890" max="5890" width="18.28515625" style="1815" customWidth="1"/>
    <col min="5891" max="5891" width="14.5703125" style="1815" customWidth="1"/>
    <col min="5892" max="5892" width="11.42578125" style="1815" customWidth="1"/>
    <col min="5893" max="5893" width="18.28515625" style="1815" customWidth="1"/>
    <col min="5894" max="5894" width="14.5703125" style="1815" customWidth="1"/>
    <col min="5895" max="5895" width="11.28515625" style="1815" customWidth="1"/>
    <col min="5896" max="5896" width="18.28515625" style="1815" customWidth="1"/>
    <col min="5897" max="5897" width="14.5703125" style="1815" customWidth="1"/>
    <col min="5898" max="5898" width="11.28515625" style="1815" customWidth="1"/>
    <col min="5899" max="5899" width="18.28515625" style="1815" customWidth="1"/>
    <col min="5900" max="5900" width="14.5703125" style="1815" customWidth="1"/>
    <col min="5901" max="5901" width="11.28515625" style="1815" customWidth="1"/>
    <col min="5902" max="5902" width="18.28515625" style="1815" customWidth="1"/>
    <col min="5903" max="5903" width="14.5703125" style="1815" customWidth="1"/>
    <col min="5904" max="5904" width="11.42578125" style="1815" customWidth="1"/>
    <col min="5905" max="6144" width="9.140625" style="1815"/>
    <col min="6145" max="6145" width="67" style="1815" bestFit="1" customWidth="1"/>
    <col min="6146" max="6146" width="18.28515625" style="1815" customWidth="1"/>
    <col min="6147" max="6147" width="14.5703125" style="1815" customWidth="1"/>
    <col min="6148" max="6148" width="11.42578125" style="1815" customWidth="1"/>
    <col min="6149" max="6149" width="18.28515625" style="1815" customWidth="1"/>
    <col min="6150" max="6150" width="14.5703125" style="1815" customWidth="1"/>
    <col min="6151" max="6151" width="11.28515625" style="1815" customWidth="1"/>
    <col min="6152" max="6152" width="18.28515625" style="1815" customWidth="1"/>
    <col min="6153" max="6153" width="14.5703125" style="1815" customWidth="1"/>
    <col min="6154" max="6154" width="11.28515625" style="1815" customWidth="1"/>
    <col min="6155" max="6155" width="18.28515625" style="1815" customWidth="1"/>
    <col min="6156" max="6156" width="14.5703125" style="1815" customWidth="1"/>
    <col min="6157" max="6157" width="11.28515625" style="1815" customWidth="1"/>
    <col min="6158" max="6158" width="18.28515625" style="1815" customWidth="1"/>
    <col min="6159" max="6159" width="14.5703125" style="1815" customWidth="1"/>
    <col min="6160" max="6160" width="11.42578125" style="1815" customWidth="1"/>
    <col min="6161" max="6400" width="9.140625" style="1815"/>
    <col min="6401" max="6401" width="67" style="1815" bestFit="1" customWidth="1"/>
    <col min="6402" max="6402" width="18.28515625" style="1815" customWidth="1"/>
    <col min="6403" max="6403" width="14.5703125" style="1815" customWidth="1"/>
    <col min="6404" max="6404" width="11.42578125" style="1815" customWidth="1"/>
    <col min="6405" max="6405" width="18.28515625" style="1815" customWidth="1"/>
    <col min="6406" max="6406" width="14.5703125" style="1815" customWidth="1"/>
    <col min="6407" max="6407" width="11.28515625" style="1815" customWidth="1"/>
    <col min="6408" max="6408" width="18.28515625" style="1815" customWidth="1"/>
    <col min="6409" max="6409" width="14.5703125" style="1815" customWidth="1"/>
    <col min="6410" max="6410" width="11.28515625" style="1815" customWidth="1"/>
    <col min="6411" max="6411" width="18.28515625" style="1815" customWidth="1"/>
    <col min="6412" max="6412" width="14.5703125" style="1815" customWidth="1"/>
    <col min="6413" max="6413" width="11.28515625" style="1815" customWidth="1"/>
    <col min="6414" max="6414" width="18.28515625" style="1815" customWidth="1"/>
    <col min="6415" max="6415" width="14.5703125" style="1815" customWidth="1"/>
    <col min="6416" max="6416" width="11.42578125" style="1815" customWidth="1"/>
    <col min="6417" max="6656" width="9.140625" style="1815"/>
    <col min="6657" max="6657" width="67" style="1815" bestFit="1" customWidth="1"/>
    <col min="6658" max="6658" width="18.28515625" style="1815" customWidth="1"/>
    <col min="6659" max="6659" width="14.5703125" style="1815" customWidth="1"/>
    <col min="6660" max="6660" width="11.42578125" style="1815" customWidth="1"/>
    <col min="6661" max="6661" width="18.28515625" style="1815" customWidth="1"/>
    <col min="6662" max="6662" width="14.5703125" style="1815" customWidth="1"/>
    <col min="6663" max="6663" width="11.28515625" style="1815" customWidth="1"/>
    <col min="6664" max="6664" width="18.28515625" style="1815" customWidth="1"/>
    <col min="6665" max="6665" width="14.5703125" style="1815" customWidth="1"/>
    <col min="6666" max="6666" width="11.28515625" style="1815" customWidth="1"/>
    <col min="6667" max="6667" width="18.28515625" style="1815" customWidth="1"/>
    <col min="6668" max="6668" width="14.5703125" style="1815" customWidth="1"/>
    <col min="6669" max="6669" width="11.28515625" style="1815" customWidth="1"/>
    <col min="6670" max="6670" width="18.28515625" style="1815" customWidth="1"/>
    <col min="6671" max="6671" width="14.5703125" style="1815" customWidth="1"/>
    <col min="6672" max="6672" width="11.42578125" style="1815" customWidth="1"/>
    <col min="6673" max="6912" width="9.140625" style="1815"/>
    <col min="6913" max="6913" width="67" style="1815" bestFit="1" customWidth="1"/>
    <col min="6914" max="6914" width="18.28515625" style="1815" customWidth="1"/>
    <col min="6915" max="6915" width="14.5703125" style="1815" customWidth="1"/>
    <col min="6916" max="6916" width="11.42578125" style="1815" customWidth="1"/>
    <col min="6917" max="6917" width="18.28515625" style="1815" customWidth="1"/>
    <col min="6918" max="6918" width="14.5703125" style="1815" customWidth="1"/>
    <col min="6919" max="6919" width="11.28515625" style="1815" customWidth="1"/>
    <col min="6920" max="6920" width="18.28515625" style="1815" customWidth="1"/>
    <col min="6921" max="6921" width="14.5703125" style="1815" customWidth="1"/>
    <col min="6922" max="6922" width="11.28515625" style="1815" customWidth="1"/>
    <col min="6923" max="6923" width="18.28515625" style="1815" customWidth="1"/>
    <col min="6924" max="6924" width="14.5703125" style="1815" customWidth="1"/>
    <col min="6925" max="6925" width="11.28515625" style="1815" customWidth="1"/>
    <col min="6926" max="6926" width="18.28515625" style="1815" customWidth="1"/>
    <col min="6927" max="6927" width="14.5703125" style="1815" customWidth="1"/>
    <col min="6928" max="6928" width="11.42578125" style="1815" customWidth="1"/>
    <col min="6929" max="7168" width="9.140625" style="1815"/>
    <col min="7169" max="7169" width="67" style="1815" bestFit="1" customWidth="1"/>
    <col min="7170" max="7170" width="18.28515625" style="1815" customWidth="1"/>
    <col min="7171" max="7171" width="14.5703125" style="1815" customWidth="1"/>
    <col min="7172" max="7172" width="11.42578125" style="1815" customWidth="1"/>
    <col min="7173" max="7173" width="18.28515625" style="1815" customWidth="1"/>
    <col min="7174" max="7174" width="14.5703125" style="1815" customWidth="1"/>
    <col min="7175" max="7175" width="11.28515625" style="1815" customWidth="1"/>
    <col min="7176" max="7176" width="18.28515625" style="1815" customWidth="1"/>
    <col min="7177" max="7177" width="14.5703125" style="1815" customWidth="1"/>
    <col min="7178" max="7178" width="11.28515625" style="1815" customWidth="1"/>
    <col min="7179" max="7179" width="18.28515625" style="1815" customWidth="1"/>
    <col min="7180" max="7180" width="14.5703125" style="1815" customWidth="1"/>
    <col min="7181" max="7181" width="11.28515625" style="1815" customWidth="1"/>
    <col min="7182" max="7182" width="18.28515625" style="1815" customWidth="1"/>
    <col min="7183" max="7183" width="14.5703125" style="1815" customWidth="1"/>
    <col min="7184" max="7184" width="11.42578125" style="1815" customWidth="1"/>
    <col min="7185" max="7424" width="9.140625" style="1815"/>
    <col min="7425" max="7425" width="67" style="1815" bestFit="1" customWidth="1"/>
    <col min="7426" max="7426" width="18.28515625" style="1815" customWidth="1"/>
    <col min="7427" max="7427" width="14.5703125" style="1815" customWidth="1"/>
    <col min="7428" max="7428" width="11.42578125" style="1815" customWidth="1"/>
    <col min="7429" max="7429" width="18.28515625" style="1815" customWidth="1"/>
    <col min="7430" max="7430" width="14.5703125" style="1815" customWidth="1"/>
    <col min="7431" max="7431" width="11.28515625" style="1815" customWidth="1"/>
    <col min="7432" max="7432" width="18.28515625" style="1815" customWidth="1"/>
    <col min="7433" max="7433" width="14.5703125" style="1815" customWidth="1"/>
    <col min="7434" max="7434" width="11.28515625" style="1815" customWidth="1"/>
    <col min="7435" max="7435" width="18.28515625" style="1815" customWidth="1"/>
    <col min="7436" max="7436" width="14.5703125" style="1815" customWidth="1"/>
    <col min="7437" max="7437" width="11.28515625" style="1815" customWidth="1"/>
    <col min="7438" max="7438" width="18.28515625" style="1815" customWidth="1"/>
    <col min="7439" max="7439" width="14.5703125" style="1815" customWidth="1"/>
    <col min="7440" max="7440" width="11.42578125" style="1815" customWidth="1"/>
    <col min="7441" max="7680" width="9.140625" style="1815"/>
    <col min="7681" max="7681" width="67" style="1815" bestFit="1" customWidth="1"/>
    <col min="7682" max="7682" width="18.28515625" style="1815" customWidth="1"/>
    <col min="7683" max="7683" width="14.5703125" style="1815" customWidth="1"/>
    <col min="7684" max="7684" width="11.42578125" style="1815" customWidth="1"/>
    <col min="7685" max="7685" width="18.28515625" style="1815" customWidth="1"/>
    <col min="7686" max="7686" width="14.5703125" style="1815" customWidth="1"/>
    <col min="7687" max="7687" width="11.28515625" style="1815" customWidth="1"/>
    <col min="7688" max="7688" width="18.28515625" style="1815" customWidth="1"/>
    <col min="7689" max="7689" width="14.5703125" style="1815" customWidth="1"/>
    <col min="7690" max="7690" width="11.28515625" style="1815" customWidth="1"/>
    <col min="7691" max="7691" width="18.28515625" style="1815" customWidth="1"/>
    <col min="7692" max="7692" width="14.5703125" style="1815" customWidth="1"/>
    <col min="7693" max="7693" width="11.28515625" style="1815" customWidth="1"/>
    <col min="7694" max="7694" width="18.28515625" style="1815" customWidth="1"/>
    <col min="7695" max="7695" width="14.5703125" style="1815" customWidth="1"/>
    <col min="7696" max="7696" width="11.42578125" style="1815" customWidth="1"/>
    <col min="7697" max="7936" width="9.140625" style="1815"/>
    <col min="7937" max="7937" width="67" style="1815" bestFit="1" customWidth="1"/>
    <col min="7938" max="7938" width="18.28515625" style="1815" customWidth="1"/>
    <col min="7939" max="7939" width="14.5703125" style="1815" customWidth="1"/>
    <col min="7940" max="7940" width="11.42578125" style="1815" customWidth="1"/>
    <col min="7941" max="7941" width="18.28515625" style="1815" customWidth="1"/>
    <col min="7942" max="7942" width="14.5703125" style="1815" customWidth="1"/>
    <col min="7943" max="7943" width="11.28515625" style="1815" customWidth="1"/>
    <col min="7944" max="7944" width="18.28515625" style="1815" customWidth="1"/>
    <col min="7945" max="7945" width="14.5703125" style="1815" customWidth="1"/>
    <col min="7946" max="7946" width="11.28515625" style="1815" customWidth="1"/>
    <col min="7947" max="7947" width="18.28515625" style="1815" customWidth="1"/>
    <col min="7948" max="7948" width="14.5703125" style="1815" customWidth="1"/>
    <col min="7949" max="7949" width="11.28515625" style="1815" customWidth="1"/>
    <col min="7950" max="7950" width="18.28515625" style="1815" customWidth="1"/>
    <col min="7951" max="7951" width="14.5703125" style="1815" customWidth="1"/>
    <col min="7952" max="7952" width="11.42578125" style="1815" customWidth="1"/>
    <col min="7953" max="8192" width="9.140625" style="1815"/>
    <col min="8193" max="8193" width="67" style="1815" bestFit="1" customWidth="1"/>
    <col min="8194" max="8194" width="18.28515625" style="1815" customWidth="1"/>
    <col min="8195" max="8195" width="14.5703125" style="1815" customWidth="1"/>
    <col min="8196" max="8196" width="11.42578125" style="1815" customWidth="1"/>
    <col min="8197" max="8197" width="18.28515625" style="1815" customWidth="1"/>
    <col min="8198" max="8198" width="14.5703125" style="1815" customWidth="1"/>
    <col min="8199" max="8199" width="11.28515625" style="1815" customWidth="1"/>
    <col min="8200" max="8200" width="18.28515625" style="1815" customWidth="1"/>
    <col min="8201" max="8201" width="14.5703125" style="1815" customWidth="1"/>
    <col min="8202" max="8202" width="11.28515625" style="1815" customWidth="1"/>
    <col min="8203" max="8203" width="18.28515625" style="1815" customWidth="1"/>
    <col min="8204" max="8204" width="14.5703125" style="1815" customWidth="1"/>
    <col min="8205" max="8205" width="11.28515625" style="1815" customWidth="1"/>
    <col min="8206" max="8206" width="18.28515625" style="1815" customWidth="1"/>
    <col min="8207" max="8207" width="14.5703125" style="1815" customWidth="1"/>
    <col min="8208" max="8208" width="11.42578125" style="1815" customWidth="1"/>
    <col min="8209" max="8448" width="9.140625" style="1815"/>
    <col min="8449" max="8449" width="67" style="1815" bestFit="1" customWidth="1"/>
    <col min="8450" max="8450" width="18.28515625" style="1815" customWidth="1"/>
    <col min="8451" max="8451" width="14.5703125" style="1815" customWidth="1"/>
    <col min="8452" max="8452" width="11.42578125" style="1815" customWidth="1"/>
    <col min="8453" max="8453" width="18.28515625" style="1815" customWidth="1"/>
    <col min="8454" max="8454" width="14.5703125" style="1815" customWidth="1"/>
    <col min="8455" max="8455" width="11.28515625" style="1815" customWidth="1"/>
    <col min="8456" max="8456" width="18.28515625" style="1815" customWidth="1"/>
    <col min="8457" max="8457" width="14.5703125" style="1815" customWidth="1"/>
    <col min="8458" max="8458" width="11.28515625" style="1815" customWidth="1"/>
    <col min="8459" max="8459" width="18.28515625" style="1815" customWidth="1"/>
    <col min="8460" max="8460" width="14.5703125" style="1815" customWidth="1"/>
    <col min="8461" max="8461" width="11.28515625" style="1815" customWidth="1"/>
    <col min="8462" max="8462" width="18.28515625" style="1815" customWidth="1"/>
    <col min="8463" max="8463" width="14.5703125" style="1815" customWidth="1"/>
    <col min="8464" max="8464" width="11.42578125" style="1815" customWidth="1"/>
    <col min="8465" max="8704" width="9.140625" style="1815"/>
    <col min="8705" max="8705" width="67" style="1815" bestFit="1" customWidth="1"/>
    <col min="8706" max="8706" width="18.28515625" style="1815" customWidth="1"/>
    <col min="8707" max="8707" width="14.5703125" style="1815" customWidth="1"/>
    <col min="8708" max="8708" width="11.42578125" style="1815" customWidth="1"/>
    <col min="8709" max="8709" width="18.28515625" style="1815" customWidth="1"/>
    <col min="8710" max="8710" width="14.5703125" style="1815" customWidth="1"/>
    <col min="8711" max="8711" width="11.28515625" style="1815" customWidth="1"/>
    <col min="8712" max="8712" width="18.28515625" style="1815" customWidth="1"/>
    <col min="8713" max="8713" width="14.5703125" style="1815" customWidth="1"/>
    <col min="8714" max="8714" width="11.28515625" style="1815" customWidth="1"/>
    <col min="8715" max="8715" width="18.28515625" style="1815" customWidth="1"/>
    <col min="8716" max="8716" width="14.5703125" style="1815" customWidth="1"/>
    <col min="8717" max="8717" width="11.28515625" style="1815" customWidth="1"/>
    <col min="8718" max="8718" width="18.28515625" style="1815" customWidth="1"/>
    <col min="8719" max="8719" width="14.5703125" style="1815" customWidth="1"/>
    <col min="8720" max="8720" width="11.42578125" style="1815" customWidth="1"/>
    <col min="8721" max="8960" width="9.140625" style="1815"/>
    <col min="8961" max="8961" width="67" style="1815" bestFit="1" customWidth="1"/>
    <col min="8962" max="8962" width="18.28515625" style="1815" customWidth="1"/>
    <col min="8963" max="8963" width="14.5703125" style="1815" customWidth="1"/>
    <col min="8964" max="8964" width="11.42578125" style="1815" customWidth="1"/>
    <col min="8965" max="8965" width="18.28515625" style="1815" customWidth="1"/>
    <col min="8966" max="8966" width="14.5703125" style="1815" customWidth="1"/>
    <col min="8967" max="8967" width="11.28515625" style="1815" customWidth="1"/>
    <col min="8968" max="8968" width="18.28515625" style="1815" customWidth="1"/>
    <col min="8969" max="8969" width="14.5703125" style="1815" customWidth="1"/>
    <col min="8970" max="8970" width="11.28515625" style="1815" customWidth="1"/>
    <col min="8971" max="8971" width="18.28515625" style="1815" customWidth="1"/>
    <col min="8972" max="8972" width="14.5703125" style="1815" customWidth="1"/>
    <col min="8973" max="8973" width="11.28515625" style="1815" customWidth="1"/>
    <col min="8974" max="8974" width="18.28515625" style="1815" customWidth="1"/>
    <col min="8975" max="8975" width="14.5703125" style="1815" customWidth="1"/>
    <col min="8976" max="8976" width="11.42578125" style="1815" customWidth="1"/>
    <col min="8977" max="9216" width="9.140625" style="1815"/>
    <col min="9217" max="9217" width="67" style="1815" bestFit="1" customWidth="1"/>
    <col min="9218" max="9218" width="18.28515625" style="1815" customWidth="1"/>
    <col min="9219" max="9219" width="14.5703125" style="1815" customWidth="1"/>
    <col min="9220" max="9220" width="11.42578125" style="1815" customWidth="1"/>
    <col min="9221" max="9221" width="18.28515625" style="1815" customWidth="1"/>
    <col min="9222" max="9222" width="14.5703125" style="1815" customWidth="1"/>
    <col min="9223" max="9223" width="11.28515625" style="1815" customWidth="1"/>
    <col min="9224" max="9224" width="18.28515625" style="1815" customWidth="1"/>
    <col min="9225" max="9225" width="14.5703125" style="1815" customWidth="1"/>
    <col min="9226" max="9226" width="11.28515625" style="1815" customWidth="1"/>
    <col min="9227" max="9227" width="18.28515625" style="1815" customWidth="1"/>
    <col min="9228" max="9228" width="14.5703125" style="1815" customWidth="1"/>
    <col min="9229" max="9229" width="11.28515625" style="1815" customWidth="1"/>
    <col min="9230" max="9230" width="18.28515625" style="1815" customWidth="1"/>
    <col min="9231" max="9231" width="14.5703125" style="1815" customWidth="1"/>
    <col min="9232" max="9232" width="11.42578125" style="1815" customWidth="1"/>
    <col min="9233" max="9472" width="9.140625" style="1815"/>
    <col min="9473" max="9473" width="67" style="1815" bestFit="1" customWidth="1"/>
    <col min="9474" max="9474" width="18.28515625" style="1815" customWidth="1"/>
    <col min="9475" max="9475" width="14.5703125" style="1815" customWidth="1"/>
    <col min="9476" max="9476" width="11.42578125" style="1815" customWidth="1"/>
    <col min="9477" max="9477" width="18.28515625" style="1815" customWidth="1"/>
    <col min="9478" max="9478" width="14.5703125" style="1815" customWidth="1"/>
    <col min="9479" max="9479" width="11.28515625" style="1815" customWidth="1"/>
    <col min="9480" max="9480" width="18.28515625" style="1815" customWidth="1"/>
    <col min="9481" max="9481" width="14.5703125" style="1815" customWidth="1"/>
    <col min="9482" max="9482" width="11.28515625" style="1815" customWidth="1"/>
    <col min="9483" max="9483" width="18.28515625" style="1815" customWidth="1"/>
    <col min="9484" max="9484" width="14.5703125" style="1815" customWidth="1"/>
    <col min="9485" max="9485" width="11.28515625" style="1815" customWidth="1"/>
    <col min="9486" max="9486" width="18.28515625" style="1815" customWidth="1"/>
    <col min="9487" max="9487" width="14.5703125" style="1815" customWidth="1"/>
    <col min="9488" max="9488" width="11.42578125" style="1815" customWidth="1"/>
    <col min="9489" max="9728" width="9.140625" style="1815"/>
    <col min="9729" max="9729" width="67" style="1815" bestFit="1" customWidth="1"/>
    <col min="9730" max="9730" width="18.28515625" style="1815" customWidth="1"/>
    <col min="9731" max="9731" width="14.5703125" style="1815" customWidth="1"/>
    <col min="9732" max="9732" width="11.42578125" style="1815" customWidth="1"/>
    <col min="9733" max="9733" width="18.28515625" style="1815" customWidth="1"/>
    <col min="9734" max="9734" width="14.5703125" style="1815" customWidth="1"/>
    <col min="9735" max="9735" width="11.28515625" style="1815" customWidth="1"/>
    <col min="9736" max="9736" width="18.28515625" style="1815" customWidth="1"/>
    <col min="9737" max="9737" width="14.5703125" style="1815" customWidth="1"/>
    <col min="9738" max="9738" width="11.28515625" style="1815" customWidth="1"/>
    <col min="9739" max="9739" width="18.28515625" style="1815" customWidth="1"/>
    <col min="9740" max="9740" width="14.5703125" style="1815" customWidth="1"/>
    <col min="9741" max="9741" width="11.28515625" style="1815" customWidth="1"/>
    <col min="9742" max="9742" width="18.28515625" style="1815" customWidth="1"/>
    <col min="9743" max="9743" width="14.5703125" style="1815" customWidth="1"/>
    <col min="9744" max="9744" width="11.42578125" style="1815" customWidth="1"/>
    <col min="9745" max="9984" width="9.140625" style="1815"/>
    <col min="9985" max="9985" width="67" style="1815" bestFit="1" customWidth="1"/>
    <col min="9986" max="9986" width="18.28515625" style="1815" customWidth="1"/>
    <col min="9987" max="9987" width="14.5703125" style="1815" customWidth="1"/>
    <col min="9988" max="9988" width="11.42578125" style="1815" customWidth="1"/>
    <col min="9989" max="9989" width="18.28515625" style="1815" customWidth="1"/>
    <col min="9990" max="9990" width="14.5703125" style="1815" customWidth="1"/>
    <col min="9991" max="9991" width="11.28515625" style="1815" customWidth="1"/>
    <col min="9992" max="9992" width="18.28515625" style="1815" customWidth="1"/>
    <col min="9993" max="9993" width="14.5703125" style="1815" customWidth="1"/>
    <col min="9994" max="9994" width="11.28515625" style="1815" customWidth="1"/>
    <col min="9995" max="9995" width="18.28515625" style="1815" customWidth="1"/>
    <col min="9996" max="9996" width="14.5703125" style="1815" customWidth="1"/>
    <col min="9997" max="9997" width="11.28515625" style="1815" customWidth="1"/>
    <col min="9998" max="9998" width="18.28515625" style="1815" customWidth="1"/>
    <col min="9999" max="9999" width="14.5703125" style="1815" customWidth="1"/>
    <col min="10000" max="10000" width="11.42578125" style="1815" customWidth="1"/>
    <col min="10001" max="10240" width="9.140625" style="1815"/>
    <col min="10241" max="10241" width="67" style="1815" bestFit="1" customWidth="1"/>
    <col min="10242" max="10242" width="18.28515625" style="1815" customWidth="1"/>
    <col min="10243" max="10243" width="14.5703125" style="1815" customWidth="1"/>
    <col min="10244" max="10244" width="11.42578125" style="1815" customWidth="1"/>
    <col min="10245" max="10245" width="18.28515625" style="1815" customWidth="1"/>
    <col min="10246" max="10246" width="14.5703125" style="1815" customWidth="1"/>
    <col min="10247" max="10247" width="11.28515625" style="1815" customWidth="1"/>
    <col min="10248" max="10248" width="18.28515625" style="1815" customWidth="1"/>
    <col min="10249" max="10249" width="14.5703125" style="1815" customWidth="1"/>
    <col min="10250" max="10250" width="11.28515625" style="1815" customWidth="1"/>
    <col min="10251" max="10251" width="18.28515625" style="1815" customWidth="1"/>
    <col min="10252" max="10252" width="14.5703125" style="1815" customWidth="1"/>
    <col min="10253" max="10253" width="11.28515625" style="1815" customWidth="1"/>
    <col min="10254" max="10254" width="18.28515625" style="1815" customWidth="1"/>
    <col min="10255" max="10255" width="14.5703125" style="1815" customWidth="1"/>
    <col min="10256" max="10256" width="11.42578125" style="1815" customWidth="1"/>
    <col min="10257" max="10496" width="9.140625" style="1815"/>
    <col min="10497" max="10497" width="67" style="1815" bestFit="1" customWidth="1"/>
    <col min="10498" max="10498" width="18.28515625" style="1815" customWidth="1"/>
    <col min="10499" max="10499" width="14.5703125" style="1815" customWidth="1"/>
    <col min="10500" max="10500" width="11.42578125" style="1815" customWidth="1"/>
    <col min="10501" max="10501" width="18.28515625" style="1815" customWidth="1"/>
    <col min="10502" max="10502" width="14.5703125" style="1815" customWidth="1"/>
    <col min="10503" max="10503" width="11.28515625" style="1815" customWidth="1"/>
    <col min="10504" max="10504" width="18.28515625" style="1815" customWidth="1"/>
    <col min="10505" max="10505" width="14.5703125" style="1815" customWidth="1"/>
    <col min="10506" max="10506" width="11.28515625" style="1815" customWidth="1"/>
    <col min="10507" max="10507" width="18.28515625" style="1815" customWidth="1"/>
    <col min="10508" max="10508" width="14.5703125" style="1815" customWidth="1"/>
    <col min="10509" max="10509" width="11.28515625" style="1815" customWidth="1"/>
    <col min="10510" max="10510" width="18.28515625" style="1815" customWidth="1"/>
    <col min="10511" max="10511" width="14.5703125" style="1815" customWidth="1"/>
    <col min="10512" max="10512" width="11.42578125" style="1815" customWidth="1"/>
    <col min="10513" max="10752" width="9.140625" style="1815"/>
    <col min="10753" max="10753" width="67" style="1815" bestFit="1" customWidth="1"/>
    <col min="10754" max="10754" width="18.28515625" style="1815" customWidth="1"/>
    <col min="10755" max="10755" width="14.5703125" style="1815" customWidth="1"/>
    <col min="10756" max="10756" width="11.42578125" style="1815" customWidth="1"/>
    <col min="10757" max="10757" width="18.28515625" style="1815" customWidth="1"/>
    <col min="10758" max="10758" width="14.5703125" style="1815" customWidth="1"/>
    <col min="10759" max="10759" width="11.28515625" style="1815" customWidth="1"/>
    <col min="10760" max="10760" width="18.28515625" style="1815" customWidth="1"/>
    <col min="10761" max="10761" width="14.5703125" style="1815" customWidth="1"/>
    <col min="10762" max="10762" width="11.28515625" style="1815" customWidth="1"/>
    <col min="10763" max="10763" width="18.28515625" style="1815" customWidth="1"/>
    <col min="10764" max="10764" width="14.5703125" style="1815" customWidth="1"/>
    <col min="10765" max="10765" width="11.28515625" style="1815" customWidth="1"/>
    <col min="10766" max="10766" width="18.28515625" style="1815" customWidth="1"/>
    <col min="10767" max="10767" width="14.5703125" style="1815" customWidth="1"/>
    <col min="10768" max="10768" width="11.42578125" style="1815" customWidth="1"/>
    <col min="10769" max="11008" width="9.140625" style="1815"/>
    <col min="11009" max="11009" width="67" style="1815" bestFit="1" customWidth="1"/>
    <col min="11010" max="11010" width="18.28515625" style="1815" customWidth="1"/>
    <col min="11011" max="11011" width="14.5703125" style="1815" customWidth="1"/>
    <col min="11012" max="11012" width="11.42578125" style="1815" customWidth="1"/>
    <col min="11013" max="11013" width="18.28515625" style="1815" customWidth="1"/>
    <col min="11014" max="11014" width="14.5703125" style="1815" customWidth="1"/>
    <col min="11015" max="11015" width="11.28515625" style="1815" customWidth="1"/>
    <col min="11016" max="11016" width="18.28515625" style="1815" customWidth="1"/>
    <col min="11017" max="11017" width="14.5703125" style="1815" customWidth="1"/>
    <col min="11018" max="11018" width="11.28515625" style="1815" customWidth="1"/>
    <col min="11019" max="11019" width="18.28515625" style="1815" customWidth="1"/>
    <col min="11020" max="11020" width="14.5703125" style="1815" customWidth="1"/>
    <col min="11021" max="11021" width="11.28515625" style="1815" customWidth="1"/>
    <col min="11022" max="11022" width="18.28515625" style="1815" customWidth="1"/>
    <col min="11023" max="11023" width="14.5703125" style="1815" customWidth="1"/>
    <col min="11024" max="11024" width="11.42578125" style="1815" customWidth="1"/>
    <col min="11025" max="11264" width="9.140625" style="1815"/>
    <col min="11265" max="11265" width="67" style="1815" bestFit="1" customWidth="1"/>
    <col min="11266" max="11266" width="18.28515625" style="1815" customWidth="1"/>
    <col min="11267" max="11267" width="14.5703125" style="1815" customWidth="1"/>
    <col min="11268" max="11268" width="11.42578125" style="1815" customWidth="1"/>
    <col min="11269" max="11269" width="18.28515625" style="1815" customWidth="1"/>
    <col min="11270" max="11270" width="14.5703125" style="1815" customWidth="1"/>
    <col min="11271" max="11271" width="11.28515625" style="1815" customWidth="1"/>
    <col min="11272" max="11272" width="18.28515625" style="1815" customWidth="1"/>
    <col min="11273" max="11273" width="14.5703125" style="1815" customWidth="1"/>
    <col min="11274" max="11274" width="11.28515625" style="1815" customWidth="1"/>
    <col min="11275" max="11275" width="18.28515625" style="1815" customWidth="1"/>
    <col min="11276" max="11276" width="14.5703125" style="1815" customWidth="1"/>
    <col min="11277" max="11277" width="11.28515625" style="1815" customWidth="1"/>
    <col min="11278" max="11278" width="18.28515625" style="1815" customWidth="1"/>
    <col min="11279" max="11279" width="14.5703125" style="1815" customWidth="1"/>
    <col min="11280" max="11280" width="11.42578125" style="1815" customWidth="1"/>
    <col min="11281" max="11520" width="9.140625" style="1815"/>
    <col min="11521" max="11521" width="67" style="1815" bestFit="1" customWidth="1"/>
    <col min="11522" max="11522" width="18.28515625" style="1815" customWidth="1"/>
    <col min="11523" max="11523" width="14.5703125" style="1815" customWidth="1"/>
    <col min="11524" max="11524" width="11.42578125" style="1815" customWidth="1"/>
    <col min="11525" max="11525" width="18.28515625" style="1815" customWidth="1"/>
    <col min="11526" max="11526" width="14.5703125" style="1815" customWidth="1"/>
    <col min="11527" max="11527" width="11.28515625" style="1815" customWidth="1"/>
    <col min="11528" max="11528" width="18.28515625" style="1815" customWidth="1"/>
    <col min="11529" max="11529" width="14.5703125" style="1815" customWidth="1"/>
    <col min="11530" max="11530" width="11.28515625" style="1815" customWidth="1"/>
    <col min="11531" max="11531" width="18.28515625" style="1815" customWidth="1"/>
    <col min="11532" max="11532" width="14.5703125" style="1815" customWidth="1"/>
    <col min="11533" max="11533" width="11.28515625" style="1815" customWidth="1"/>
    <col min="11534" max="11534" width="18.28515625" style="1815" customWidth="1"/>
    <col min="11535" max="11535" width="14.5703125" style="1815" customWidth="1"/>
    <col min="11536" max="11536" width="11.42578125" style="1815" customWidth="1"/>
    <col min="11537" max="11776" width="9.140625" style="1815"/>
    <col min="11777" max="11777" width="67" style="1815" bestFit="1" customWidth="1"/>
    <col min="11778" max="11778" width="18.28515625" style="1815" customWidth="1"/>
    <col min="11779" max="11779" width="14.5703125" style="1815" customWidth="1"/>
    <col min="11780" max="11780" width="11.42578125" style="1815" customWidth="1"/>
    <col min="11781" max="11781" width="18.28515625" style="1815" customWidth="1"/>
    <col min="11782" max="11782" width="14.5703125" style="1815" customWidth="1"/>
    <col min="11783" max="11783" width="11.28515625" style="1815" customWidth="1"/>
    <col min="11784" max="11784" width="18.28515625" style="1815" customWidth="1"/>
    <col min="11785" max="11785" width="14.5703125" style="1815" customWidth="1"/>
    <col min="11786" max="11786" width="11.28515625" style="1815" customWidth="1"/>
    <col min="11787" max="11787" width="18.28515625" style="1815" customWidth="1"/>
    <col min="11788" max="11788" width="14.5703125" style="1815" customWidth="1"/>
    <col min="11789" max="11789" width="11.28515625" style="1815" customWidth="1"/>
    <col min="11790" max="11790" width="18.28515625" style="1815" customWidth="1"/>
    <col min="11791" max="11791" width="14.5703125" style="1815" customWidth="1"/>
    <col min="11792" max="11792" width="11.42578125" style="1815" customWidth="1"/>
    <col min="11793" max="12032" width="9.140625" style="1815"/>
    <col min="12033" max="12033" width="67" style="1815" bestFit="1" customWidth="1"/>
    <col min="12034" max="12034" width="18.28515625" style="1815" customWidth="1"/>
    <col min="12035" max="12035" width="14.5703125" style="1815" customWidth="1"/>
    <col min="12036" max="12036" width="11.42578125" style="1815" customWidth="1"/>
    <col min="12037" max="12037" width="18.28515625" style="1815" customWidth="1"/>
    <col min="12038" max="12038" width="14.5703125" style="1815" customWidth="1"/>
    <col min="12039" max="12039" width="11.28515625" style="1815" customWidth="1"/>
    <col min="12040" max="12040" width="18.28515625" style="1815" customWidth="1"/>
    <col min="12041" max="12041" width="14.5703125" style="1815" customWidth="1"/>
    <col min="12042" max="12042" width="11.28515625" style="1815" customWidth="1"/>
    <col min="12043" max="12043" width="18.28515625" style="1815" customWidth="1"/>
    <col min="12044" max="12044" width="14.5703125" style="1815" customWidth="1"/>
    <col min="12045" max="12045" width="11.28515625" style="1815" customWidth="1"/>
    <col min="12046" max="12046" width="18.28515625" style="1815" customWidth="1"/>
    <col min="12047" max="12047" width="14.5703125" style="1815" customWidth="1"/>
    <col min="12048" max="12048" width="11.42578125" style="1815" customWidth="1"/>
    <col min="12049" max="12288" width="9.140625" style="1815"/>
    <col min="12289" max="12289" width="67" style="1815" bestFit="1" customWidth="1"/>
    <col min="12290" max="12290" width="18.28515625" style="1815" customWidth="1"/>
    <col min="12291" max="12291" width="14.5703125" style="1815" customWidth="1"/>
    <col min="12292" max="12292" width="11.42578125" style="1815" customWidth="1"/>
    <col min="12293" max="12293" width="18.28515625" style="1815" customWidth="1"/>
    <col min="12294" max="12294" width="14.5703125" style="1815" customWidth="1"/>
    <col min="12295" max="12295" width="11.28515625" style="1815" customWidth="1"/>
    <col min="12296" max="12296" width="18.28515625" style="1815" customWidth="1"/>
    <col min="12297" max="12297" width="14.5703125" style="1815" customWidth="1"/>
    <col min="12298" max="12298" width="11.28515625" style="1815" customWidth="1"/>
    <col min="12299" max="12299" width="18.28515625" style="1815" customWidth="1"/>
    <col min="12300" max="12300" width="14.5703125" style="1815" customWidth="1"/>
    <col min="12301" max="12301" width="11.28515625" style="1815" customWidth="1"/>
    <col min="12302" max="12302" width="18.28515625" style="1815" customWidth="1"/>
    <col min="12303" max="12303" width="14.5703125" style="1815" customWidth="1"/>
    <col min="12304" max="12304" width="11.42578125" style="1815" customWidth="1"/>
    <col min="12305" max="12544" width="9.140625" style="1815"/>
    <col min="12545" max="12545" width="67" style="1815" bestFit="1" customWidth="1"/>
    <col min="12546" max="12546" width="18.28515625" style="1815" customWidth="1"/>
    <col min="12547" max="12547" width="14.5703125" style="1815" customWidth="1"/>
    <col min="12548" max="12548" width="11.42578125" style="1815" customWidth="1"/>
    <col min="12549" max="12549" width="18.28515625" style="1815" customWidth="1"/>
    <col min="12550" max="12550" width="14.5703125" style="1815" customWidth="1"/>
    <col min="12551" max="12551" width="11.28515625" style="1815" customWidth="1"/>
    <col min="12552" max="12552" width="18.28515625" style="1815" customWidth="1"/>
    <col min="12553" max="12553" width="14.5703125" style="1815" customWidth="1"/>
    <col min="12554" max="12554" width="11.28515625" style="1815" customWidth="1"/>
    <col min="12555" max="12555" width="18.28515625" style="1815" customWidth="1"/>
    <col min="12556" max="12556" width="14.5703125" style="1815" customWidth="1"/>
    <col min="12557" max="12557" width="11.28515625" style="1815" customWidth="1"/>
    <col min="12558" max="12558" width="18.28515625" style="1815" customWidth="1"/>
    <col min="12559" max="12559" width="14.5703125" style="1815" customWidth="1"/>
    <col min="12560" max="12560" width="11.42578125" style="1815" customWidth="1"/>
    <col min="12561" max="12800" width="9.140625" style="1815"/>
    <col min="12801" max="12801" width="67" style="1815" bestFit="1" customWidth="1"/>
    <col min="12802" max="12802" width="18.28515625" style="1815" customWidth="1"/>
    <col min="12803" max="12803" width="14.5703125" style="1815" customWidth="1"/>
    <col min="12804" max="12804" width="11.42578125" style="1815" customWidth="1"/>
    <col min="12805" max="12805" width="18.28515625" style="1815" customWidth="1"/>
    <col min="12806" max="12806" width="14.5703125" style="1815" customWidth="1"/>
    <col min="12807" max="12807" width="11.28515625" style="1815" customWidth="1"/>
    <col min="12808" max="12808" width="18.28515625" style="1815" customWidth="1"/>
    <col min="12809" max="12809" width="14.5703125" style="1815" customWidth="1"/>
    <col min="12810" max="12810" width="11.28515625" style="1815" customWidth="1"/>
    <col min="12811" max="12811" width="18.28515625" style="1815" customWidth="1"/>
    <col min="12812" max="12812" width="14.5703125" style="1815" customWidth="1"/>
    <col min="12813" max="12813" width="11.28515625" style="1815" customWidth="1"/>
    <col min="12814" max="12814" width="18.28515625" style="1815" customWidth="1"/>
    <col min="12815" max="12815" width="14.5703125" style="1815" customWidth="1"/>
    <col min="12816" max="12816" width="11.42578125" style="1815" customWidth="1"/>
    <col min="12817" max="13056" width="9.140625" style="1815"/>
    <col min="13057" max="13057" width="67" style="1815" bestFit="1" customWidth="1"/>
    <col min="13058" max="13058" width="18.28515625" style="1815" customWidth="1"/>
    <col min="13059" max="13059" width="14.5703125" style="1815" customWidth="1"/>
    <col min="13060" max="13060" width="11.42578125" style="1815" customWidth="1"/>
    <col min="13061" max="13061" width="18.28515625" style="1815" customWidth="1"/>
    <col min="13062" max="13062" width="14.5703125" style="1815" customWidth="1"/>
    <col min="13063" max="13063" width="11.28515625" style="1815" customWidth="1"/>
    <col min="13064" max="13064" width="18.28515625" style="1815" customWidth="1"/>
    <col min="13065" max="13065" width="14.5703125" style="1815" customWidth="1"/>
    <col min="13066" max="13066" width="11.28515625" style="1815" customWidth="1"/>
    <col min="13067" max="13067" width="18.28515625" style="1815" customWidth="1"/>
    <col min="13068" max="13068" width="14.5703125" style="1815" customWidth="1"/>
    <col min="13069" max="13069" width="11.28515625" style="1815" customWidth="1"/>
    <col min="13070" max="13070" width="18.28515625" style="1815" customWidth="1"/>
    <col min="13071" max="13071" width="14.5703125" style="1815" customWidth="1"/>
    <col min="13072" max="13072" width="11.42578125" style="1815" customWidth="1"/>
    <col min="13073" max="13312" width="9.140625" style="1815"/>
    <col min="13313" max="13313" width="67" style="1815" bestFit="1" customWidth="1"/>
    <col min="13314" max="13314" width="18.28515625" style="1815" customWidth="1"/>
    <col min="13315" max="13315" width="14.5703125" style="1815" customWidth="1"/>
    <col min="13316" max="13316" width="11.42578125" style="1815" customWidth="1"/>
    <col min="13317" max="13317" width="18.28515625" style="1815" customWidth="1"/>
    <col min="13318" max="13318" width="14.5703125" style="1815" customWidth="1"/>
    <col min="13319" max="13319" width="11.28515625" style="1815" customWidth="1"/>
    <col min="13320" max="13320" width="18.28515625" style="1815" customWidth="1"/>
    <col min="13321" max="13321" width="14.5703125" style="1815" customWidth="1"/>
    <col min="13322" max="13322" width="11.28515625" style="1815" customWidth="1"/>
    <col min="13323" max="13323" width="18.28515625" style="1815" customWidth="1"/>
    <col min="13324" max="13324" width="14.5703125" style="1815" customWidth="1"/>
    <col min="13325" max="13325" width="11.28515625" style="1815" customWidth="1"/>
    <col min="13326" max="13326" width="18.28515625" style="1815" customWidth="1"/>
    <col min="13327" max="13327" width="14.5703125" style="1815" customWidth="1"/>
    <col min="13328" max="13328" width="11.42578125" style="1815" customWidth="1"/>
    <col min="13329" max="13568" width="9.140625" style="1815"/>
    <col min="13569" max="13569" width="67" style="1815" bestFit="1" customWidth="1"/>
    <col min="13570" max="13570" width="18.28515625" style="1815" customWidth="1"/>
    <col min="13571" max="13571" width="14.5703125" style="1815" customWidth="1"/>
    <col min="13572" max="13572" width="11.42578125" style="1815" customWidth="1"/>
    <col min="13573" max="13573" width="18.28515625" style="1815" customWidth="1"/>
    <col min="13574" max="13574" width="14.5703125" style="1815" customWidth="1"/>
    <col min="13575" max="13575" width="11.28515625" style="1815" customWidth="1"/>
    <col min="13576" max="13576" width="18.28515625" style="1815" customWidth="1"/>
    <col min="13577" max="13577" width="14.5703125" style="1815" customWidth="1"/>
    <col min="13578" max="13578" width="11.28515625" style="1815" customWidth="1"/>
    <col min="13579" max="13579" width="18.28515625" style="1815" customWidth="1"/>
    <col min="13580" max="13580" width="14.5703125" style="1815" customWidth="1"/>
    <col min="13581" max="13581" width="11.28515625" style="1815" customWidth="1"/>
    <col min="13582" max="13582" width="18.28515625" style="1815" customWidth="1"/>
    <col min="13583" max="13583" width="14.5703125" style="1815" customWidth="1"/>
    <col min="13584" max="13584" width="11.42578125" style="1815" customWidth="1"/>
    <col min="13585" max="13824" width="9.140625" style="1815"/>
    <col min="13825" max="13825" width="67" style="1815" bestFit="1" customWidth="1"/>
    <col min="13826" max="13826" width="18.28515625" style="1815" customWidth="1"/>
    <col min="13827" max="13827" width="14.5703125" style="1815" customWidth="1"/>
    <col min="13828" max="13828" width="11.42578125" style="1815" customWidth="1"/>
    <col min="13829" max="13829" width="18.28515625" style="1815" customWidth="1"/>
    <col min="13830" max="13830" width="14.5703125" style="1815" customWidth="1"/>
    <col min="13831" max="13831" width="11.28515625" style="1815" customWidth="1"/>
    <col min="13832" max="13832" width="18.28515625" style="1815" customWidth="1"/>
    <col min="13833" max="13833" width="14.5703125" style="1815" customWidth="1"/>
    <col min="13834" max="13834" width="11.28515625" style="1815" customWidth="1"/>
    <col min="13835" max="13835" width="18.28515625" style="1815" customWidth="1"/>
    <col min="13836" max="13836" width="14.5703125" style="1815" customWidth="1"/>
    <col min="13837" max="13837" width="11.28515625" style="1815" customWidth="1"/>
    <col min="13838" max="13838" width="18.28515625" style="1815" customWidth="1"/>
    <col min="13839" max="13839" width="14.5703125" style="1815" customWidth="1"/>
    <col min="13840" max="13840" width="11.42578125" style="1815" customWidth="1"/>
    <col min="13841" max="14080" width="9.140625" style="1815"/>
    <col min="14081" max="14081" width="67" style="1815" bestFit="1" customWidth="1"/>
    <col min="14082" max="14082" width="18.28515625" style="1815" customWidth="1"/>
    <col min="14083" max="14083" width="14.5703125" style="1815" customWidth="1"/>
    <col min="14084" max="14084" width="11.42578125" style="1815" customWidth="1"/>
    <col min="14085" max="14085" width="18.28515625" style="1815" customWidth="1"/>
    <col min="14086" max="14086" width="14.5703125" style="1815" customWidth="1"/>
    <col min="14087" max="14087" width="11.28515625" style="1815" customWidth="1"/>
    <col min="14088" max="14088" width="18.28515625" style="1815" customWidth="1"/>
    <col min="14089" max="14089" width="14.5703125" style="1815" customWidth="1"/>
    <col min="14090" max="14090" width="11.28515625" style="1815" customWidth="1"/>
    <col min="14091" max="14091" width="18.28515625" style="1815" customWidth="1"/>
    <col min="14092" max="14092" width="14.5703125" style="1815" customWidth="1"/>
    <col min="14093" max="14093" width="11.28515625" style="1815" customWidth="1"/>
    <col min="14094" max="14094" width="18.28515625" style="1815" customWidth="1"/>
    <col min="14095" max="14095" width="14.5703125" style="1815" customWidth="1"/>
    <col min="14096" max="14096" width="11.42578125" style="1815" customWidth="1"/>
    <col min="14097" max="14336" width="9.140625" style="1815"/>
    <col min="14337" max="14337" width="67" style="1815" bestFit="1" customWidth="1"/>
    <col min="14338" max="14338" width="18.28515625" style="1815" customWidth="1"/>
    <col min="14339" max="14339" width="14.5703125" style="1815" customWidth="1"/>
    <col min="14340" max="14340" width="11.42578125" style="1815" customWidth="1"/>
    <col min="14341" max="14341" width="18.28515625" style="1815" customWidth="1"/>
    <col min="14342" max="14342" width="14.5703125" style="1815" customWidth="1"/>
    <col min="14343" max="14343" width="11.28515625" style="1815" customWidth="1"/>
    <col min="14344" max="14344" width="18.28515625" style="1815" customWidth="1"/>
    <col min="14345" max="14345" width="14.5703125" style="1815" customWidth="1"/>
    <col min="14346" max="14346" width="11.28515625" style="1815" customWidth="1"/>
    <col min="14347" max="14347" width="18.28515625" style="1815" customWidth="1"/>
    <col min="14348" max="14348" width="14.5703125" style="1815" customWidth="1"/>
    <col min="14349" max="14349" width="11.28515625" style="1815" customWidth="1"/>
    <col min="14350" max="14350" width="18.28515625" style="1815" customWidth="1"/>
    <col min="14351" max="14351" width="14.5703125" style="1815" customWidth="1"/>
    <col min="14352" max="14352" width="11.42578125" style="1815" customWidth="1"/>
    <col min="14353" max="14592" width="9.140625" style="1815"/>
    <col min="14593" max="14593" width="67" style="1815" bestFit="1" customWidth="1"/>
    <col min="14594" max="14594" width="18.28515625" style="1815" customWidth="1"/>
    <col min="14595" max="14595" width="14.5703125" style="1815" customWidth="1"/>
    <col min="14596" max="14596" width="11.42578125" style="1815" customWidth="1"/>
    <col min="14597" max="14597" width="18.28515625" style="1815" customWidth="1"/>
    <col min="14598" max="14598" width="14.5703125" style="1815" customWidth="1"/>
    <col min="14599" max="14599" width="11.28515625" style="1815" customWidth="1"/>
    <col min="14600" max="14600" width="18.28515625" style="1815" customWidth="1"/>
    <col min="14601" max="14601" width="14.5703125" style="1815" customWidth="1"/>
    <col min="14602" max="14602" width="11.28515625" style="1815" customWidth="1"/>
    <col min="14603" max="14603" width="18.28515625" style="1815" customWidth="1"/>
    <col min="14604" max="14604" width="14.5703125" style="1815" customWidth="1"/>
    <col min="14605" max="14605" width="11.28515625" style="1815" customWidth="1"/>
    <col min="14606" max="14606" width="18.28515625" style="1815" customWidth="1"/>
    <col min="14607" max="14607" width="14.5703125" style="1815" customWidth="1"/>
    <col min="14608" max="14608" width="11.42578125" style="1815" customWidth="1"/>
    <col min="14609" max="14848" width="9.140625" style="1815"/>
    <col min="14849" max="14849" width="67" style="1815" bestFit="1" customWidth="1"/>
    <col min="14850" max="14850" width="18.28515625" style="1815" customWidth="1"/>
    <col min="14851" max="14851" width="14.5703125" style="1815" customWidth="1"/>
    <col min="14852" max="14852" width="11.42578125" style="1815" customWidth="1"/>
    <col min="14853" max="14853" width="18.28515625" style="1815" customWidth="1"/>
    <col min="14854" max="14854" width="14.5703125" style="1815" customWidth="1"/>
    <col min="14855" max="14855" width="11.28515625" style="1815" customWidth="1"/>
    <col min="14856" max="14856" width="18.28515625" style="1815" customWidth="1"/>
    <col min="14857" max="14857" width="14.5703125" style="1815" customWidth="1"/>
    <col min="14858" max="14858" width="11.28515625" style="1815" customWidth="1"/>
    <col min="14859" max="14859" width="18.28515625" style="1815" customWidth="1"/>
    <col min="14860" max="14860" width="14.5703125" style="1815" customWidth="1"/>
    <col min="14861" max="14861" width="11.28515625" style="1815" customWidth="1"/>
    <col min="14862" max="14862" width="18.28515625" style="1815" customWidth="1"/>
    <col min="14863" max="14863" width="14.5703125" style="1815" customWidth="1"/>
    <col min="14864" max="14864" width="11.42578125" style="1815" customWidth="1"/>
    <col min="14865" max="15104" width="9.140625" style="1815"/>
    <col min="15105" max="15105" width="67" style="1815" bestFit="1" customWidth="1"/>
    <col min="15106" max="15106" width="18.28515625" style="1815" customWidth="1"/>
    <col min="15107" max="15107" width="14.5703125" style="1815" customWidth="1"/>
    <col min="15108" max="15108" width="11.42578125" style="1815" customWidth="1"/>
    <col min="15109" max="15109" width="18.28515625" style="1815" customWidth="1"/>
    <col min="15110" max="15110" width="14.5703125" style="1815" customWidth="1"/>
    <col min="15111" max="15111" width="11.28515625" style="1815" customWidth="1"/>
    <col min="15112" max="15112" width="18.28515625" style="1815" customWidth="1"/>
    <col min="15113" max="15113" width="14.5703125" style="1815" customWidth="1"/>
    <col min="15114" max="15114" width="11.28515625" style="1815" customWidth="1"/>
    <col min="15115" max="15115" width="18.28515625" style="1815" customWidth="1"/>
    <col min="15116" max="15116" width="14.5703125" style="1815" customWidth="1"/>
    <col min="15117" max="15117" width="11.28515625" style="1815" customWidth="1"/>
    <col min="15118" max="15118" width="18.28515625" style="1815" customWidth="1"/>
    <col min="15119" max="15119" width="14.5703125" style="1815" customWidth="1"/>
    <col min="15120" max="15120" width="11.42578125" style="1815" customWidth="1"/>
    <col min="15121" max="15360" width="9.140625" style="1815"/>
    <col min="15361" max="15361" width="67" style="1815" bestFit="1" customWidth="1"/>
    <col min="15362" max="15362" width="18.28515625" style="1815" customWidth="1"/>
    <col min="15363" max="15363" width="14.5703125" style="1815" customWidth="1"/>
    <col min="15364" max="15364" width="11.42578125" style="1815" customWidth="1"/>
    <col min="15365" max="15365" width="18.28515625" style="1815" customWidth="1"/>
    <col min="15366" max="15366" width="14.5703125" style="1815" customWidth="1"/>
    <col min="15367" max="15367" width="11.28515625" style="1815" customWidth="1"/>
    <col min="15368" max="15368" width="18.28515625" style="1815" customWidth="1"/>
    <col min="15369" max="15369" width="14.5703125" style="1815" customWidth="1"/>
    <col min="15370" max="15370" width="11.28515625" style="1815" customWidth="1"/>
    <col min="15371" max="15371" width="18.28515625" style="1815" customWidth="1"/>
    <col min="15372" max="15372" width="14.5703125" style="1815" customWidth="1"/>
    <col min="15373" max="15373" width="11.28515625" style="1815" customWidth="1"/>
    <col min="15374" max="15374" width="18.28515625" style="1815" customWidth="1"/>
    <col min="15375" max="15375" width="14.5703125" style="1815" customWidth="1"/>
    <col min="15376" max="15376" width="11.42578125" style="1815" customWidth="1"/>
    <col min="15377" max="15616" width="9.140625" style="1815"/>
    <col min="15617" max="15617" width="67" style="1815" bestFit="1" customWidth="1"/>
    <col min="15618" max="15618" width="18.28515625" style="1815" customWidth="1"/>
    <col min="15619" max="15619" width="14.5703125" style="1815" customWidth="1"/>
    <col min="15620" max="15620" width="11.42578125" style="1815" customWidth="1"/>
    <col min="15621" max="15621" width="18.28515625" style="1815" customWidth="1"/>
    <col min="15622" max="15622" width="14.5703125" style="1815" customWidth="1"/>
    <col min="15623" max="15623" width="11.28515625" style="1815" customWidth="1"/>
    <col min="15624" max="15624" width="18.28515625" style="1815" customWidth="1"/>
    <col min="15625" max="15625" width="14.5703125" style="1815" customWidth="1"/>
    <col min="15626" max="15626" width="11.28515625" style="1815" customWidth="1"/>
    <col min="15627" max="15627" width="18.28515625" style="1815" customWidth="1"/>
    <col min="15628" max="15628" width="14.5703125" style="1815" customWidth="1"/>
    <col min="15629" max="15629" width="11.28515625" style="1815" customWidth="1"/>
    <col min="15630" max="15630" width="18.28515625" style="1815" customWidth="1"/>
    <col min="15631" max="15631" width="14.5703125" style="1815" customWidth="1"/>
    <col min="15632" max="15632" width="11.42578125" style="1815" customWidth="1"/>
    <col min="15633" max="15872" width="9.140625" style="1815"/>
    <col min="15873" max="15873" width="67" style="1815" bestFit="1" customWidth="1"/>
    <col min="15874" max="15874" width="18.28515625" style="1815" customWidth="1"/>
    <col min="15875" max="15875" width="14.5703125" style="1815" customWidth="1"/>
    <col min="15876" max="15876" width="11.42578125" style="1815" customWidth="1"/>
    <col min="15877" max="15877" width="18.28515625" style="1815" customWidth="1"/>
    <col min="15878" max="15878" width="14.5703125" style="1815" customWidth="1"/>
    <col min="15879" max="15879" width="11.28515625" style="1815" customWidth="1"/>
    <col min="15880" max="15880" width="18.28515625" style="1815" customWidth="1"/>
    <col min="15881" max="15881" width="14.5703125" style="1815" customWidth="1"/>
    <col min="15882" max="15882" width="11.28515625" style="1815" customWidth="1"/>
    <col min="15883" max="15883" width="18.28515625" style="1815" customWidth="1"/>
    <col min="15884" max="15884" width="14.5703125" style="1815" customWidth="1"/>
    <col min="15885" max="15885" width="11.28515625" style="1815" customWidth="1"/>
    <col min="15886" max="15886" width="18.28515625" style="1815" customWidth="1"/>
    <col min="15887" max="15887" width="14.5703125" style="1815" customWidth="1"/>
    <col min="15888" max="15888" width="11.42578125" style="1815" customWidth="1"/>
    <col min="15889" max="16128" width="9.140625" style="1815"/>
    <col min="16129" max="16129" width="67" style="1815" bestFit="1" customWidth="1"/>
    <col min="16130" max="16130" width="18.28515625" style="1815" customWidth="1"/>
    <col min="16131" max="16131" width="14.5703125" style="1815" customWidth="1"/>
    <col min="16132" max="16132" width="11.42578125" style="1815" customWidth="1"/>
    <col min="16133" max="16133" width="18.28515625" style="1815" customWidth="1"/>
    <col min="16134" max="16134" width="14.5703125" style="1815" customWidth="1"/>
    <col min="16135" max="16135" width="11.28515625" style="1815" customWidth="1"/>
    <col min="16136" max="16136" width="18.28515625" style="1815" customWidth="1"/>
    <col min="16137" max="16137" width="14.5703125" style="1815" customWidth="1"/>
    <col min="16138" max="16138" width="11.28515625" style="1815" customWidth="1"/>
    <col min="16139" max="16139" width="18.28515625" style="1815" customWidth="1"/>
    <col min="16140" max="16140" width="14.5703125" style="1815" customWidth="1"/>
    <col min="16141" max="16141" width="11.28515625" style="1815" customWidth="1"/>
    <col min="16142" max="16142" width="18.28515625" style="1815" customWidth="1"/>
    <col min="16143" max="16143" width="14.5703125" style="1815" customWidth="1"/>
    <col min="16144" max="16144" width="11.42578125" style="1815" customWidth="1"/>
    <col min="16145" max="16384" width="9.140625" style="1815"/>
  </cols>
  <sheetData>
    <row r="1" spans="1:16" x14ac:dyDescent="0.2">
      <c r="A1" s="3463"/>
      <c r="B1" s="3463"/>
      <c r="C1" s="3463"/>
      <c r="D1" s="3463"/>
      <c r="E1" s="3463"/>
      <c r="F1" s="3463"/>
      <c r="G1" s="3463"/>
      <c r="H1" s="3463"/>
      <c r="I1" s="3463"/>
      <c r="J1" s="3463"/>
      <c r="K1" s="3463"/>
      <c r="L1" s="3463"/>
      <c r="M1" s="3463"/>
      <c r="N1" s="3463"/>
      <c r="O1" s="3463"/>
      <c r="P1" s="3463"/>
    </row>
    <row r="2" spans="1:16" ht="18.75" customHeight="1" x14ac:dyDescent="0.2">
      <c r="A2" s="3464" t="s">
        <v>324</v>
      </c>
      <c r="B2" s="3464"/>
      <c r="C2" s="3464"/>
      <c r="D2" s="3464"/>
      <c r="E2" s="3464"/>
      <c r="F2" s="3464"/>
      <c r="G2" s="3464"/>
      <c r="H2" s="3464"/>
      <c r="I2" s="3464"/>
      <c r="J2" s="3464"/>
      <c r="K2" s="3464"/>
      <c r="L2" s="3464"/>
      <c r="M2" s="3464"/>
      <c r="N2" s="3464"/>
      <c r="O2" s="3464"/>
      <c r="P2" s="3464"/>
    </row>
    <row r="3" spans="1:16" ht="18.75" customHeight="1" x14ac:dyDescent="0.2">
      <c r="A3" s="3464" t="s">
        <v>375</v>
      </c>
      <c r="B3" s="3464"/>
      <c r="C3" s="3464"/>
      <c r="D3" s="3464"/>
      <c r="E3" s="3464"/>
      <c r="F3" s="3464"/>
      <c r="G3" s="3464"/>
      <c r="H3" s="3464"/>
      <c r="I3" s="3464"/>
      <c r="J3" s="3464"/>
      <c r="K3" s="3464"/>
      <c r="L3" s="3464"/>
      <c r="M3" s="3464"/>
      <c r="N3" s="3464"/>
      <c r="O3" s="3464"/>
      <c r="P3" s="3464"/>
    </row>
    <row r="4" spans="1:16" ht="19.5" thickBot="1" x14ac:dyDescent="0.25">
      <c r="A4" s="3465"/>
      <c r="B4" s="3465"/>
      <c r="C4" s="3465"/>
      <c r="D4" s="3465"/>
      <c r="E4" s="3465"/>
      <c r="F4" s="3465"/>
      <c r="G4" s="3465"/>
      <c r="H4" s="3465"/>
      <c r="I4" s="3465"/>
      <c r="J4" s="3465"/>
      <c r="K4" s="3465"/>
      <c r="L4" s="3465"/>
      <c r="M4" s="3465"/>
      <c r="N4" s="3465"/>
      <c r="O4" s="3465"/>
      <c r="P4" s="3465"/>
    </row>
    <row r="5" spans="1:16" ht="19.5" customHeight="1" x14ac:dyDescent="0.2">
      <c r="A5" s="926" t="s">
        <v>325</v>
      </c>
      <c r="B5" s="3466" t="s">
        <v>19</v>
      </c>
      <c r="C5" s="3467"/>
      <c r="D5" s="3468"/>
      <c r="E5" s="3466" t="s">
        <v>20</v>
      </c>
      <c r="F5" s="3467"/>
      <c r="G5" s="3468"/>
      <c r="H5" s="3466" t="s">
        <v>31</v>
      </c>
      <c r="I5" s="3467"/>
      <c r="J5" s="3468"/>
      <c r="K5" s="3466" t="s">
        <v>326</v>
      </c>
      <c r="L5" s="3467"/>
      <c r="M5" s="3468"/>
      <c r="N5" s="3469" t="s">
        <v>21</v>
      </c>
      <c r="O5" s="3470"/>
      <c r="P5" s="3471"/>
    </row>
    <row r="6" spans="1:16" ht="105" customHeight="1" thickBot="1" x14ac:dyDescent="0.25">
      <c r="A6" s="927"/>
      <c r="B6" s="1308" t="s">
        <v>26</v>
      </c>
      <c r="C6" s="1309" t="s">
        <v>27</v>
      </c>
      <c r="D6" s="1310" t="s">
        <v>4</v>
      </c>
      <c r="E6" s="1308" t="s">
        <v>26</v>
      </c>
      <c r="F6" s="1309" t="s">
        <v>27</v>
      </c>
      <c r="G6" s="1310" t="s">
        <v>4</v>
      </c>
      <c r="H6" s="1311" t="s">
        <v>26</v>
      </c>
      <c r="I6" s="1312" t="s">
        <v>27</v>
      </c>
      <c r="J6" s="1313" t="s">
        <v>4</v>
      </c>
      <c r="K6" s="1311" t="s">
        <v>26</v>
      </c>
      <c r="L6" s="1312" t="s">
        <v>27</v>
      </c>
      <c r="M6" s="1313" t="s">
        <v>4</v>
      </c>
      <c r="N6" s="1314" t="s">
        <v>26</v>
      </c>
      <c r="O6" s="1312" t="s">
        <v>27</v>
      </c>
      <c r="P6" s="1313" t="s">
        <v>4</v>
      </c>
    </row>
    <row r="7" spans="1:16" ht="19.5" x14ac:dyDescent="0.2">
      <c r="A7" s="928" t="s">
        <v>22</v>
      </c>
      <c r="B7" s="929"/>
      <c r="C7" s="805"/>
      <c r="D7" s="949"/>
      <c r="E7" s="929"/>
      <c r="F7" s="805"/>
      <c r="G7" s="949"/>
      <c r="H7" s="929"/>
      <c r="I7" s="805"/>
      <c r="J7" s="949"/>
      <c r="K7" s="929"/>
      <c r="L7" s="805"/>
      <c r="M7" s="1816"/>
      <c r="N7" s="950"/>
      <c r="O7" s="951"/>
      <c r="P7" s="952"/>
    </row>
    <row r="8" spans="1:16" x14ac:dyDescent="0.2">
      <c r="A8" s="930" t="s">
        <v>98</v>
      </c>
      <c r="B8" s="790">
        <v>24</v>
      </c>
      <c r="C8" s="789">
        <v>8</v>
      </c>
      <c r="D8" s="1238">
        <f>SUM(B8:C8)</f>
        <v>32</v>
      </c>
      <c r="E8" s="790">
        <v>27</v>
      </c>
      <c r="F8" s="789">
        <v>4</v>
      </c>
      <c r="G8" s="1238">
        <f>SUM(E8:F8)</f>
        <v>31</v>
      </c>
      <c r="H8" s="790">
        <v>22</v>
      </c>
      <c r="I8" s="789">
        <v>19</v>
      </c>
      <c r="J8" s="1238">
        <f>SUM(H8:I8)</f>
        <v>41</v>
      </c>
      <c r="K8" s="790">
        <v>26</v>
      </c>
      <c r="L8" s="789">
        <v>3</v>
      </c>
      <c r="M8" s="1239">
        <f>SUM(K8:L8)</f>
        <v>29</v>
      </c>
      <c r="N8" s="1240">
        <f t="shared" ref="N8:O11" si="0">B8+E8+H8+K8</f>
        <v>99</v>
      </c>
      <c r="O8" s="1241">
        <f t="shared" si="0"/>
        <v>34</v>
      </c>
      <c r="P8" s="1242">
        <f>N8+O8</f>
        <v>133</v>
      </c>
    </row>
    <row r="9" spans="1:16" x14ac:dyDescent="0.2">
      <c r="A9" s="791" t="s">
        <v>101</v>
      </c>
      <c r="B9" s="790">
        <v>10</v>
      </c>
      <c r="C9" s="789">
        <v>2</v>
      </c>
      <c r="D9" s="1238">
        <f>SUM(B9:C9)</f>
        <v>12</v>
      </c>
      <c r="E9" s="790">
        <v>2</v>
      </c>
      <c r="F9" s="789">
        <v>0</v>
      </c>
      <c r="G9" s="1238">
        <f>SUM(E9:F9)</f>
        <v>2</v>
      </c>
      <c r="H9" s="790">
        <v>12</v>
      </c>
      <c r="I9" s="789">
        <v>5</v>
      </c>
      <c r="J9" s="1238">
        <f>SUM(H9:I9)</f>
        <v>17</v>
      </c>
      <c r="K9" s="790">
        <v>3</v>
      </c>
      <c r="L9" s="789">
        <v>0</v>
      </c>
      <c r="M9" s="1239">
        <f>SUM(K9:L9)</f>
        <v>3</v>
      </c>
      <c r="N9" s="1240">
        <f t="shared" si="0"/>
        <v>27</v>
      </c>
      <c r="O9" s="1241">
        <f t="shared" si="0"/>
        <v>7</v>
      </c>
      <c r="P9" s="1242">
        <f>N9+O9</f>
        <v>34</v>
      </c>
    </row>
    <row r="10" spans="1:16" x14ac:dyDescent="0.2">
      <c r="A10" s="930" t="s">
        <v>102</v>
      </c>
      <c r="B10" s="790">
        <v>25</v>
      </c>
      <c r="C10" s="789">
        <v>1</v>
      </c>
      <c r="D10" s="1238">
        <f>SUM(B10:C10)</f>
        <v>26</v>
      </c>
      <c r="E10" s="790">
        <v>15</v>
      </c>
      <c r="F10" s="789">
        <v>8</v>
      </c>
      <c r="G10" s="1238">
        <f>SUM(E10:F10)</f>
        <v>23</v>
      </c>
      <c r="H10" s="790">
        <v>18</v>
      </c>
      <c r="I10" s="789">
        <v>3</v>
      </c>
      <c r="J10" s="1238">
        <f>SUM(H10:I10)</f>
        <v>21</v>
      </c>
      <c r="K10" s="790">
        <v>20</v>
      </c>
      <c r="L10" s="789">
        <v>0</v>
      </c>
      <c r="M10" s="1239">
        <f>SUM(K10:L10)</f>
        <v>20</v>
      </c>
      <c r="N10" s="1240">
        <f t="shared" si="0"/>
        <v>78</v>
      </c>
      <c r="O10" s="1241">
        <f t="shared" si="0"/>
        <v>12</v>
      </c>
      <c r="P10" s="1242">
        <f>N10+O10</f>
        <v>90</v>
      </c>
    </row>
    <row r="11" spans="1:16" x14ac:dyDescent="0.2">
      <c r="A11" s="791" t="s">
        <v>361</v>
      </c>
      <c r="B11" s="931">
        <v>10</v>
      </c>
      <c r="C11" s="932">
        <v>1</v>
      </c>
      <c r="D11" s="1243">
        <f>SUM(B11:C11)</f>
        <v>11</v>
      </c>
      <c r="E11" s="931">
        <v>8</v>
      </c>
      <c r="F11" s="932">
        <v>1</v>
      </c>
      <c r="G11" s="1238">
        <f>SUM(E11:F11)</f>
        <v>9</v>
      </c>
      <c r="H11" s="931">
        <v>11</v>
      </c>
      <c r="I11" s="932">
        <v>0</v>
      </c>
      <c r="J11" s="1238">
        <f>SUM(H11:I11)</f>
        <v>11</v>
      </c>
      <c r="K11" s="931">
        <v>6</v>
      </c>
      <c r="L11" s="932">
        <v>0</v>
      </c>
      <c r="M11" s="1239">
        <f>SUM(K11:L11)</f>
        <v>6</v>
      </c>
      <c r="N11" s="1240">
        <f t="shared" si="0"/>
        <v>35</v>
      </c>
      <c r="O11" s="1241">
        <f t="shared" si="0"/>
        <v>2</v>
      </c>
      <c r="P11" s="1242">
        <f>N11+O11</f>
        <v>37</v>
      </c>
    </row>
    <row r="12" spans="1:16" ht="30" customHeight="1" thickBot="1" x14ac:dyDescent="0.25">
      <c r="A12" s="933" t="s">
        <v>12</v>
      </c>
      <c r="B12" s="1244">
        <f t="shared" ref="B12:J12" si="1">SUM(B8:B11)</f>
        <v>69</v>
      </c>
      <c r="C12" s="1245">
        <f t="shared" si="1"/>
        <v>12</v>
      </c>
      <c r="D12" s="1246">
        <f t="shared" si="1"/>
        <v>81</v>
      </c>
      <c r="E12" s="1244">
        <f t="shared" si="1"/>
        <v>52</v>
      </c>
      <c r="F12" s="1245">
        <f t="shared" si="1"/>
        <v>13</v>
      </c>
      <c r="G12" s="1246">
        <f t="shared" si="1"/>
        <v>65</v>
      </c>
      <c r="H12" s="1244">
        <f t="shared" si="1"/>
        <v>63</v>
      </c>
      <c r="I12" s="1245">
        <f t="shared" si="1"/>
        <v>27</v>
      </c>
      <c r="J12" s="1246">
        <f t="shared" si="1"/>
        <v>90</v>
      </c>
      <c r="K12" s="1244">
        <f>SUM(K8:K11)</f>
        <v>55</v>
      </c>
      <c r="L12" s="1245">
        <f>SUM(L8:L11)</f>
        <v>3</v>
      </c>
      <c r="M12" s="1247">
        <f>SUM(M8:M11)</f>
        <v>58</v>
      </c>
      <c r="N12" s="1817">
        <f>SUM(N8:N11)</f>
        <v>239</v>
      </c>
      <c r="O12" s="1818">
        <f>SUM(O8:O11)</f>
        <v>55</v>
      </c>
      <c r="P12" s="1248">
        <f>SUM(N12:O12)</f>
        <v>294</v>
      </c>
    </row>
    <row r="13" spans="1:16" ht="19.5" x14ac:dyDescent="0.2">
      <c r="A13" s="1315" t="s">
        <v>23</v>
      </c>
      <c r="B13" s="934"/>
      <c r="C13" s="935"/>
      <c r="D13" s="1249"/>
      <c r="E13" s="934"/>
      <c r="F13" s="935"/>
      <c r="G13" s="1249"/>
      <c r="H13" s="934"/>
      <c r="I13" s="935"/>
      <c r="J13" s="1249"/>
      <c r="K13" s="934"/>
      <c r="L13" s="935"/>
      <c r="M13" s="1819"/>
      <c r="N13" s="936"/>
      <c r="O13" s="937"/>
      <c r="P13" s="1250"/>
    </row>
    <row r="14" spans="1:16" ht="19.5" x14ac:dyDescent="0.2">
      <c r="A14" s="938" t="s">
        <v>11</v>
      </c>
      <c r="B14" s="790"/>
      <c r="C14" s="789"/>
      <c r="D14" s="1238"/>
      <c r="E14" s="790"/>
      <c r="F14" s="789"/>
      <c r="G14" s="1238"/>
      <c r="H14" s="939"/>
      <c r="I14" s="940"/>
      <c r="J14" s="1238"/>
      <c r="K14" s="939"/>
      <c r="L14" s="940"/>
      <c r="M14" s="1239"/>
      <c r="N14" s="941"/>
      <c r="O14" s="932"/>
      <c r="P14" s="1243"/>
    </row>
    <row r="15" spans="1:16" x14ac:dyDescent="0.2">
      <c r="A15" s="930" t="s">
        <v>98</v>
      </c>
      <c r="B15" s="790">
        <v>24</v>
      </c>
      <c r="C15" s="789">
        <v>7</v>
      </c>
      <c r="D15" s="1238">
        <f>SUM(B15:C15)</f>
        <v>31</v>
      </c>
      <c r="E15" s="790">
        <v>27</v>
      </c>
      <c r="F15" s="789">
        <v>3</v>
      </c>
      <c r="G15" s="1238">
        <f>SUM(E15:F15)</f>
        <v>30</v>
      </c>
      <c r="H15" s="790">
        <v>22</v>
      </c>
      <c r="I15" s="789">
        <v>17</v>
      </c>
      <c r="J15" s="1238">
        <f>SUM(H15:I15)</f>
        <v>39</v>
      </c>
      <c r="K15" s="790">
        <v>26</v>
      </c>
      <c r="L15" s="789">
        <v>3</v>
      </c>
      <c r="M15" s="1239">
        <f>SUM(K15:L15)</f>
        <v>29</v>
      </c>
      <c r="N15" s="1240">
        <f t="shared" ref="N15:O18" si="2">B15+E15+H15+K15</f>
        <v>99</v>
      </c>
      <c r="O15" s="1241">
        <f t="shared" si="2"/>
        <v>30</v>
      </c>
      <c r="P15" s="1242">
        <f>SUM(N15:O15)</f>
        <v>129</v>
      </c>
    </row>
    <row r="16" spans="1:16" x14ac:dyDescent="0.2">
      <c r="A16" s="791" t="s">
        <v>101</v>
      </c>
      <c r="B16" s="790">
        <v>10</v>
      </c>
      <c r="C16" s="789">
        <v>2</v>
      </c>
      <c r="D16" s="1238">
        <f>SUM(B16:C16)</f>
        <v>12</v>
      </c>
      <c r="E16" s="790">
        <v>2</v>
      </c>
      <c r="F16" s="789">
        <v>0</v>
      </c>
      <c r="G16" s="1238">
        <f>SUM(E16:F16)</f>
        <v>2</v>
      </c>
      <c r="H16" s="790">
        <v>12</v>
      </c>
      <c r="I16" s="789">
        <v>4</v>
      </c>
      <c r="J16" s="1238">
        <f>SUM(H16:I16)</f>
        <v>16</v>
      </c>
      <c r="K16" s="790">
        <v>2</v>
      </c>
      <c r="L16" s="789">
        <v>0</v>
      </c>
      <c r="M16" s="1239">
        <f>SUM(K16:L16)</f>
        <v>2</v>
      </c>
      <c r="N16" s="1240">
        <f t="shared" si="2"/>
        <v>26</v>
      </c>
      <c r="O16" s="1241">
        <f t="shared" si="2"/>
        <v>6</v>
      </c>
      <c r="P16" s="1242">
        <f>SUM(N16:O16)</f>
        <v>32</v>
      </c>
    </row>
    <row r="17" spans="1:16" x14ac:dyDescent="0.2">
      <c r="A17" s="930" t="s">
        <v>102</v>
      </c>
      <c r="B17" s="790">
        <v>25</v>
      </c>
      <c r="C17" s="789">
        <v>1</v>
      </c>
      <c r="D17" s="1238">
        <f>SUM(B17:C17)</f>
        <v>26</v>
      </c>
      <c r="E17" s="790">
        <v>15</v>
      </c>
      <c r="F17" s="789">
        <v>8</v>
      </c>
      <c r="G17" s="1238">
        <f>SUM(E17:F17)</f>
        <v>23</v>
      </c>
      <c r="H17" s="790">
        <v>18</v>
      </c>
      <c r="I17" s="789">
        <v>3</v>
      </c>
      <c r="J17" s="1238">
        <f>SUM(H17:I17)</f>
        <v>21</v>
      </c>
      <c r="K17" s="790">
        <v>20</v>
      </c>
      <c r="L17" s="789">
        <v>0</v>
      </c>
      <c r="M17" s="1239">
        <f>SUM(K17:L17)</f>
        <v>20</v>
      </c>
      <c r="N17" s="1240">
        <f t="shared" si="2"/>
        <v>78</v>
      </c>
      <c r="O17" s="1241">
        <f t="shared" si="2"/>
        <v>12</v>
      </c>
      <c r="P17" s="1242">
        <f>SUM(N17:O17)</f>
        <v>90</v>
      </c>
    </row>
    <row r="18" spans="1:16" x14ac:dyDescent="0.2">
      <c r="A18" s="791" t="s">
        <v>361</v>
      </c>
      <c r="B18" s="790">
        <v>10</v>
      </c>
      <c r="C18" s="789">
        <v>1</v>
      </c>
      <c r="D18" s="1238">
        <f>SUM(B18:C18)</f>
        <v>11</v>
      </c>
      <c r="E18" s="790">
        <v>8</v>
      </c>
      <c r="F18" s="789">
        <v>0</v>
      </c>
      <c r="G18" s="1238">
        <f>SUM(E18:F18)</f>
        <v>8</v>
      </c>
      <c r="H18" s="790">
        <v>11</v>
      </c>
      <c r="I18" s="789">
        <v>0</v>
      </c>
      <c r="J18" s="1238">
        <f>SUM(H18:I18)</f>
        <v>11</v>
      </c>
      <c r="K18" s="790">
        <v>6</v>
      </c>
      <c r="L18" s="789">
        <v>0</v>
      </c>
      <c r="M18" s="1239">
        <f>SUM(K18:L18)</f>
        <v>6</v>
      </c>
      <c r="N18" s="1240">
        <f t="shared" si="2"/>
        <v>35</v>
      </c>
      <c r="O18" s="1241">
        <f t="shared" si="2"/>
        <v>1</v>
      </c>
      <c r="P18" s="1242">
        <f>SUM(N18:O18)</f>
        <v>36</v>
      </c>
    </row>
    <row r="19" spans="1:16" ht="30.75" customHeight="1" thickBot="1" x14ac:dyDescent="0.25">
      <c r="A19" s="942" t="s">
        <v>8</v>
      </c>
      <c r="B19" s="1244">
        <f t="shared" ref="B19:P19" si="3">SUM(B15:B18)</f>
        <v>69</v>
      </c>
      <c r="C19" s="1245">
        <f t="shared" si="3"/>
        <v>11</v>
      </c>
      <c r="D19" s="1246">
        <f t="shared" si="3"/>
        <v>80</v>
      </c>
      <c r="E19" s="1244">
        <f t="shared" si="3"/>
        <v>52</v>
      </c>
      <c r="F19" s="1245">
        <f t="shared" si="3"/>
        <v>11</v>
      </c>
      <c r="G19" s="1246">
        <f t="shared" si="3"/>
        <v>63</v>
      </c>
      <c r="H19" s="1244">
        <f t="shared" si="3"/>
        <v>63</v>
      </c>
      <c r="I19" s="1245">
        <f t="shared" si="3"/>
        <v>24</v>
      </c>
      <c r="J19" s="1246">
        <f t="shared" si="3"/>
        <v>87</v>
      </c>
      <c r="K19" s="1244">
        <f t="shared" si="3"/>
        <v>54</v>
      </c>
      <c r="L19" s="1245">
        <f t="shared" si="3"/>
        <v>3</v>
      </c>
      <c r="M19" s="1247">
        <f t="shared" si="3"/>
        <v>57</v>
      </c>
      <c r="N19" s="1251">
        <f t="shared" si="3"/>
        <v>238</v>
      </c>
      <c r="O19" s="1252">
        <f t="shared" si="3"/>
        <v>49</v>
      </c>
      <c r="P19" s="1253">
        <f t="shared" si="3"/>
        <v>287</v>
      </c>
    </row>
    <row r="20" spans="1:16" ht="29.25" customHeight="1" x14ac:dyDescent="0.2">
      <c r="A20" s="943" t="s">
        <v>25</v>
      </c>
      <c r="B20" s="929"/>
      <c r="C20" s="805"/>
      <c r="D20" s="1254"/>
      <c r="E20" s="929"/>
      <c r="F20" s="805"/>
      <c r="G20" s="1254"/>
      <c r="H20" s="929"/>
      <c r="I20" s="805"/>
      <c r="J20" s="1255"/>
      <c r="K20" s="929"/>
      <c r="L20" s="805"/>
      <c r="M20" s="1255"/>
      <c r="N20" s="1256"/>
      <c r="O20" s="1257"/>
      <c r="P20" s="1258"/>
    </row>
    <row r="21" spans="1:16" x14ac:dyDescent="0.2">
      <c r="A21" s="930" t="s">
        <v>98</v>
      </c>
      <c r="B21" s="790">
        <v>0</v>
      </c>
      <c r="C21" s="789">
        <v>1</v>
      </c>
      <c r="D21" s="1239">
        <f>SUM(B21:C21)</f>
        <v>1</v>
      </c>
      <c r="E21" s="790">
        <v>0</v>
      </c>
      <c r="F21" s="789">
        <v>1</v>
      </c>
      <c r="G21" s="1239">
        <f>SUM(E21:F21)</f>
        <v>1</v>
      </c>
      <c r="H21" s="790">
        <v>0</v>
      </c>
      <c r="I21" s="789">
        <v>2</v>
      </c>
      <c r="J21" s="1238">
        <f>SUM(H21:I21)</f>
        <v>2</v>
      </c>
      <c r="K21" s="790">
        <v>0</v>
      </c>
      <c r="L21" s="789">
        <v>0</v>
      </c>
      <c r="M21" s="1238">
        <f>SUM(K21:L21)</f>
        <v>0</v>
      </c>
      <c r="N21" s="1259">
        <f t="shared" ref="N21:O24" si="4">B21+E21+H21+K21</f>
        <v>0</v>
      </c>
      <c r="O21" s="1241">
        <f t="shared" si="4"/>
        <v>4</v>
      </c>
      <c r="P21" s="1242">
        <f t="shared" ref="P21:P28" si="5">SUM(N21:O21)</f>
        <v>4</v>
      </c>
    </row>
    <row r="22" spans="1:16" x14ac:dyDescent="0.2">
      <c r="A22" s="791" t="s">
        <v>101</v>
      </c>
      <c r="B22" s="790">
        <v>0</v>
      </c>
      <c r="C22" s="789">
        <v>0</v>
      </c>
      <c r="D22" s="1239">
        <f>SUM(B22:C22)</f>
        <v>0</v>
      </c>
      <c r="E22" s="790">
        <v>0</v>
      </c>
      <c r="F22" s="789">
        <v>0</v>
      </c>
      <c r="G22" s="1239">
        <f>SUM(E22:F22)</f>
        <v>0</v>
      </c>
      <c r="H22" s="790">
        <v>0</v>
      </c>
      <c r="I22" s="789">
        <v>1</v>
      </c>
      <c r="J22" s="1238">
        <f>SUM(H22:I22)</f>
        <v>1</v>
      </c>
      <c r="K22" s="790">
        <v>1</v>
      </c>
      <c r="L22" s="789">
        <v>0</v>
      </c>
      <c r="M22" s="1238">
        <f>SUM(K22:L22)</f>
        <v>1</v>
      </c>
      <c r="N22" s="1259">
        <f t="shared" si="4"/>
        <v>1</v>
      </c>
      <c r="O22" s="1241">
        <f t="shared" si="4"/>
        <v>1</v>
      </c>
      <c r="P22" s="1242">
        <f t="shared" si="5"/>
        <v>2</v>
      </c>
    </row>
    <row r="23" spans="1:16" x14ac:dyDescent="0.2">
      <c r="A23" s="930" t="s">
        <v>102</v>
      </c>
      <c r="B23" s="790">
        <v>0</v>
      </c>
      <c r="C23" s="789">
        <v>0</v>
      </c>
      <c r="D23" s="1239">
        <f>SUM(B23:C23)</f>
        <v>0</v>
      </c>
      <c r="E23" s="790">
        <v>0</v>
      </c>
      <c r="F23" s="789">
        <v>0</v>
      </c>
      <c r="G23" s="1239">
        <f>SUM(E23:F23)</f>
        <v>0</v>
      </c>
      <c r="H23" s="790">
        <v>0</v>
      </c>
      <c r="I23" s="789">
        <v>0</v>
      </c>
      <c r="J23" s="1238">
        <f>SUM(H23:I23)</f>
        <v>0</v>
      </c>
      <c r="K23" s="790">
        <v>0</v>
      </c>
      <c r="L23" s="789">
        <v>0</v>
      </c>
      <c r="M23" s="1238">
        <f>SUM(K23:L23)</f>
        <v>0</v>
      </c>
      <c r="N23" s="1259">
        <f t="shared" si="4"/>
        <v>0</v>
      </c>
      <c r="O23" s="1241">
        <f t="shared" si="4"/>
        <v>0</v>
      </c>
      <c r="P23" s="1242">
        <f t="shared" si="5"/>
        <v>0</v>
      </c>
    </row>
    <row r="24" spans="1:16" x14ac:dyDescent="0.2">
      <c r="A24" s="791" t="s">
        <v>361</v>
      </c>
      <c r="B24" s="790">
        <v>0</v>
      </c>
      <c r="C24" s="789">
        <v>0</v>
      </c>
      <c r="D24" s="1239">
        <f>SUM(B24:C24)</f>
        <v>0</v>
      </c>
      <c r="E24" s="790">
        <v>0</v>
      </c>
      <c r="F24" s="789">
        <v>1</v>
      </c>
      <c r="G24" s="1239">
        <f>SUM(E24:F24)</f>
        <v>1</v>
      </c>
      <c r="H24" s="790">
        <v>0</v>
      </c>
      <c r="I24" s="789">
        <v>0</v>
      </c>
      <c r="J24" s="1238">
        <f>SUM(H24:I24)</f>
        <v>0</v>
      </c>
      <c r="K24" s="790">
        <v>0</v>
      </c>
      <c r="L24" s="789">
        <v>0</v>
      </c>
      <c r="M24" s="1238">
        <f>SUM(K24:L24)</f>
        <v>0</v>
      </c>
      <c r="N24" s="1259">
        <f t="shared" si="4"/>
        <v>0</v>
      </c>
      <c r="O24" s="1241">
        <f t="shared" si="4"/>
        <v>1</v>
      </c>
      <c r="P24" s="1242">
        <f t="shared" si="5"/>
        <v>1</v>
      </c>
    </row>
    <row r="25" spans="1:16" ht="20.25" thickBot="1" x14ac:dyDescent="0.25">
      <c r="A25" s="1316" t="s">
        <v>13</v>
      </c>
      <c r="B25" s="1260">
        <f t="shared" ref="B25:J25" si="6">SUM(B21:B24)</f>
        <v>0</v>
      </c>
      <c r="C25" s="1261">
        <f t="shared" si="6"/>
        <v>1</v>
      </c>
      <c r="D25" s="1262">
        <f t="shared" si="6"/>
        <v>1</v>
      </c>
      <c r="E25" s="1260">
        <f t="shared" si="6"/>
        <v>0</v>
      </c>
      <c r="F25" s="1261">
        <f t="shared" si="6"/>
        <v>2</v>
      </c>
      <c r="G25" s="1262">
        <f t="shared" si="6"/>
        <v>2</v>
      </c>
      <c r="H25" s="1260">
        <f t="shared" si="6"/>
        <v>0</v>
      </c>
      <c r="I25" s="1261">
        <f t="shared" si="6"/>
        <v>3</v>
      </c>
      <c r="J25" s="1263">
        <f t="shared" si="6"/>
        <v>3</v>
      </c>
      <c r="K25" s="1260">
        <f>SUM(K21:K24)</f>
        <v>1</v>
      </c>
      <c r="L25" s="1261">
        <f>SUM(L21:L24)</f>
        <v>0</v>
      </c>
      <c r="M25" s="1263">
        <f>SUM(M21:M24)</f>
        <v>1</v>
      </c>
      <c r="N25" s="1259">
        <f>SUM(N21:N24)</f>
        <v>1</v>
      </c>
      <c r="O25" s="1264">
        <f>SUM(O21:O24)</f>
        <v>6</v>
      </c>
      <c r="P25" s="1242">
        <f t="shared" si="5"/>
        <v>7</v>
      </c>
    </row>
    <row r="26" spans="1:16" ht="27.75" customHeight="1" thickBot="1" x14ac:dyDescent="0.25">
      <c r="A26" s="946" t="s">
        <v>10</v>
      </c>
      <c r="B26" s="1265">
        <f>B19</f>
        <v>69</v>
      </c>
      <c r="C26" s="1266">
        <f t="shared" ref="C26:J26" si="7">C19</f>
        <v>11</v>
      </c>
      <c r="D26" s="1267">
        <f t="shared" si="7"/>
        <v>80</v>
      </c>
      <c r="E26" s="1265">
        <f t="shared" si="7"/>
        <v>52</v>
      </c>
      <c r="F26" s="1266">
        <f t="shared" si="7"/>
        <v>11</v>
      </c>
      <c r="G26" s="1267">
        <f t="shared" si="7"/>
        <v>63</v>
      </c>
      <c r="H26" s="1265">
        <f t="shared" si="7"/>
        <v>63</v>
      </c>
      <c r="I26" s="1266">
        <f t="shared" si="7"/>
        <v>24</v>
      </c>
      <c r="J26" s="1267">
        <f t="shared" si="7"/>
        <v>87</v>
      </c>
      <c r="K26" s="1265">
        <f>K19</f>
        <v>54</v>
      </c>
      <c r="L26" s="1266">
        <f>L19</f>
        <v>3</v>
      </c>
      <c r="M26" s="1267">
        <f>M19</f>
        <v>57</v>
      </c>
      <c r="N26" s="1268">
        <f>B26+E26+H26+K26</f>
        <v>238</v>
      </c>
      <c r="O26" s="1266">
        <f>C26+F26+I26+L26</f>
        <v>49</v>
      </c>
      <c r="P26" s="1267">
        <f t="shared" si="5"/>
        <v>287</v>
      </c>
    </row>
    <row r="27" spans="1:16" ht="38.25" thickBot="1" x14ac:dyDescent="0.25">
      <c r="A27" s="946" t="s">
        <v>14</v>
      </c>
      <c r="B27" s="1269">
        <f>B25</f>
        <v>0</v>
      </c>
      <c r="C27" s="1270">
        <f t="shared" ref="C27:J27" si="8">C25</f>
        <v>1</v>
      </c>
      <c r="D27" s="1271">
        <f t="shared" si="8"/>
        <v>1</v>
      </c>
      <c r="E27" s="1269">
        <f t="shared" si="8"/>
        <v>0</v>
      </c>
      <c r="F27" s="1270">
        <f t="shared" si="8"/>
        <v>2</v>
      </c>
      <c r="G27" s="1271">
        <f t="shared" si="8"/>
        <v>2</v>
      </c>
      <c r="H27" s="1269">
        <f t="shared" si="8"/>
        <v>0</v>
      </c>
      <c r="I27" s="1270">
        <f t="shared" si="8"/>
        <v>3</v>
      </c>
      <c r="J27" s="1271">
        <f t="shared" si="8"/>
        <v>3</v>
      </c>
      <c r="K27" s="1269">
        <f>K25</f>
        <v>1</v>
      </c>
      <c r="L27" s="1270">
        <f>L25</f>
        <v>0</v>
      </c>
      <c r="M27" s="1271">
        <f>M25</f>
        <v>1</v>
      </c>
      <c r="N27" s="1268">
        <f>B27+E27+H27+K27</f>
        <v>1</v>
      </c>
      <c r="O27" s="1266">
        <f>C27+F27+I27+L27</f>
        <v>6</v>
      </c>
      <c r="P27" s="1267">
        <f t="shared" si="5"/>
        <v>7</v>
      </c>
    </row>
    <row r="28" spans="1:16" ht="29.25" customHeight="1" thickBot="1" x14ac:dyDescent="0.25">
      <c r="A28" s="947" t="s">
        <v>15</v>
      </c>
      <c r="B28" s="1272">
        <f>SUM(B26:B27)</f>
        <v>69</v>
      </c>
      <c r="C28" s="1273">
        <f t="shared" ref="C28:J28" si="9">SUM(C26:C27)</f>
        <v>12</v>
      </c>
      <c r="D28" s="1274">
        <f t="shared" si="9"/>
        <v>81</v>
      </c>
      <c r="E28" s="1272">
        <f t="shared" si="9"/>
        <v>52</v>
      </c>
      <c r="F28" s="1273">
        <f t="shared" si="9"/>
        <v>13</v>
      </c>
      <c r="G28" s="1274">
        <f t="shared" si="9"/>
        <v>65</v>
      </c>
      <c r="H28" s="1272">
        <f t="shared" si="9"/>
        <v>63</v>
      </c>
      <c r="I28" s="1273">
        <f t="shared" si="9"/>
        <v>27</v>
      </c>
      <c r="J28" s="1274">
        <f t="shared" si="9"/>
        <v>90</v>
      </c>
      <c r="K28" s="1272">
        <f>SUM(K26:K27)</f>
        <v>55</v>
      </c>
      <c r="L28" s="1273">
        <f>SUM(L26:L27)</f>
        <v>3</v>
      </c>
      <c r="M28" s="1274">
        <f>SUM(M26:M27)</f>
        <v>58</v>
      </c>
      <c r="N28" s="1275">
        <f>SUM(B28+E28+H28+K28)</f>
        <v>239</v>
      </c>
      <c r="O28" s="1273">
        <f>SUM(C28+F28+I28+L28)</f>
        <v>55</v>
      </c>
      <c r="P28" s="1274">
        <f t="shared" si="5"/>
        <v>294</v>
      </c>
    </row>
    <row r="31" spans="1:16" x14ac:dyDescent="0.2">
      <c r="A31" s="3463" t="s">
        <v>362</v>
      </c>
      <c r="B31" s="3463"/>
      <c r="C31" s="3463"/>
      <c r="D31" s="3463"/>
      <c r="E31" s="3463"/>
      <c r="F31" s="3463"/>
      <c r="G31" s="3463"/>
      <c r="K31" s="1820" t="s">
        <v>363</v>
      </c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K32" sqref="J32:K32"/>
    </sheetView>
  </sheetViews>
  <sheetFormatPr defaultRowHeight="25.5" x14ac:dyDescent="0.35"/>
  <cols>
    <col min="1" max="1" width="93" style="15" customWidth="1"/>
    <col min="2" max="2" width="13.85546875" style="15" customWidth="1"/>
    <col min="3" max="3" width="12.140625" style="15" customWidth="1"/>
    <col min="4" max="4" width="11" style="15" customWidth="1"/>
    <col min="5" max="5" width="14.140625" style="15" customWidth="1"/>
    <col min="6" max="6" width="11.85546875" style="15" customWidth="1"/>
    <col min="7" max="7" width="11.5703125" style="15" customWidth="1"/>
    <col min="8" max="8" width="14.7109375" style="15" customWidth="1"/>
    <col min="9" max="9" width="11.5703125" style="15" customWidth="1"/>
    <col min="10" max="10" width="11.85546875" style="15" customWidth="1"/>
    <col min="11" max="11" width="14.28515625" style="15" customWidth="1"/>
    <col min="12" max="12" width="13.140625" style="15" customWidth="1"/>
    <col min="13" max="13" width="13.28515625" style="15" customWidth="1"/>
    <col min="14" max="15" width="10.7109375" style="15" customWidth="1"/>
    <col min="16" max="16" width="9.140625" style="15"/>
    <col min="17" max="17" width="12.85546875" style="15" customWidth="1"/>
    <col min="18" max="18" width="23.42578125" style="15" customWidth="1"/>
    <col min="19" max="20" width="9.140625" style="15"/>
    <col min="21" max="21" width="10.5703125" style="15" bestFit="1" customWidth="1"/>
    <col min="22" max="22" width="11.28515625" style="15" customWidth="1"/>
    <col min="23" max="16384" width="9.140625" style="15"/>
  </cols>
  <sheetData>
    <row r="1" spans="1:20" ht="25.5" customHeight="1" x14ac:dyDescent="0.35">
      <c r="A1" s="3188"/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3188"/>
      <c r="R1" s="3188"/>
      <c r="S1" s="3188"/>
      <c r="T1" s="3188"/>
    </row>
    <row r="2" spans="1:20" ht="30.75" customHeight="1" x14ac:dyDescent="0.35">
      <c r="A2" s="3188" t="s">
        <v>305</v>
      </c>
      <c r="B2" s="3188"/>
      <c r="C2" s="3188"/>
      <c r="D2" s="3188"/>
      <c r="E2" s="3188"/>
      <c r="F2" s="3188"/>
      <c r="G2" s="3188"/>
      <c r="H2" s="3188"/>
      <c r="I2" s="3188"/>
      <c r="J2" s="3188"/>
      <c r="K2" s="3188"/>
      <c r="L2" s="3188"/>
      <c r="M2" s="3188"/>
      <c r="N2" s="3188"/>
      <c r="O2" s="3188"/>
      <c r="P2" s="3188"/>
    </row>
    <row r="3" spans="1:20" ht="24.75" customHeight="1" x14ac:dyDescent="0.35">
      <c r="A3" s="3188" t="s">
        <v>374</v>
      </c>
      <c r="B3" s="3188"/>
      <c r="C3" s="3188"/>
      <c r="D3" s="3188"/>
      <c r="E3" s="3188"/>
      <c r="F3" s="3188"/>
      <c r="G3" s="3188"/>
      <c r="H3" s="3188"/>
      <c r="I3" s="3188"/>
      <c r="J3" s="3188"/>
      <c r="K3" s="3188"/>
      <c r="L3" s="3188"/>
      <c r="M3" s="3188"/>
      <c r="N3" s="47"/>
      <c r="O3" s="47"/>
    </row>
    <row r="4" spans="1:20" ht="33" customHeight="1" thickBot="1" x14ac:dyDescent="0.4">
      <c r="A4" s="16"/>
    </row>
    <row r="5" spans="1:20" ht="33" customHeight="1" thickBot="1" x14ac:dyDescent="0.4">
      <c r="A5" s="3191" t="s">
        <v>9</v>
      </c>
      <c r="B5" s="3198" t="s">
        <v>19</v>
      </c>
      <c r="C5" s="3199"/>
      <c r="D5" s="3200"/>
      <c r="E5" s="3198" t="s">
        <v>20</v>
      </c>
      <c r="F5" s="3199"/>
      <c r="G5" s="3200"/>
      <c r="H5" s="3198" t="s">
        <v>31</v>
      </c>
      <c r="I5" s="3199"/>
      <c r="J5" s="3200"/>
      <c r="K5" s="3181" t="s">
        <v>21</v>
      </c>
      <c r="L5" s="3182"/>
      <c r="M5" s="3183"/>
      <c r="N5" s="30"/>
      <c r="O5" s="30"/>
    </row>
    <row r="6" spans="1:20" ht="33" customHeight="1" thickBot="1" x14ac:dyDescent="0.4">
      <c r="A6" s="3192"/>
      <c r="B6" s="3201" t="s">
        <v>5</v>
      </c>
      <c r="C6" s="3202"/>
      <c r="D6" s="3203"/>
      <c r="E6" s="3201" t="s">
        <v>5</v>
      </c>
      <c r="F6" s="3202"/>
      <c r="G6" s="3203"/>
      <c r="H6" s="3201" t="s">
        <v>5</v>
      </c>
      <c r="I6" s="3202"/>
      <c r="J6" s="3203"/>
      <c r="K6" s="3184"/>
      <c r="L6" s="3185"/>
      <c r="M6" s="3186"/>
      <c r="N6" s="30"/>
      <c r="O6" s="30"/>
    </row>
    <row r="7" spans="1:20" ht="99.75" customHeight="1" thickBot="1" x14ac:dyDescent="0.4">
      <c r="A7" s="3204"/>
      <c r="B7" s="210" t="s">
        <v>26</v>
      </c>
      <c r="C7" s="212" t="s">
        <v>27</v>
      </c>
      <c r="D7" s="214" t="s">
        <v>4</v>
      </c>
      <c r="E7" s="210" t="s">
        <v>26</v>
      </c>
      <c r="F7" s="212" t="s">
        <v>27</v>
      </c>
      <c r="G7" s="214" t="s">
        <v>4</v>
      </c>
      <c r="H7" s="210" t="s">
        <v>26</v>
      </c>
      <c r="I7" s="212" t="s">
        <v>27</v>
      </c>
      <c r="J7" s="214" t="s">
        <v>4</v>
      </c>
      <c r="K7" s="210" t="s">
        <v>26</v>
      </c>
      <c r="L7" s="212" t="s">
        <v>27</v>
      </c>
      <c r="M7" s="214" t="s">
        <v>4</v>
      </c>
      <c r="N7" s="30"/>
      <c r="O7" s="30"/>
    </row>
    <row r="8" spans="1:20" ht="36.75" customHeight="1" thickBot="1" x14ac:dyDescent="0.4">
      <c r="A8" s="150" t="s">
        <v>22</v>
      </c>
      <c r="B8" s="1379"/>
      <c r="C8" s="862"/>
      <c r="D8" s="1386"/>
      <c r="E8" s="1379"/>
      <c r="F8" s="862"/>
      <c r="G8" s="31"/>
      <c r="H8" s="43"/>
      <c r="I8" s="862"/>
      <c r="J8" s="863"/>
      <c r="K8" s="1389"/>
      <c r="L8" s="1398"/>
      <c r="M8" s="1393"/>
      <c r="N8" s="30"/>
      <c r="O8" s="30"/>
    </row>
    <row r="9" spans="1:20" ht="29.25" customHeight="1" thickBot="1" x14ac:dyDescent="0.4">
      <c r="A9" s="218" t="s">
        <v>29</v>
      </c>
      <c r="B9" s="191">
        <v>0</v>
      </c>
      <c r="C9" s="192">
        <v>24</v>
      </c>
      <c r="D9" s="194">
        <v>24</v>
      </c>
      <c r="E9" s="191">
        <v>0</v>
      </c>
      <c r="F9" s="192">
        <v>35</v>
      </c>
      <c r="G9" s="194">
        <v>35</v>
      </c>
      <c r="H9" s="191">
        <v>0</v>
      </c>
      <c r="I9" s="192">
        <v>0</v>
      </c>
      <c r="J9" s="194">
        <v>0</v>
      </c>
      <c r="K9" s="1390">
        <f>B9+E9+H9</f>
        <v>0</v>
      </c>
      <c r="L9" s="201">
        <f>C9+F9+I9</f>
        <v>59</v>
      </c>
      <c r="M9" s="1394">
        <f>D9+G9+J9</f>
        <v>59</v>
      </c>
      <c r="N9" s="30"/>
      <c r="O9" s="30"/>
    </row>
    <row r="10" spans="1:20" ht="36.75" customHeight="1" thickBot="1" x14ac:dyDescent="0.4">
      <c r="A10" s="17" t="s">
        <v>12</v>
      </c>
      <c r="B10" s="57">
        <f t="shared" ref="B10:M10" si="0">SUM(B8:B9)</f>
        <v>0</v>
      </c>
      <c r="C10" s="147">
        <f t="shared" si="0"/>
        <v>24</v>
      </c>
      <c r="D10" s="76">
        <f t="shared" si="0"/>
        <v>24</v>
      </c>
      <c r="E10" s="57">
        <f t="shared" si="0"/>
        <v>0</v>
      </c>
      <c r="F10" s="147">
        <f t="shared" si="0"/>
        <v>35</v>
      </c>
      <c r="G10" s="76">
        <f t="shared" si="0"/>
        <v>35</v>
      </c>
      <c r="H10" s="57">
        <f t="shared" si="0"/>
        <v>0</v>
      </c>
      <c r="I10" s="147">
        <f t="shared" si="0"/>
        <v>0</v>
      </c>
      <c r="J10" s="76">
        <f t="shared" si="0"/>
        <v>0</v>
      </c>
      <c r="K10" s="57">
        <f t="shared" si="0"/>
        <v>0</v>
      </c>
      <c r="L10" s="147">
        <f t="shared" si="0"/>
        <v>59</v>
      </c>
      <c r="M10" s="1234">
        <f t="shared" si="0"/>
        <v>59</v>
      </c>
      <c r="N10" s="30"/>
      <c r="O10" s="30"/>
    </row>
    <row r="11" spans="1:20" ht="27" customHeight="1" thickBot="1" x14ac:dyDescent="0.4">
      <c r="A11" s="17" t="s">
        <v>23</v>
      </c>
      <c r="B11" s="55"/>
      <c r="C11" s="86"/>
      <c r="D11" s="157"/>
      <c r="E11" s="55"/>
      <c r="F11" s="86"/>
      <c r="G11" s="157"/>
      <c r="H11" s="55"/>
      <c r="I11" s="86"/>
      <c r="J11" s="157"/>
      <c r="K11" s="55"/>
      <c r="L11" s="86"/>
      <c r="M11" s="158"/>
      <c r="N11" s="30"/>
      <c r="O11" s="30"/>
    </row>
    <row r="12" spans="1:20" ht="31.5" customHeight="1" thickBot="1" x14ac:dyDescent="0.4">
      <c r="A12" s="39" t="s">
        <v>11</v>
      </c>
      <c r="B12" s="57"/>
      <c r="C12" s="147"/>
      <c r="D12" s="1235"/>
      <c r="E12" s="57"/>
      <c r="F12" s="147"/>
      <c r="G12" s="1235"/>
      <c r="H12" s="57"/>
      <c r="I12" s="147"/>
      <c r="J12" s="1235"/>
      <c r="K12" s="57"/>
      <c r="L12" s="175"/>
      <c r="M12" s="850"/>
      <c r="N12" s="27"/>
      <c r="O12" s="27"/>
    </row>
    <row r="13" spans="1:20" ht="24.95" customHeight="1" thickBot="1" x14ac:dyDescent="0.4">
      <c r="A13" s="218" t="s">
        <v>29</v>
      </c>
      <c r="B13" s="1337">
        <v>0</v>
      </c>
      <c r="C13" s="170">
        <v>24</v>
      </c>
      <c r="D13" s="171">
        <v>24</v>
      </c>
      <c r="E13" s="1337">
        <v>0</v>
      </c>
      <c r="F13" s="1384">
        <v>34</v>
      </c>
      <c r="G13" s="1381">
        <v>34</v>
      </c>
      <c r="H13" s="1337">
        <v>0</v>
      </c>
      <c r="I13" s="1384">
        <v>0</v>
      </c>
      <c r="J13" s="1381">
        <v>0</v>
      </c>
      <c r="K13" s="1391">
        <f>B13+E13+H13</f>
        <v>0</v>
      </c>
      <c r="L13" s="921">
        <f>C13+F13+I13</f>
        <v>58</v>
      </c>
      <c r="M13" s="1395">
        <f>D13+G13+J13</f>
        <v>58</v>
      </c>
      <c r="N13" s="24"/>
      <c r="O13" s="24"/>
    </row>
    <row r="14" spans="1:20" ht="24.95" customHeight="1" thickBot="1" x14ac:dyDescent="0.4">
      <c r="A14" s="2" t="s">
        <v>8</v>
      </c>
      <c r="B14" s="166">
        <f t="shared" ref="B14:M14" si="1">SUM(B13:B13)</f>
        <v>0</v>
      </c>
      <c r="C14" s="147">
        <f>SUM(C12:C13)</f>
        <v>24</v>
      </c>
      <c r="D14" s="76">
        <f>SUM(D12:D13)</f>
        <v>24</v>
      </c>
      <c r="E14" s="166">
        <f t="shared" si="1"/>
        <v>0</v>
      </c>
      <c r="F14" s="836">
        <v>34</v>
      </c>
      <c r="G14" s="1382">
        <v>34</v>
      </c>
      <c r="H14" s="166">
        <f t="shared" si="1"/>
        <v>0</v>
      </c>
      <c r="I14" s="836">
        <f t="shared" si="1"/>
        <v>0</v>
      </c>
      <c r="J14" s="1382">
        <f t="shared" si="1"/>
        <v>0</v>
      </c>
      <c r="K14" s="166">
        <f t="shared" si="1"/>
        <v>0</v>
      </c>
      <c r="L14" s="836">
        <f t="shared" si="1"/>
        <v>58</v>
      </c>
      <c r="M14" s="1382">
        <f t="shared" si="1"/>
        <v>58</v>
      </c>
      <c r="N14" s="31"/>
      <c r="O14" s="31"/>
    </row>
    <row r="15" spans="1:20" ht="24.95" customHeight="1" thickBot="1" x14ac:dyDescent="0.4">
      <c r="A15" s="211" t="s">
        <v>25</v>
      </c>
      <c r="B15" s="1380"/>
      <c r="C15" s="736"/>
      <c r="D15" s="227"/>
      <c r="E15" s="1380"/>
      <c r="F15" s="736"/>
      <c r="G15" s="227"/>
      <c r="H15" s="336"/>
      <c r="I15" s="335"/>
      <c r="J15" s="1236"/>
      <c r="K15" s="1390"/>
      <c r="L15" s="201"/>
      <c r="M15" s="1394"/>
      <c r="N15" s="24"/>
      <c r="O15" s="24"/>
    </row>
    <row r="16" spans="1:20" ht="24.95" customHeight="1" thickBot="1" x14ac:dyDescent="0.4">
      <c r="A16" s="218" t="s">
        <v>29</v>
      </c>
      <c r="B16" s="1378">
        <v>0</v>
      </c>
      <c r="C16" s="864">
        <v>0</v>
      </c>
      <c r="D16" s="1339">
        <v>0</v>
      </c>
      <c r="E16" s="1378">
        <v>0</v>
      </c>
      <c r="F16" s="864">
        <v>1</v>
      </c>
      <c r="G16" s="1339">
        <f>SUM(E16:F16)</f>
        <v>1</v>
      </c>
      <c r="H16" s="1378">
        <v>0</v>
      </c>
      <c r="I16" s="864">
        <v>0</v>
      </c>
      <c r="J16" s="1339">
        <v>0</v>
      </c>
      <c r="K16" s="1392">
        <f>B16+E16+H16</f>
        <v>0</v>
      </c>
      <c r="L16" s="840">
        <f>C16+F16+I16</f>
        <v>1</v>
      </c>
      <c r="M16" s="1396">
        <f>D16+G16+J16</f>
        <v>1</v>
      </c>
      <c r="N16" s="24"/>
      <c r="O16" s="24"/>
    </row>
    <row r="17" spans="1:16" ht="36.75" customHeight="1" thickBot="1" x14ac:dyDescent="0.4">
      <c r="A17" s="2" t="s">
        <v>13</v>
      </c>
      <c r="B17" s="166">
        <f t="shared" ref="B17:M17" si="2">SUM(B16:B16)</f>
        <v>0</v>
      </c>
      <c r="C17" s="836">
        <v>0</v>
      </c>
      <c r="D17" s="168">
        <v>0</v>
      </c>
      <c r="E17" s="166">
        <f t="shared" si="2"/>
        <v>0</v>
      </c>
      <c r="F17" s="836">
        <f t="shared" si="2"/>
        <v>1</v>
      </c>
      <c r="G17" s="168">
        <f t="shared" si="2"/>
        <v>1</v>
      </c>
      <c r="H17" s="232">
        <f t="shared" si="2"/>
        <v>0</v>
      </c>
      <c r="I17" s="1388">
        <f t="shared" si="2"/>
        <v>0</v>
      </c>
      <c r="J17" s="1387">
        <f t="shared" si="2"/>
        <v>0</v>
      </c>
      <c r="K17" s="166">
        <f t="shared" si="2"/>
        <v>0</v>
      </c>
      <c r="L17" s="836">
        <f t="shared" si="2"/>
        <v>1</v>
      </c>
      <c r="M17" s="1382">
        <f t="shared" si="2"/>
        <v>1</v>
      </c>
      <c r="N17" s="24"/>
      <c r="O17" s="24"/>
    </row>
    <row r="18" spans="1:16" ht="30" customHeight="1" thickBot="1" x14ac:dyDescent="0.4">
      <c r="A18" s="33" t="s">
        <v>10</v>
      </c>
      <c r="B18" s="57">
        <f t="shared" ref="B18:M18" si="3">B14</f>
        <v>0</v>
      </c>
      <c r="C18" s="147">
        <f t="shared" si="3"/>
        <v>24</v>
      </c>
      <c r="D18" s="76">
        <f t="shared" si="3"/>
        <v>24</v>
      </c>
      <c r="E18" s="57">
        <f t="shared" si="3"/>
        <v>0</v>
      </c>
      <c r="F18" s="147">
        <f t="shared" si="3"/>
        <v>34</v>
      </c>
      <c r="G18" s="147">
        <f t="shared" si="3"/>
        <v>34</v>
      </c>
      <c r="H18" s="57">
        <f t="shared" si="3"/>
        <v>0</v>
      </c>
      <c r="I18" s="147">
        <f t="shared" si="3"/>
        <v>0</v>
      </c>
      <c r="J18" s="1235">
        <f t="shared" si="3"/>
        <v>0</v>
      </c>
      <c r="K18" s="57">
        <f t="shared" si="3"/>
        <v>0</v>
      </c>
      <c r="L18" s="147">
        <f t="shared" si="3"/>
        <v>58</v>
      </c>
      <c r="M18" s="1234">
        <f t="shared" si="3"/>
        <v>58</v>
      </c>
      <c r="N18" s="34"/>
      <c r="O18" s="34"/>
    </row>
    <row r="19" spans="1:16" ht="26.25" thickBot="1" x14ac:dyDescent="0.4">
      <c r="A19" s="33" t="s">
        <v>14</v>
      </c>
      <c r="B19" s="57">
        <f t="shared" ref="B19:M19" si="4">B17</f>
        <v>0</v>
      </c>
      <c r="C19" s="147">
        <f t="shared" si="4"/>
        <v>0</v>
      </c>
      <c r="D19" s="76">
        <f t="shared" si="4"/>
        <v>0</v>
      </c>
      <c r="E19" s="57">
        <f t="shared" si="4"/>
        <v>0</v>
      </c>
      <c r="F19" s="147">
        <f t="shared" si="4"/>
        <v>1</v>
      </c>
      <c r="G19" s="1235">
        <f t="shared" si="4"/>
        <v>1</v>
      </c>
      <c r="H19" s="57">
        <f t="shared" si="4"/>
        <v>0</v>
      </c>
      <c r="I19" s="147">
        <f t="shared" si="4"/>
        <v>0</v>
      </c>
      <c r="J19" s="1235">
        <f t="shared" si="4"/>
        <v>0</v>
      </c>
      <c r="K19" s="57">
        <f t="shared" si="4"/>
        <v>0</v>
      </c>
      <c r="L19" s="147">
        <f t="shared" si="4"/>
        <v>1</v>
      </c>
      <c r="M19" s="1234">
        <f t="shared" si="4"/>
        <v>1</v>
      </c>
      <c r="N19" s="25"/>
      <c r="O19" s="25"/>
    </row>
    <row r="20" spans="1:16" ht="35.25" customHeight="1" thickBot="1" x14ac:dyDescent="0.4">
      <c r="A20" s="3" t="s">
        <v>15</v>
      </c>
      <c r="B20" s="59">
        <f t="shared" ref="B20:M20" si="5">SUM(B18:B19)</f>
        <v>0</v>
      </c>
      <c r="C20" s="1385">
        <f t="shared" si="5"/>
        <v>24</v>
      </c>
      <c r="D20" s="77">
        <f t="shared" si="5"/>
        <v>24</v>
      </c>
      <c r="E20" s="59">
        <f t="shared" si="5"/>
        <v>0</v>
      </c>
      <c r="F20" s="1385">
        <f>SUM(F18:F19)</f>
        <v>35</v>
      </c>
      <c r="G20" s="1383">
        <f t="shared" si="5"/>
        <v>35</v>
      </c>
      <c r="H20" s="59">
        <f t="shared" si="5"/>
        <v>0</v>
      </c>
      <c r="I20" s="1385">
        <f t="shared" si="5"/>
        <v>0</v>
      </c>
      <c r="J20" s="1383">
        <f t="shared" si="5"/>
        <v>0</v>
      </c>
      <c r="K20" s="59">
        <f t="shared" si="5"/>
        <v>0</v>
      </c>
      <c r="L20" s="1385">
        <f t="shared" si="5"/>
        <v>59</v>
      </c>
      <c r="M20" s="1397">
        <f t="shared" si="5"/>
        <v>59</v>
      </c>
      <c r="N20" s="25"/>
      <c r="O20" s="25"/>
    </row>
    <row r="21" spans="1:16" ht="12" customHeight="1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ht="25.5" hidden="1" customHeight="1" x14ac:dyDescent="0.3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8"/>
    </row>
    <row r="23" spans="1:16" ht="37.5" customHeight="1" x14ac:dyDescent="0.35">
      <c r="A23" s="3194" t="s">
        <v>306</v>
      </c>
      <c r="B23" s="3194"/>
      <c r="C23" s="3194"/>
      <c r="D23" s="3194"/>
      <c r="E23" s="3194"/>
      <c r="F23" s="3194"/>
      <c r="G23" s="3194"/>
      <c r="H23" s="3194"/>
      <c r="I23" s="3194"/>
      <c r="J23" s="3194"/>
      <c r="K23" s="3194"/>
      <c r="L23" s="3194"/>
      <c r="M23" s="3194"/>
      <c r="N23" s="3194"/>
      <c r="O23" s="3194"/>
      <c r="P23" s="3194"/>
    </row>
    <row r="24" spans="1:16" ht="26.25" customHeight="1" x14ac:dyDescent="0.3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D35" sqref="D35"/>
    </sheetView>
  </sheetViews>
  <sheetFormatPr defaultRowHeight="18.75" x14ac:dyDescent="0.3"/>
  <cols>
    <col min="1" max="1" width="67" style="925" bestFit="1" customWidth="1"/>
    <col min="2" max="2" width="18.28515625" style="925" customWidth="1"/>
    <col min="3" max="3" width="14.5703125" style="925" customWidth="1"/>
    <col min="4" max="4" width="11.42578125" style="925" customWidth="1"/>
    <col min="5" max="5" width="18.28515625" style="925" customWidth="1"/>
    <col min="6" max="6" width="14.5703125" style="925" customWidth="1"/>
    <col min="7" max="7" width="11.28515625" style="925" customWidth="1"/>
    <col min="8" max="8" width="18.28515625" style="925" customWidth="1"/>
    <col min="9" max="9" width="14.5703125" style="925" customWidth="1"/>
    <col min="10" max="10" width="11.28515625" style="925" customWidth="1"/>
    <col min="11" max="11" width="18.28515625" style="925" customWidth="1"/>
    <col min="12" max="12" width="14.5703125" style="925" customWidth="1"/>
    <col min="13" max="13" width="11.28515625" style="925" customWidth="1"/>
    <col min="14" max="14" width="18.28515625" style="925" customWidth="1"/>
    <col min="15" max="15" width="14.5703125" style="925" customWidth="1"/>
    <col min="16" max="16" width="11.28515625" style="925" customWidth="1"/>
    <col min="17" max="17" width="18.28515625" style="925" customWidth="1"/>
    <col min="18" max="18" width="14.5703125" style="925" customWidth="1"/>
    <col min="19" max="19" width="11.42578125" style="925" customWidth="1"/>
    <col min="20" max="256" width="9.140625" style="925"/>
    <col min="257" max="257" width="67" style="925" bestFit="1" customWidth="1"/>
    <col min="258" max="258" width="18.28515625" style="925" customWidth="1"/>
    <col min="259" max="259" width="14.5703125" style="925" customWidth="1"/>
    <col min="260" max="260" width="11.42578125" style="925" customWidth="1"/>
    <col min="261" max="261" width="18.28515625" style="925" customWidth="1"/>
    <col min="262" max="262" width="14.5703125" style="925" customWidth="1"/>
    <col min="263" max="263" width="11.28515625" style="925" customWidth="1"/>
    <col min="264" max="264" width="18.28515625" style="925" customWidth="1"/>
    <col min="265" max="265" width="14.5703125" style="925" customWidth="1"/>
    <col min="266" max="266" width="11.28515625" style="925" customWidth="1"/>
    <col min="267" max="267" width="18.28515625" style="925" customWidth="1"/>
    <col min="268" max="268" width="14.5703125" style="925" customWidth="1"/>
    <col min="269" max="269" width="11.28515625" style="925" customWidth="1"/>
    <col min="270" max="270" width="18.28515625" style="925" customWidth="1"/>
    <col min="271" max="271" width="14.5703125" style="925" customWidth="1"/>
    <col min="272" max="272" width="11.28515625" style="925" customWidth="1"/>
    <col min="273" max="273" width="18.28515625" style="925" customWidth="1"/>
    <col min="274" max="274" width="14.5703125" style="925" customWidth="1"/>
    <col min="275" max="275" width="11.42578125" style="925" customWidth="1"/>
    <col min="276" max="512" width="9.140625" style="925"/>
    <col min="513" max="513" width="67" style="925" bestFit="1" customWidth="1"/>
    <col min="514" max="514" width="18.28515625" style="925" customWidth="1"/>
    <col min="515" max="515" width="14.5703125" style="925" customWidth="1"/>
    <col min="516" max="516" width="11.42578125" style="925" customWidth="1"/>
    <col min="517" max="517" width="18.28515625" style="925" customWidth="1"/>
    <col min="518" max="518" width="14.5703125" style="925" customWidth="1"/>
    <col min="519" max="519" width="11.28515625" style="925" customWidth="1"/>
    <col min="520" max="520" width="18.28515625" style="925" customWidth="1"/>
    <col min="521" max="521" width="14.5703125" style="925" customWidth="1"/>
    <col min="522" max="522" width="11.28515625" style="925" customWidth="1"/>
    <col min="523" max="523" width="18.28515625" style="925" customWidth="1"/>
    <col min="524" max="524" width="14.5703125" style="925" customWidth="1"/>
    <col min="525" max="525" width="11.28515625" style="925" customWidth="1"/>
    <col min="526" max="526" width="18.28515625" style="925" customWidth="1"/>
    <col min="527" max="527" width="14.5703125" style="925" customWidth="1"/>
    <col min="528" max="528" width="11.28515625" style="925" customWidth="1"/>
    <col min="529" max="529" width="18.28515625" style="925" customWidth="1"/>
    <col min="530" max="530" width="14.5703125" style="925" customWidth="1"/>
    <col min="531" max="531" width="11.42578125" style="925" customWidth="1"/>
    <col min="532" max="768" width="9.140625" style="925"/>
    <col min="769" max="769" width="67" style="925" bestFit="1" customWidth="1"/>
    <col min="770" max="770" width="18.28515625" style="925" customWidth="1"/>
    <col min="771" max="771" width="14.5703125" style="925" customWidth="1"/>
    <col min="772" max="772" width="11.42578125" style="925" customWidth="1"/>
    <col min="773" max="773" width="18.28515625" style="925" customWidth="1"/>
    <col min="774" max="774" width="14.5703125" style="925" customWidth="1"/>
    <col min="775" max="775" width="11.28515625" style="925" customWidth="1"/>
    <col min="776" max="776" width="18.28515625" style="925" customWidth="1"/>
    <col min="777" max="777" width="14.5703125" style="925" customWidth="1"/>
    <col min="778" max="778" width="11.28515625" style="925" customWidth="1"/>
    <col min="779" max="779" width="18.28515625" style="925" customWidth="1"/>
    <col min="780" max="780" width="14.5703125" style="925" customWidth="1"/>
    <col min="781" max="781" width="11.28515625" style="925" customWidth="1"/>
    <col min="782" max="782" width="18.28515625" style="925" customWidth="1"/>
    <col min="783" max="783" width="14.5703125" style="925" customWidth="1"/>
    <col min="784" max="784" width="11.28515625" style="925" customWidth="1"/>
    <col min="785" max="785" width="18.28515625" style="925" customWidth="1"/>
    <col min="786" max="786" width="14.5703125" style="925" customWidth="1"/>
    <col min="787" max="787" width="11.42578125" style="925" customWidth="1"/>
    <col min="788" max="1024" width="9.140625" style="925"/>
    <col min="1025" max="1025" width="67" style="925" bestFit="1" customWidth="1"/>
    <col min="1026" max="1026" width="18.28515625" style="925" customWidth="1"/>
    <col min="1027" max="1027" width="14.5703125" style="925" customWidth="1"/>
    <col min="1028" max="1028" width="11.42578125" style="925" customWidth="1"/>
    <col min="1029" max="1029" width="18.28515625" style="925" customWidth="1"/>
    <col min="1030" max="1030" width="14.5703125" style="925" customWidth="1"/>
    <col min="1031" max="1031" width="11.28515625" style="925" customWidth="1"/>
    <col min="1032" max="1032" width="18.28515625" style="925" customWidth="1"/>
    <col min="1033" max="1033" width="14.5703125" style="925" customWidth="1"/>
    <col min="1034" max="1034" width="11.28515625" style="925" customWidth="1"/>
    <col min="1035" max="1035" width="18.28515625" style="925" customWidth="1"/>
    <col min="1036" max="1036" width="14.5703125" style="925" customWidth="1"/>
    <col min="1037" max="1037" width="11.28515625" style="925" customWidth="1"/>
    <col min="1038" max="1038" width="18.28515625" style="925" customWidth="1"/>
    <col min="1039" max="1039" width="14.5703125" style="925" customWidth="1"/>
    <col min="1040" max="1040" width="11.28515625" style="925" customWidth="1"/>
    <col min="1041" max="1041" width="18.28515625" style="925" customWidth="1"/>
    <col min="1042" max="1042" width="14.5703125" style="925" customWidth="1"/>
    <col min="1043" max="1043" width="11.42578125" style="925" customWidth="1"/>
    <col min="1044" max="1280" width="9.140625" style="925"/>
    <col min="1281" max="1281" width="67" style="925" bestFit="1" customWidth="1"/>
    <col min="1282" max="1282" width="18.28515625" style="925" customWidth="1"/>
    <col min="1283" max="1283" width="14.5703125" style="925" customWidth="1"/>
    <col min="1284" max="1284" width="11.42578125" style="925" customWidth="1"/>
    <col min="1285" max="1285" width="18.28515625" style="925" customWidth="1"/>
    <col min="1286" max="1286" width="14.5703125" style="925" customWidth="1"/>
    <col min="1287" max="1287" width="11.28515625" style="925" customWidth="1"/>
    <col min="1288" max="1288" width="18.28515625" style="925" customWidth="1"/>
    <col min="1289" max="1289" width="14.5703125" style="925" customWidth="1"/>
    <col min="1290" max="1290" width="11.28515625" style="925" customWidth="1"/>
    <col min="1291" max="1291" width="18.28515625" style="925" customWidth="1"/>
    <col min="1292" max="1292" width="14.5703125" style="925" customWidth="1"/>
    <col min="1293" max="1293" width="11.28515625" style="925" customWidth="1"/>
    <col min="1294" max="1294" width="18.28515625" style="925" customWidth="1"/>
    <col min="1295" max="1295" width="14.5703125" style="925" customWidth="1"/>
    <col min="1296" max="1296" width="11.28515625" style="925" customWidth="1"/>
    <col min="1297" max="1297" width="18.28515625" style="925" customWidth="1"/>
    <col min="1298" max="1298" width="14.5703125" style="925" customWidth="1"/>
    <col min="1299" max="1299" width="11.42578125" style="925" customWidth="1"/>
    <col min="1300" max="1536" width="9.140625" style="925"/>
    <col min="1537" max="1537" width="67" style="925" bestFit="1" customWidth="1"/>
    <col min="1538" max="1538" width="18.28515625" style="925" customWidth="1"/>
    <col min="1539" max="1539" width="14.5703125" style="925" customWidth="1"/>
    <col min="1540" max="1540" width="11.42578125" style="925" customWidth="1"/>
    <col min="1541" max="1541" width="18.28515625" style="925" customWidth="1"/>
    <col min="1542" max="1542" width="14.5703125" style="925" customWidth="1"/>
    <col min="1543" max="1543" width="11.28515625" style="925" customWidth="1"/>
    <col min="1544" max="1544" width="18.28515625" style="925" customWidth="1"/>
    <col min="1545" max="1545" width="14.5703125" style="925" customWidth="1"/>
    <col min="1546" max="1546" width="11.28515625" style="925" customWidth="1"/>
    <col min="1547" max="1547" width="18.28515625" style="925" customWidth="1"/>
    <col min="1548" max="1548" width="14.5703125" style="925" customWidth="1"/>
    <col min="1549" max="1549" width="11.28515625" style="925" customWidth="1"/>
    <col min="1550" max="1550" width="18.28515625" style="925" customWidth="1"/>
    <col min="1551" max="1551" width="14.5703125" style="925" customWidth="1"/>
    <col min="1552" max="1552" width="11.28515625" style="925" customWidth="1"/>
    <col min="1553" max="1553" width="18.28515625" style="925" customWidth="1"/>
    <col min="1554" max="1554" width="14.5703125" style="925" customWidth="1"/>
    <col min="1555" max="1555" width="11.42578125" style="925" customWidth="1"/>
    <col min="1556" max="1792" width="9.140625" style="925"/>
    <col min="1793" max="1793" width="67" style="925" bestFit="1" customWidth="1"/>
    <col min="1794" max="1794" width="18.28515625" style="925" customWidth="1"/>
    <col min="1795" max="1795" width="14.5703125" style="925" customWidth="1"/>
    <col min="1796" max="1796" width="11.42578125" style="925" customWidth="1"/>
    <col min="1797" max="1797" width="18.28515625" style="925" customWidth="1"/>
    <col min="1798" max="1798" width="14.5703125" style="925" customWidth="1"/>
    <col min="1799" max="1799" width="11.28515625" style="925" customWidth="1"/>
    <col min="1800" max="1800" width="18.28515625" style="925" customWidth="1"/>
    <col min="1801" max="1801" width="14.5703125" style="925" customWidth="1"/>
    <col min="1802" max="1802" width="11.28515625" style="925" customWidth="1"/>
    <col min="1803" max="1803" width="18.28515625" style="925" customWidth="1"/>
    <col min="1804" max="1804" width="14.5703125" style="925" customWidth="1"/>
    <col min="1805" max="1805" width="11.28515625" style="925" customWidth="1"/>
    <col min="1806" max="1806" width="18.28515625" style="925" customWidth="1"/>
    <col min="1807" max="1807" width="14.5703125" style="925" customWidth="1"/>
    <col min="1808" max="1808" width="11.28515625" style="925" customWidth="1"/>
    <col min="1809" max="1809" width="18.28515625" style="925" customWidth="1"/>
    <col min="1810" max="1810" width="14.5703125" style="925" customWidth="1"/>
    <col min="1811" max="1811" width="11.42578125" style="925" customWidth="1"/>
    <col min="1812" max="2048" width="9.140625" style="925"/>
    <col min="2049" max="2049" width="67" style="925" bestFit="1" customWidth="1"/>
    <col min="2050" max="2050" width="18.28515625" style="925" customWidth="1"/>
    <col min="2051" max="2051" width="14.5703125" style="925" customWidth="1"/>
    <col min="2052" max="2052" width="11.42578125" style="925" customWidth="1"/>
    <col min="2053" max="2053" width="18.28515625" style="925" customWidth="1"/>
    <col min="2054" max="2054" width="14.5703125" style="925" customWidth="1"/>
    <col min="2055" max="2055" width="11.28515625" style="925" customWidth="1"/>
    <col min="2056" max="2056" width="18.28515625" style="925" customWidth="1"/>
    <col min="2057" max="2057" width="14.5703125" style="925" customWidth="1"/>
    <col min="2058" max="2058" width="11.28515625" style="925" customWidth="1"/>
    <col min="2059" max="2059" width="18.28515625" style="925" customWidth="1"/>
    <col min="2060" max="2060" width="14.5703125" style="925" customWidth="1"/>
    <col min="2061" max="2061" width="11.28515625" style="925" customWidth="1"/>
    <col min="2062" max="2062" width="18.28515625" style="925" customWidth="1"/>
    <col min="2063" max="2063" width="14.5703125" style="925" customWidth="1"/>
    <col min="2064" max="2064" width="11.28515625" style="925" customWidth="1"/>
    <col min="2065" max="2065" width="18.28515625" style="925" customWidth="1"/>
    <col min="2066" max="2066" width="14.5703125" style="925" customWidth="1"/>
    <col min="2067" max="2067" width="11.42578125" style="925" customWidth="1"/>
    <col min="2068" max="2304" width="9.140625" style="925"/>
    <col min="2305" max="2305" width="67" style="925" bestFit="1" customWidth="1"/>
    <col min="2306" max="2306" width="18.28515625" style="925" customWidth="1"/>
    <col min="2307" max="2307" width="14.5703125" style="925" customWidth="1"/>
    <col min="2308" max="2308" width="11.42578125" style="925" customWidth="1"/>
    <col min="2309" max="2309" width="18.28515625" style="925" customWidth="1"/>
    <col min="2310" max="2310" width="14.5703125" style="925" customWidth="1"/>
    <col min="2311" max="2311" width="11.28515625" style="925" customWidth="1"/>
    <col min="2312" max="2312" width="18.28515625" style="925" customWidth="1"/>
    <col min="2313" max="2313" width="14.5703125" style="925" customWidth="1"/>
    <col min="2314" max="2314" width="11.28515625" style="925" customWidth="1"/>
    <col min="2315" max="2315" width="18.28515625" style="925" customWidth="1"/>
    <col min="2316" max="2316" width="14.5703125" style="925" customWidth="1"/>
    <col min="2317" max="2317" width="11.28515625" style="925" customWidth="1"/>
    <col min="2318" max="2318" width="18.28515625" style="925" customWidth="1"/>
    <col min="2319" max="2319" width="14.5703125" style="925" customWidth="1"/>
    <col min="2320" max="2320" width="11.28515625" style="925" customWidth="1"/>
    <col min="2321" max="2321" width="18.28515625" style="925" customWidth="1"/>
    <col min="2322" max="2322" width="14.5703125" style="925" customWidth="1"/>
    <col min="2323" max="2323" width="11.42578125" style="925" customWidth="1"/>
    <col min="2324" max="2560" width="9.140625" style="925"/>
    <col min="2561" max="2561" width="67" style="925" bestFit="1" customWidth="1"/>
    <col min="2562" max="2562" width="18.28515625" style="925" customWidth="1"/>
    <col min="2563" max="2563" width="14.5703125" style="925" customWidth="1"/>
    <col min="2564" max="2564" width="11.42578125" style="925" customWidth="1"/>
    <col min="2565" max="2565" width="18.28515625" style="925" customWidth="1"/>
    <col min="2566" max="2566" width="14.5703125" style="925" customWidth="1"/>
    <col min="2567" max="2567" width="11.28515625" style="925" customWidth="1"/>
    <col min="2568" max="2568" width="18.28515625" style="925" customWidth="1"/>
    <col min="2569" max="2569" width="14.5703125" style="925" customWidth="1"/>
    <col min="2570" max="2570" width="11.28515625" style="925" customWidth="1"/>
    <col min="2571" max="2571" width="18.28515625" style="925" customWidth="1"/>
    <col min="2572" max="2572" width="14.5703125" style="925" customWidth="1"/>
    <col min="2573" max="2573" width="11.28515625" style="925" customWidth="1"/>
    <col min="2574" max="2574" width="18.28515625" style="925" customWidth="1"/>
    <col min="2575" max="2575" width="14.5703125" style="925" customWidth="1"/>
    <col min="2576" max="2576" width="11.28515625" style="925" customWidth="1"/>
    <col min="2577" max="2577" width="18.28515625" style="925" customWidth="1"/>
    <col min="2578" max="2578" width="14.5703125" style="925" customWidth="1"/>
    <col min="2579" max="2579" width="11.42578125" style="925" customWidth="1"/>
    <col min="2580" max="2816" width="9.140625" style="925"/>
    <col min="2817" max="2817" width="67" style="925" bestFit="1" customWidth="1"/>
    <col min="2818" max="2818" width="18.28515625" style="925" customWidth="1"/>
    <col min="2819" max="2819" width="14.5703125" style="925" customWidth="1"/>
    <col min="2820" max="2820" width="11.42578125" style="925" customWidth="1"/>
    <col min="2821" max="2821" width="18.28515625" style="925" customWidth="1"/>
    <col min="2822" max="2822" width="14.5703125" style="925" customWidth="1"/>
    <col min="2823" max="2823" width="11.28515625" style="925" customWidth="1"/>
    <col min="2824" max="2824" width="18.28515625" style="925" customWidth="1"/>
    <col min="2825" max="2825" width="14.5703125" style="925" customWidth="1"/>
    <col min="2826" max="2826" width="11.28515625" style="925" customWidth="1"/>
    <col min="2827" max="2827" width="18.28515625" style="925" customWidth="1"/>
    <col min="2828" max="2828" width="14.5703125" style="925" customWidth="1"/>
    <col min="2829" max="2829" width="11.28515625" style="925" customWidth="1"/>
    <col min="2830" max="2830" width="18.28515625" style="925" customWidth="1"/>
    <col min="2831" max="2831" width="14.5703125" style="925" customWidth="1"/>
    <col min="2832" max="2832" width="11.28515625" style="925" customWidth="1"/>
    <col min="2833" max="2833" width="18.28515625" style="925" customWidth="1"/>
    <col min="2834" max="2834" width="14.5703125" style="925" customWidth="1"/>
    <col min="2835" max="2835" width="11.42578125" style="925" customWidth="1"/>
    <col min="2836" max="3072" width="9.140625" style="925"/>
    <col min="3073" max="3073" width="67" style="925" bestFit="1" customWidth="1"/>
    <col min="3074" max="3074" width="18.28515625" style="925" customWidth="1"/>
    <col min="3075" max="3075" width="14.5703125" style="925" customWidth="1"/>
    <col min="3076" max="3076" width="11.42578125" style="925" customWidth="1"/>
    <col min="3077" max="3077" width="18.28515625" style="925" customWidth="1"/>
    <col min="3078" max="3078" width="14.5703125" style="925" customWidth="1"/>
    <col min="3079" max="3079" width="11.28515625" style="925" customWidth="1"/>
    <col min="3080" max="3080" width="18.28515625" style="925" customWidth="1"/>
    <col min="3081" max="3081" width="14.5703125" style="925" customWidth="1"/>
    <col min="3082" max="3082" width="11.28515625" style="925" customWidth="1"/>
    <col min="3083" max="3083" width="18.28515625" style="925" customWidth="1"/>
    <col min="3084" max="3084" width="14.5703125" style="925" customWidth="1"/>
    <col min="3085" max="3085" width="11.28515625" style="925" customWidth="1"/>
    <col min="3086" max="3086" width="18.28515625" style="925" customWidth="1"/>
    <col min="3087" max="3087" width="14.5703125" style="925" customWidth="1"/>
    <col min="3088" max="3088" width="11.28515625" style="925" customWidth="1"/>
    <col min="3089" max="3089" width="18.28515625" style="925" customWidth="1"/>
    <col min="3090" max="3090" width="14.5703125" style="925" customWidth="1"/>
    <col min="3091" max="3091" width="11.42578125" style="925" customWidth="1"/>
    <col min="3092" max="3328" width="9.140625" style="925"/>
    <col min="3329" max="3329" width="67" style="925" bestFit="1" customWidth="1"/>
    <col min="3330" max="3330" width="18.28515625" style="925" customWidth="1"/>
    <col min="3331" max="3331" width="14.5703125" style="925" customWidth="1"/>
    <col min="3332" max="3332" width="11.42578125" style="925" customWidth="1"/>
    <col min="3333" max="3333" width="18.28515625" style="925" customWidth="1"/>
    <col min="3334" max="3334" width="14.5703125" style="925" customWidth="1"/>
    <col min="3335" max="3335" width="11.28515625" style="925" customWidth="1"/>
    <col min="3336" max="3336" width="18.28515625" style="925" customWidth="1"/>
    <col min="3337" max="3337" width="14.5703125" style="925" customWidth="1"/>
    <col min="3338" max="3338" width="11.28515625" style="925" customWidth="1"/>
    <col min="3339" max="3339" width="18.28515625" style="925" customWidth="1"/>
    <col min="3340" max="3340" width="14.5703125" style="925" customWidth="1"/>
    <col min="3341" max="3341" width="11.28515625" style="925" customWidth="1"/>
    <col min="3342" max="3342" width="18.28515625" style="925" customWidth="1"/>
    <col min="3343" max="3343" width="14.5703125" style="925" customWidth="1"/>
    <col min="3344" max="3344" width="11.28515625" style="925" customWidth="1"/>
    <col min="3345" max="3345" width="18.28515625" style="925" customWidth="1"/>
    <col min="3346" max="3346" width="14.5703125" style="925" customWidth="1"/>
    <col min="3347" max="3347" width="11.42578125" style="925" customWidth="1"/>
    <col min="3348" max="3584" width="9.140625" style="925"/>
    <col min="3585" max="3585" width="67" style="925" bestFit="1" customWidth="1"/>
    <col min="3586" max="3586" width="18.28515625" style="925" customWidth="1"/>
    <col min="3587" max="3587" width="14.5703125" style="925" customWidth="1"/>
    <col min="3588" max="3588" width="11.42578125" style="925" customWidth="1"/>
    <col min="3589" max="3589" width="18.28515625" style="925" customWidth="1"/>
    <col min="3590" max="3590" width="14.5703125" style="925" customWidth="1"/>
    <col min="3591" max="3591" width="11.28515625" style="925" customWidth="1"/>
    <col min="3592" max="3592" width="18.28515625" style="925" customWidth="1"/>
    <col min="3593" max="3593" width="14.5703125" style="925" customWidth="1"/>
    <col min="3594" max="3594" width="11.28515625" style="925" customWidth="1"/>
    <col min="3595" max="3595" width="18.28515625" style="925" customWidth="1"/>
    <col min="3596" max="3596" width="14.5703125" style="925" customWidth="1"/>
    <col min="3597" max="3597" width="11.28515625" style="925" customWidth="1"/>
    <col min="3598" max="3598" width="18.28515625" style="925" customWidth="1"/>
    <col min="3599" max="3599" width="14.5703125" style="925" customWidth="1"/>
    <col min="3600" max="3600" width="11.28515625" style="925" customWidth="1"/>
    <col min="3601" max="3601" width="18.28515625" style="925" customWidth="1"/>
    <col min="3602" max="3602" width="14.5703125" style="925" customWidth="1"/>
    <col min="3603" max="3603" width="11.42578125" style="925" customWidth="1"/>
    <col min="3604" max="3840" width="9.140625" style="925"/>
    <col min="3841" max="3841" width="67" style="925" bestFit="1" customWidth="1"/>
    <col min="3842" max="3842" width="18.28515625" style="925" customWidth="1"/>
    <col min="3843" max="3843" width="14.5703125" style="925" customWidth="1"/>
    <col min="3844" max="3844" width="11.42578125" style="925" customWidth="1"/>
    <col min="3845" max="3845" width="18.28515625" style="925" customWidth="1"/>
    <col min="3846" max="3846" width="14.5703125" style="925" customWidth="1"/>
    <col min="3847" max="3847" width="11.28515625" style="925" customWidth="1"/>
    <col min="3848" max="3848" width="18.28515625" style="925" customWidth="1"/>
    <col min="3849" max="3849" width="14.5703125" style="925" customWidth="1"/>
    <col min="3850" max="3850" width="11.28515625" style="925" customWidth="1"/>
    <col min="3851" max="3851" width="18.28515625" style="925" customWidth="1"/>
    <col min="3852" max="3852" width="14.5703125" style="925" customWidth="1"/>
    <col min="3853" max="3853" width="11.28515625" style="925" customWidth="1"/>
    <col min="3854" max="3854" width="18.28515625" style="925" customWidth="1"/>
    <col min="3855" max="3855" width="14.5703125" style="925" customWidth="1"/>
    <col min="3856" max="3856" width="11.28515625" style="925" customWidth="1"/>
    <col min="3857" max="3857" width="18.28515625" style="925" customWidth="1"/>
    <col min="3858" max="3858" width="14.5703125" style="925" customWidth="1"/>
    <col min="3859" max="3859" width="11.42578125" style="925" customWidth="1"/>
    <col min="3860" max="4096" width="9.140625" style="925"/>
    <col min="4097" max="4097" width="67" style="925" bestFit="1" customWidth="1"/>
    <col min="4098" max="4098" width="18.28515625" style="925" customWidth="1"/>
    <col min="4099" max="4099" width="14.5703125" style="925" customWidth="1"/>
    <col min="4100" max="4100" width="11.42578125" style="925" customWidth="1"/>
    <col min="4101" max="4101" width="18.28515625" style="925" customWidth="1"/>
    <col min="4102" max="4102" width="14.5703125" style="925" customWidth="1"/>
    <col min="4103" max="4103" width="11.28515625" style="925" customWidth="1"/>
    <col min="4104" max="4104" width="18.28515625" style="925" customWidth="1"/>
    <col min="4105" max="4105" width="14.5703125" style="925" customWidth="1"/>
    <col min="4106" max="4106" width="11.28515625" style="925" customWidth="1"/>
    <col min="4107" max="4107" width="18.28515625" style="925" customWidth="1"/>
    <col min="4108" max="4108" width="14.5703125" style="925" customWidth="1"/>
    <col min="4109" max="4109" width="11.28515625" style="925" customWidth="1"/>
    <col min="4110" max="4110" width="18.28515625" style="925" customWidth="1"/>
    <col min="4111" max="4111" width="14.5703125" style="925" customWidth="1"/>
    <col min="4112" max="4112" width="11.28515625" style="925" customWidth="1"/>
    <col min="4113" max="4113" width="18.28515625" style="925" customWidth="1"/>
    <col min="4114" max="4114" width="14.5703125" style="925" customWidth="1"/>
    <col min="4115" max="4115" width="11.42578125" style="925" customWidth="1"/>
    <col min="4116" max="4352" width="9.140625" style="925"/>
    <col min="4353" max="4353" width="67" style="925" bestFit="1" customWidth="1"/>
    <col min="4354" max="4354" width="18.28515625" style="925" customWidth="1"/>
    <col min="4355" max="4355" width="14.5703125" style="925" customWidth="1"/>
    <col min="4356" max="4356" width="11.42578125" style="925" customWidth="1"/>
    <col min="4357" max="4357" width="18.28515625" style="925" customWidth="1"/>
    <col min="4358" max="4358" width="14.5703125" style="925" customWidth="1"/>
    <col min="4359" max="4359" width="11.28515625" style="925" customWidth="1"/>
    <col min="4360" max="4360" width="18.28515625" style="925" customWidth="1"/>
    <col min="4361" max="4361" width="14.5703125" style="925" customWidth="1"/>
    <col min="4362" max="4362" width="11.28515625" style="925" customWidth="1"/>
    <col min="4363" max="4363" width="18.28515625" style="925" customWidth="1"/>
    <col min="4364" max="4364" width="14.5703125" style="925" customWidth="1"/>
    <col min="4365" max="4365" width="11.28515625" style="925" customWidth="1"/>
    <col min="4366" max="4366" width="18.28515625" style="925" customWidth="1"/>
    <col min="4367" max="4367" width="14.5703125" style="925" customWidth="1"/>
    <col min="4368" max="4368" width="11.28515625" style="925" customWidth="1"/>
    <col min="4369" max="4369" width="18.28515625" style="925" customWidth="1"/>
    <col min="4370" max="4370" width="14.5703125" style="925" customWidth="1"/>
    <col min="4371" max="4371" width="11.42578125" style="925" customWidth="1"/>
    <col min="4372" max="4608" width="9.140625" style="925"/>
    <col min="4609" max="4609" width="67" style="925" bestFit="1" customWidth="1"/>
    <col min="4610" max="4610" width="18.28515625" style="925" customWidth="1"/>
    <col min="4611" max="4611" width="14.5703125" style="925" customWidth="1"/>
    <col min="4612" max="4612" width="11.42578125" style="925" customWidth="1"/>
    <col min="4613" max="4613" width="18.28515625" style="925" customWidth="1"/>
    <col min="4614" max="4614" width="14.5703125" style="925" customWidth="1"/>
    <col min="4615" max="4615" width="11.28515625" style="925" customWidth="1"/>
    <col min="4616" max="4616" width="18.28515625" style="925" customWidth="1"/>
    <col min="4617" max="4617" width="14.5703125" style="925" customWidth="1"/>
    <col min="4618" max="4618" width="11.28515625" style="925" customWidth="1"/>
    <col min="4619" max="4619" width="18.28515625" style="925" customWidth="1"/>
    <col min="4620" max="4620" width="14.5703125" style="925" customWidth="1"/>
    <col min="4621" max="4621" width="11.28515625" style="925" customWidth="1"/>
    <col min="4622" max="4622" width="18.28515625" style="925" customWidth="1"/>
    <col min="4623" max="4623" width="14.5703125" style="925" customWidth="1"/>
    <col min="4624" max="4624" width="11.28515625" style="925" customWidth="1"/>
    <col min="4625" max="4625" width="18.28515625" style="925" customWidth="1"/>
    <col min="4626" max="4626" width="14.5703125" style="925" customWidth="1"/>
    <col min="4627" max="4627" width="11.42578125" style="925" customWidth="1"/>
    <col min="4628" max="4864" width="9.140625" style="925"/>
    <col min="4865" max="4865" width="67" style="925" bestFit="1" customWidth="1"/>
    <col min="4866" max="4866" width="18.28515625" style="925" customWidth="1"/>
    <col min="4867" max="4867" width="14.5703125" style="925" customWidth="1"/>
    <col min="4868" max="4868" width="11.42578125" style="925" customWidth="1"/>
    <col min="4869" max="4869" width="18.28515625" style="925" customWidth="1"/>
    <col min="4870" max="4870" width="14.5703125" style="925" customWidth="1"/>
    <col min="4871" max="4871" width="11.28515625" style="925" customWidth="1"/>
    <col min="4872" max="4872" width="18.28515625" style="925" customWidth="1"/>
    <col min="4873" max="4873" width="14.5703125" style="925" customWidth="1"/>
    <col min="4874" max="4874" width="11.28515625" style="925" customWidth="1"/>
    <col min="4875" max="4875" width="18.28515625" style="925" customWidth="1"/>
    <col min="4876" max="4876" width="14.5703125" style="925" customWidth="1"/>
    <col min="4877" max="4877" width="11.28515625" style="925" customWidth="1"/>
    <col min="4878" max="4878" width="18.28515625" style="925" customWidth="1"/>
    <col min="4879" max="4879" width="14.5703125" style="925" customWidth="1"/>
    <col min="4880" max="4880" width="11.28515625" style="925" customWidth="1"/>
    <col min="4881" max="4881" width="18.28515625" style="925" customWidth="1"/>
    <col min="4882" max="4882" width="14.5703125" style="925" customWidth="1"/>
    <col min="4883" max="4883" width="11.42578125" style="925" customWidth="1"/>
    <col min="4884" max="5120" width="9.140625" style="925"/>
    <col min="5121" max="5121" width="67" style="925" bestFit="1" customWidth="1"/>
    <col min="5122" max="5122" width="18.28515625" style="925" customWidth="1"/>
    <col min="5123" max="5123" width="14.5703125" style="925" customWidth="1"/>
    <col min="5124" max="5124" width="11.42578125" style="925" customWidth="1"/>
    <col min="5125" max="5125" width="18.28515625" style="925" customWidth="1"/>
    <col min="5126" max="5126" width="14.5703125" style="925" customWidth="1"/>
    <col min="5127" max="5127" width="11.28515625" style="925" customWidth="1"/>
    <col min="5128" max="5128" width="18.28515625" style="925" customWidth="1"/>
    <col min="5129" max="5129" width="14.5703125" style="925" customWidth="1"/>
    <col min="5130" max="5130" width="11.28515625" style="925" customWidth="1"/>
    <col min="5131" max="5131" width="18.28515625" style="925" customWidth="1"/>
    <col min="5132" max="5132" width="14.5703125" style="925" customWidth="1"/>
    <col min="5133" max="5133" width="11.28515625" style="925" customWidth="1"/>
    <col min="5134" max="5134" width="18.28515625" style="925" customWidth="1"/>
    <col min="5135" max="5135" width="14.5703125" style="925" customWidth="1"/>
    <col min="5136" max="5136" width="11.28515625" style="925" customWidth="1"/>
    <col min="5137" max="5137" width="18.28515625" style="925" customWidth="1"/>
    <col min="5138" max="5138" width="14.5703125" style="925" customWidth="1"/>
    <col min="5139" max="5139" width="11.42578125" style="925" customWidth="1"/>
    <col min="5140" max="5376" width="9.140625" style="925"/>
    <col min="5377" max="5377" width="67" style="925" bestFit="1" customWidth="1"/>
    <col min="5378" max="5378" width="18.28515625" style="925" customWidth="1"/>
    <col min="5379" max="5379" width="14.5703125" style="925" customWidth="1"/>
    <col min="5380" max="5380" width="11.42578125" style="925" customWidth="1"/>
    <col min="5381" max="5381" width="18.28515625" style="925" customWidth="1"/>
    <col min="5382" max="5382" width="14.5703125" style="925" customWidth="1"/>
    <col min="5383" max="5383" width="11.28515625" style="925" customWidth="1"/>
    <col min="5384" max="5384" width="18.28515625" style="925" customWidth="1"/>
    <col min="5385" max="5385" width="14.5703125" style="925" customWidth="1"/>
    <col min="5386" max="5386" width="11.28515625" style="925" customWidth="1"/>
    <col min="5387" max="5387" width="18.28515625" style="925" customWidth="1"/>
    <col min="5388" max="5388" width="14.5703125" style="925" customWidth="1"/>
    <col min="5389" max="5389" width="11.28515625" style="925" customWidth="1"/>
    <col min="5390" max="5390" width="18.28515625" style="925" customWidth="1"/>
    <col min="5391" max="5391" width="14.5703125" style="925" customWidth="1"/>
    <col min="5392" max="5392" width="11.28515625" style="925" customWidth="1"/>
    <col min="5393" max="5393" width="18.28515625" style="925" customWidth="1"/>
    <col min="5394" max="5394" width="14.5703125" style="925" customWidth="1"/>
    <col min="5395" max="5395" width="11.42578125" style="925" customWidth="1"/>
    <col min="5396" max="5632" width="9.140625" style="925"/>
    <col min="5633" max="5633" width="67" style="925" bestFit="1" customWidth="1"/>
    <col min="5634" max="5634" width="18.28515625" style="925" customWidth="1"/>
    <col min="5635" max="5635" width="14.5703125" style="925" customWidth="1"/>
    <col min="5636" max="5636" width="11.42578125" style="925" customWidth="1"/>
    <col min="5637" max="5637" width="18.28515625" style="925" customWidth="1"/>
    <col min="5638" max="5638" width="14.5703125" style="925" customWidth="1"/>
    <col min="5639" max="5639" width="11.28515625" style="925" customWidth="1"/>
    <col min="5640" max="5640" width="18.28515625" style="925" customWidth="1"/>
    <col min="5641" max="5641" width="14.5703125" style="925" customWidth="1"/>
    <col min="5642" max="5642" width="11.28515625" style="925" customWidth="1"/>
    <col min="5643" max="5643" width="18.28515625" style="925" customWidth="1"/>
    <col min="5644" max="5644" width="14.5703125" style="925" customWidth="1"/>
    <col min="5645" max="5645" width="11.28515625" style="925" customWidth="1"/>
    <col min="5646" max="5646" width="18.28515625" style="925" customWidth="1"/>
    <col min="5647" max="5647" width="14.5703125" style="925" customWidth="1"/>
    <col min="5648" max="5648" width="11.28515625" style="925" customWidth="1"/>
    <col min="5649" max="5649" width="18.28515625" style="925" customWidth="1"/>
    <col min="5650" max="5650" width="14.5703125" style="925" customWidth="1"/>
    <col min="5651" max="5651" width="11.42578125" style="925" customWidth="1"/>
    <col min="5652" max="5888" width="9.140625" style="925"/>
    <col min="5889" max="5889" width="67" style="925" bestFit="1" customWidth="1"/>
    <col min="5890" max="5890" width="18.28515625" style="925" customWidth="1"/>
    <col min="5891" max="5891" width="14.5703125" style="925" customWidth="1"/>
    <col min="5892" max="5892" width="11.42578125" style="925" customWidth="1"/>
    <col min="5893" max="5893" width="18.28515625" style="925" customWidth="1"/>
    <col min="5894" max="5894" width="14.5703125" style="925" customWidth="1"/>
    <col min="5895" max="5895" width="11.28515625" style="925" customWidth="1"/>
    <col min="5896" max="5896" width="18.28515625" style="925" customWidth="1"/>
    <col min="5897" max="5897" width="14.5703125" style="925" customWidth="1"/>
    <col min="5898" max="5898" width="11.28515625" style="925" customWidth="1"/>
    <col min="5899" max="5899" width="18.28515625" style="925" customWidth="1"/>
    <col min="5900" max="5900" width="14.5703125" style="925" customWidth="1"/>
    <col min="5901" max="5901" width="11.28515625" style="925" customWidth="1"/>
    <col min="5902" max="5902" width="18.28515625" style="925" customWidth="1"/>
    <col min="5903" max="5903" width="14.5703125" style="925" customWidth="1"/>
    <col min="5904" max="5904" width="11.28515625" style="925" customWidth="1"/>
    <col min="5905" max="5905" width="18.28515625" style="925" customWidth="1"/>
    <col min="5906" max="5906" width="14.5703125" style="925" customWidth="1"/>
    <col min="5907" max="5907" width="11.42578125" style="925" customWidth="1"/>
    <col min="5908" max="6144" width="9.140625" style="925"/>
    <col min="6145" max="6145" width="67" style="925" bestFit="1" customWidth="1"/>
    <col min="6146" max="6146" width="18.28515625" style="925" customWidth="1"/>
    <col min="6147" max="6147" width="14.5703125" style="925" customWidth="1"/>
    <col min="6148" max="6148" width="11.42578125" style="925" customWidth="1"/>
    <col min="6149" max="6149" width="18.28515625" style="925" customWidth="1"/>
    <col min="6150" max="6150" width="14.5703125" style="925" customWidth="1"/>
    <col min="6151" max="6151" width="11.28515625" style="925" customWidth="1"/>
    <col min="6152" max="6152" width="18.28515625" style="925" customWidth="1"/>
    <col min="6153" max="6153" width="14.5703125" style="925" customWidth="1"/>
    <col min="6154" max="6154" width="11.28515625" style="925" customWidth="1"/>
    <col min="6155" max="6155" width="18.28515625" style="925" customWidth="1"/>
    <col min="6156" max="6156" width="14.5703125" style="925" customWidth="1"/>
    <col min="6157" max="6157" width="11.28515625" style="925" customWidth="1"/>
    <col min="6158" max="6158" width="18.28515625" style="925" customWidth="1"/>
    <col min="6159" max="6159" width="14.5703125" style="925" customWidth="1"/>
    <col min="6160" max="6160" width="11.28515625" style="925" customWidth="1"/>
    <col min="6161" max="6161" width="18.28515625" style="925" customWidth="1"/>
    <col min="6162" max="6162" width="14.5703125" style="925" customWidth="1"/>
    <col min="6163" max="6163" width="11.42578125" style="925" customWidth="1"/>
    <col min="6164" max="6400" width="9.140625" style="925"/>
    <col min="6401" max="6401" width="67" style="925" bestFit="1" customWidth="1"/>
    <col min="6402" max="6402" width="18.28515625" style="925" customWidth="1"/>
    <col min="6403" max="6403" width="14.5703125" style="925" customWidth="1"/>
    <col min="6404" max="6404" width="11.42578125" style="925" customWidth="1"/>
    <col min="6405" max="6405" width="18.28515625" style="925" customWidth="1"/>
    <col min="6406" max="6406" width="14.5703125" style="925" customWidth="1"/>
    <col min="6407" max="6407" width="11.28515625" style="925" customWidth="1"/>
    <col min="6408" max="6408" width="18.28515625" style="925" customWidth="1"/>
    <col min="6409" max="6409" width="14.5703125" style="925" customWidth="1"/>
    <col min="6410" max="6410" width="11.28515625" style="925" customWidth="1"/>
    <col min="6411" max="6411" width="18.28515625" style="925" customWidth="1"/>
    <col min="6412" max="6412" width="14.5703125" style="925" customWidth="1"/>
    <col min="6413" max="6413" width="11.28515625" style="925" customWidth="1"/>
    <col min="6414" max="6414" width="18.28515625" style="925" customWidth="1"/>
    <col min="6415" max="6415" width="14.5703125" style="925" customWidth="1"/>
    <col min="6416" max="6416" width="11.28515625" style="925" customWidth="1"/>
    <col min="6417" max="6417" width="18.28515625" style="925" customWidth="1"/>
    <col min="6418" max="6418" width="14.5703125" style="925" customWidth="1"/>
    <col min="6419" max="6419" width="11.42578125" style="925" customWidth="1"/>
    <col min="6420" max="6656" width="9.140625" style="925"/>
    <col min="6657" max="6657" width="67" style="925" bestFit="1" customWidth="1"/>
    <col min="6658" max="6658" width="18.28515625" style="925" customWidth="1"/>
    <col min="6659" max="6659" width="14.5703125" style="925" customWidth="1"/>
    <col min="6660" max="6660" width="11.42578125" style="925" customWidth="1"/>
    <col min="6661" max="6661" width="18.28515625" style="925" customWidth="1"/>
    <col min="6662" max="6662" width="14.5703125" style="925" customWidth="1"/>
    <col min="6663" max="6663" width="11.28515625" style="925" customWidth="1"/>
    <col min="6664" max="6664" width="18.28515625" style="925" customWidth="1"/>
    <col min="6665" max="6665" width="14.5703125" style="925" customWidth="1"/>
    <col min="6666" max="6666" width="11.28515625" style="925" customWidth="1"/>
    <col min="6667" max="6667" width="18.28515625" style="925" customWidth="1"/>
    <col min="6668" max="6668" width="14.5703125" style="925" customWidth="1"/>
    <col min="6669" max="6669" width="11.28515625" style="925" customWidth="1"/>
    <col min="6670" max="6670" width="18.28515625" style="925" customWidth="1"/>
    <col min="6671" max="6671" width="14.5703125" style="925" customWidth="1"/>
    <col min="6672" max="6672" width="11.28515625" style="925" customWidth="1"/>
    <col min="6673" max="6673" width="18.28515625" style="925" customWidth="1"/>
    <col min="6674" max="6674" width="14.5703125" style="925" customWidth="1"/>
    <col min="6675" max="6675" width="11.42578125" style="925" customWidth="1"/>
    <col min="6676" max="6912" width="9.140625" style="925"/>
    <col min="6913" max="6913" width="67" style="925" bestFit="1" customWidth="1"/>
    <col min="6914" max="6914" width="18.28515625" style="925" customWidth="1"/>
    <col min="6915" max="6915" width="14.5703125" style="925" customWidth="1"/>
    <col min="6916" max="6916" width="11.42578125" style="925" customWidth="1"/>
    <col min="6917" max="6917" width="18.28515625" style="925" customWidth="1"/>
    <col min="6918" max="6918" width="14.5703125" style="925" customWidth="1"/>
    <col min="6919" max="6919" width="11.28515625" style="925" customWidth="1"/>
    <col min="6920" max="6920" width="18.28515625" style="925" customWidth="1"/>
    <col min="6921" max="6921" width="14.5703125" style="925" customWidth="1"/>
    <col min="6922" max="6922" width="11.28515625" style="925" customWidth="1"/>
    <col min="6923" max="6923" width="18.28515625" style="925" customWidth="1"/>
    <col min="6924" max="6924" width="14.5703125" style="925" customWidth="1"/>
    <col min="6925" max="6925" width="11.28515625" style="925" customWidth="1"/>
    <col min="6926" max="6926" width="18.28515625" style="925" customWidth="1"/>
    <col min="6927" max="6927" width="14.5703125" style="925" customWidth="1"/>
    <col min="6928" max="6928" width="11.28515625" style="925" customWidth="1"/>
    <col min="6929" max="6929" width="18.28515625" style="925" customWidth="1"/>
    <col min="6930" max="6930" width="14.5703125" style="925" customWidth="1"/>
    <col min="6931" max="6931" width="11.42578125" style="925" customWidth="1"/>
    <col min="6932" max="7168" width="9.140625" style="925"/>
    <col min="7169" max="7169" width="67" style="925" bestFit="1" customWidth="1"/>
    <col min="7170" max="7170" width="18.28515625" style="925" customWidth="1"/>
    <col min="7171" max="7171" width="14.5703125" style="925" customWidth="1"/>
    <col min="7172" max="7172" width="11.42578125" style="925" customWidth="1"/>
    <col min="7173" max="7173" width="18.28515625" style="925" customWidth="1"/>
    <col min="7174" max="7174" width="14.5703125" style="925" customWidth="1"/>
    <col min="7175" max="7175" width="11.28515625" style="925" customWidth="1"/>
    <col min="7176" max="7176" width="18.28515625" style="925" customWidth="1"/>
    <col min="7177" max="7177" width="14.5703125" style="925" customWidth="1"/>
    <col min="7178" max="7178" width="11.28515625" style="925" customWidth="1"/>
    <col min="7179" max="7179" width="18.28515625" style="925" customWidth="1"/>
    <col min="7180" max="7180" width="14.5703125" style="925" customWidth="1"/>
    <col min="7181" max="7181" width="11.28515625" style="925" customWidth="1"/>
    <col min="7182" max="7182" width="18.28515625" style="925" customWidth="1"/>
    <col min="7183" max="7183" width="14.5703125" style="925" customWidth="1"/>
    <col min="7184" max="7184" width="11.28515625" style="925" customWidth="1"/>
    <col min="7185" max="7185" width="18.28515625" style="925" customWidth="1"/>
    <col min="7186" max="7186" width="14.5703125" style="925" customWidth="1"/>
    <col min="7187" max="7187" width="11.42578125" style="925" customWidth="1"/>
    <col min="7188" max="7424" width="9.140625" style="925"/>
    <col min="7425" max="7425" width="67" style="925" bestFit="1" customWidth="1"/>
    <col min="7426" max="7426" width="18.28515625" style="925" customWidth="1"/>
    <col min="7427" max="7427" width="14.5703125" style="925" customWidth="1"/>
    <col min="7428" max="7428" width="11.42578125" style="925" customWidth="1"/>
    <col min="7429" max="7429" width="18.28515625" style="925" customWidth="1"/>
    <col min="7430" max="7430" width="14.5703125" style="925" customWidth="1"/>
    <col min="7431" max="7431" width="11.28515625" style="925" customWidth="1"/>
    <col min="7432" max="7432" width="18.28515625" style="925" customWidth="1"/>
    <col min="7433" max="7433" width="14.5703125" style="925" customWidth="1"/>
    <col min="7434" max="7434" width="11.28515625" style="925" customWidth="1"/>
    <col min="7435" max="7435" width="18.28515625" style="925" customWidth="1"/>
    <col min="7436" max="7436" width="14.5703125" style="925" customWidth="1"/>
    <col min="7437" max="7437" width="11.28515625" style="925" customWidth="1"/>
    <col min="7438" max="7438" width="18.28515625" style="925" customWidth="1"/>
    <col min="7439" max="7439" width="14.5703125" style="925" customWidth="1"/>
    <col min="7440" max="7440" width="11.28515625" style="925" customWidth="1"/>
    <col min="7441" max="7441" width="18.28515625" style="925" customWidth="1"/>
    <col min="7442" max="7442" width="14.5703125" style="925" customWidth="1"/>
    <col min="7443" max="7443" width="11.42578125" style="925" customWidth="1"/>
    <col min="7444" max="7680" width="9.140625" style="925"/>
    <col min="7681" max="7681" width="67" style="925" bestFit="1" customWidth="1"/>
    <col min="7682" max="7682" width="18.28515625" style="925" customWidth="1"/>
    <col min="7683" max="7683" width="14.5703125" style="925" customWidth="1"/>
    <col min="7684" max="7684" width="11.42578125" style="925" customWidth="1"/>
    <col min="7685" max="7685" width="18.28515625" style="925" customWidth="1"/>
    <col min="7686" max="7686" width="14.5703125" style="925" customWidth="1"/>
    <col min="7687" max="7687" width="11.28515625" style="925" customWidth="1"/>
    <col min="7688" max="7688" width="18.28515625" style="925" customWidth="1"/>
    <col min="7689" max="7689" width="14.5703125" style="925" customWidth="1"/>
    <col min="7690" max="7690" width="11.28515625" style="925" customWidth="1"/>
    <col min="7691" max="7691" width="18.28515625" style="925" customWidth="1"/>
    <col min="7692" max="7692" width="14.5703125" style="925" customWidth="1"/>
    <col min="7693" max="7693" width="11.28515625" style="925" customWidth="1"/>
    <col min="7694" max="7694" width="18.28515625" style="925" customWidth="1"/>
    <col min="7695" max="7695" width="14.5703125" style="925" customWidth="1"/>
    <col min="7696" max="7696" width="11.28515625" style="925" customWidth="1"/>
    <col min="7697" max="7697" width="18.28515625" style="925" customWidth="1"/>
    <col min="7698" max="7698" width="14.5703125" style="925" customWidth="1"/>
    <col min="7699" max="7699" width="11.42578125" style="925" customWidth="1"/>
    <col min="7700" max="7936" width="9.140625" style="925"/>
    <col min="7937" max="7937" width="67" style="925" bestFit="1" customWidth="1"/>
    <col min="7938" max="7938" width="18.28515625" style="925" customWidth="1"/>
    <col min="7939" max="7939" width="14.5703125" style="925" customWidth="1"/>
    <col min="7940" max="7940" width="11.42578125" style="925" customWidth="1"/>
    <col min="7941" max="7941" width="18.28515625" style="925" customWidth="1"/>
    <col min="7942" max="7942" width="14.5703125" style="925" customWidth="1"/>
    <col min="7943" max="7943" width="11.28515625" style="925" customWidth="1"/>
    <col min="7944" max="7944" width="18.28515625" style="925" customWidth="1"/>
    <col min="7945" max="7945" width="14.5703125" style="925" customWidth="1"/>
    <col min="7946" max="7946" width="11.28515625" style="925" customWidth="1"/>
    <col min="7947" max="7947" width="18.28515625" style="925" customWidth="1"/>
    <col min="7948" max="7948" width="14.5703125" style="925" customWidth="1"/>
    <col min="7949" max="7949" width="11.28515625" style="925" customWidth="1"/>
    <col min="7950" max="7950" width="18.28515625" style="925" customWidth="1"/>
    <col min="7951" max="7951" width="14.5703125" style="925" customWidth="1"/>
    <col min="7952" max="7952" width="11.28515625" style="925" customWidth="1"/>
    <col min="7953" max="7953" width="18.28515625" style="925" customWidth="1"/>
    <col min="7954" max="7954" width="14.5703125" style="925" customWidth="1"/>
    <col min="7955" max="7955" width="11.42578125" style="925" customWidth="1"/>
    <col min="7956" max="8192" width="9.140625" style="925"/>
    <col min="8193" max="8193" width="67" style="925" bestFit="1" customWidth="1"/>
    <col min="8194" max="8194" width="18.28515625" style="925" customWidth="1"/>
    <col min="8195" max="8195" width="14.5703125" style="925" customWidth="1"/>
    <col min="8196" max="8196" width="11.42578125" style="925" customWidth="1"/>
    <col min="8197" max="8197" width="18.28515625" style="925" customWidth="1"/>
    <col min="8198" max="8198" width="14.5703125" style="925" customWidth="1"/>
    <col min="8199" max="8199" width="11.28515625" style="925" customWidth="1"/>
    <col min="8200" max="8200" width="18.28515625" style="925" customWidth="1"/>
    <col min="8201" max="8201" width="14.5703125" style="925" customWidth="1"/>
    <col min="8202" max="8202" width="11.28515625" style="925" customWidth="1"/>
    <col min="8203" max="8203" width="18.28515625" style="925" customWidth="1"/>
    <col min="8204" max="8204" width="14.5703125" style="925" customWidth="1"/>
    <col min="8205" max="8205" width="11.28515625" style="925" customWidth="1"/>
    <col min="8206" max="8206" width="18.28515625" style="925" customWidth="1"/>
    <col min="8207" max="8207" width="14.5703125" style="925" customWidth="1"/>
    <col min="8208" max="8208" width="11.28515625" style="925" customWidth="1"/>
    <col min="8209" max="8209" width="18.28515625" style="925" customWidth="1"/>
    <col min="8210" max="8210" width="14.5703125" style="925" customWidth="1"/>
    <col min="8211" max="8211" width="11.42578125" style="925" customWidth="1"/>
    <col min="8212" max="8448" width="9.140625" style="925"/>
    <col min="8449" max="8449" width="67" style="925" bestFit="1" customWidth="1"/>
    <col min="8450" max="8450" width="18.28515625" style="925" customWidth="1"/>
    <col min="8451" max="8451" width="14.5703125" style="925" customWidth="1"/>
    <col min="8452" max="8452" width="11.42578125" style="925" customWidth="1"/>
    <col min="8453" max="8453" width="18.28515625" style="925" customWidth="1"/>
    <col min="8454" max="8454" width="14.5703125" style="925" customWidth="1"/>
    <col min="8455" max="8455" width="11.28515625" style="925" customWidth="1"/>
    <col min="8456" max="8456" width="18.28515625" style="925" customWidth="1"/>
    <col min="8457" max="8457" width="14.5703125" style="925" customWidth="1"/>
    <col min="8458" max="8458" width="11.28515625" style="925" customWidth="1"/>
    <col min="8459" max="8459" width="18.28515625" style="925" customWidth="1"/>
    <col min="8460" max="8460" width="14.5703125" style="925" customWidth="1"/>
    <col min="8461" max="8461" width="11.28515625" style="925" customWidth="1"/>
    <col min="8462" max="8462" width="18.28515625" style="925" customWidth="1"/>
    <col min="8463" max="8463" width="14.5703125" style="925" customWidth="1"/>
    <col min="8464" max="8464" width="11.28515625" style="925" customWidth="1"/>
    <col min="8465" max="8465" width="18.28515625" style="925" customWidth="1"/>
    <col min="8466" max="8466" width="14.5703125" style="925" customWidth="1"/>
    <col min="8467" max="8467" width="11.42578125" style="925" customWidth="1"/>
    <col min="8468" max="8704" width="9.140625" style="925"/>
    <col min="8705" max="8705" width="67" style="925" bestFit="1" customWidth="1"/>
    <col min="8706" max="8706" width="18.28515625" style="925" customWidth="1"/>
    <col min="8707" max="8707" width="14.5703125" style="925" customWidth="1"/>
    <col min="8708" max="8708" width="11.42578125" style="925" customWidth="1"/>
    <col min="8709" max="8709" width="18.28515625" style="925" customWidth="1"/>
    <col min="8710" max="8710" width="14.5703125" style="925" customWidth="1"/>
    <col min="8711" max="8711" width="11.28515625" style="925" customWidth="1"/>
    <col min="8712" max="8712" width="18.28515625" style="925" customWidth="1"/>
    <col min="8713" max="8713" width="14.5703125" style="925" customWidth="1"/>
    <col min="8714" max="8714" width="11.28515625" style="925" customWidth="1"/>
    <col min="8715" max="8715" width="18.28515625" style="925" customWidth="1"/>
    <col min="8716" max="8716" width="14.5703125" style="925" customWidth="1"/>
    <col min="8717" max="8717" width="11.28515625" style="925" customWidth="1"/>
    <col min="8718" max="8718" width="18.28515625" style="925" customWidth="1"/>
    <col min="8719" max="8719" width="14.5703125" style="925" customWidth="1"/>
    <col min="8720" max="8720" width="11.28515625" style="925" customWidth="1"/>
    <col min="8721" max="8721" width="18.28515625" style="925" customWidth="1"/>
    <col min="8722" max="8722" width="14.5703125" style="925" customWidth="1"/>
    <col min="8723" max="8723" width="11.42578125" style="925" customWidth="1"/>
    <col min="8724" max="8960" width="9.140625" style="925"/>
    <col min="8961" max="8961" width="67" style="925" bestFit="1" customWidth="1"/>
    <col min="8962" max="8962" width="18.28515625" style="925" customWidth="1"/>
    <col min="8963" max="8963" width="14.5703125" style="925" customWidth="1"/>
    <col min="8964" max="8964" width="11.42578125" style="925" customWidth="1"/>
    <col min="8965" max="8965" width="18.28515625" style="925" customWidth="1"/>
    <col min="8966" max="8966" width="14.5703125" style="925" customWidth="1"/>
    <col min="8967" max="8967" width="11.28515625" style="925" customWidth="1"/>
    <col min="8968" max="8968" width="18.28515625" style="925" customWidth="1"/>
    <col min="8969" max="8969" width="14.5703125" style="925" customWidth="1"/>
    <col min="8970" max="8970" width="11.28515625" style="925" customWidth="1"/>
    <col min="8971" max="8971" width="18.28515625" style="925" customWidth="1"/>
    <col min="8972" max="8972" width="14.5703125" style="925" customWidth="1"/>
    <col min="8973" max="8973" width="11.28515625" style="925" customWidth="1"/>
    <col min="8974" max="8974" width="18.28515625" style="925" customWidth="1"/>
    <col min="8975" max="8975" width="14.5703125" style="925" customWidth="1"/>
    <col min="8976" max="8976" width="11.28515625" style="925" customWidth="1"/>
    <col min="8977" max="8977" width="18.28515625" style="925" customWidth="1"/>
    <col min="8978" max="8978" width="14.5703125" style="925" customWidth="1"/>
    <col min="8979" max="8979" width="11.42578125" style="925" customWidth="1"/>
    <col min="8980" max="9216" width="9.140625" style="925"/>
    <col min="9217" max="9217" width="67" style="925" bestFit="1" customWidth="1"/>
    <col min="9218" max="9218" width="18.28515625" style="925" customWidth="1"/>
    <col min="9219" max="9219" width="14.5703125" style="925" customWidth="1"/>
    <col min="9220" max="9220" width="11.42578125" style="925" customWidth="1"/>
    <col min="9221" max="9221" width="18.28515625" style="925" customWidth="1"/>
    <col min="9222" max="9222" width="14.5703125" style="925" customWidth="1"/>
    <col min="9223" max="9223" width="11.28515625" style="925" customWidth="1"/>
    <col min="9224" max="9224" width="18.28515625" style="925" customWidth="1"/>
    <col min="9225" max="9225" width="14.5703125" style="925" customWidth="1"/>
    <col min="9226" max="9226" width="11.28515625" style="925" customWidth="1"/>
    <col min="9227" max="9227" width="18.28515625" style="925" customWidth="1"/>
    <col min="9228" max="9228" width="14.5703125" style="925" customWidth="1"/>
    <col min="9229" max="9229" width="11.28515625" style="925" customWidth="1"/>
    <col min="9230" max="9230" width="18.28515625" style="925" customWidth="1"/>
    <col min="9231" max="9231" width="14.5703125" style="925" customWidth="1"/>
    <col min="9232" max="9232" width="11.28515625" style="925" customWidth="1"/>
    <col min="9233" max="9233" width="18.28515625" style="925" customWidth="1"/>
    <col min="9234" max="9234" width="14.5703125" style="925" customWidth="1"/>
    <col min="9235" max="9235" width="11.42578125" style="925" customWidth="1"/>
    <col min="9236" max="9472" width="9.140625" style="925"/>
    <col min="9473" max="9473" width="67" style="925" bestFit="1" customWidth="1"/>
    <col min="9474" max="9474" width="18.28515625" style="925" customWidth="1"/>
    <col min="9475" max="9475" width="14.5703125" style="925" customWidth="1"/>
    <col min="9476" max="9476" width="11.42578125" style="925" customWidth="1"/>
    <col min="9477" max="9477" width="18.28515625" style="925" customWidth="1"/>
    <col min="9478" max="9478" width="14.5703125" style="925" customWidth="1"/>
    <col min="9479" max="9479" width="11.28515625" style="925" customWidth="1"/>
    <col min="9480" max="9480" width="18.28515625" style="925" customWidth="1"/>
    <col min="9481" max="9481" width="14.5703125" style="925" customWidth="1"/>
    <col min="9482" max="9482" width="11.28515625" style="925" customWidth="1"/>
    <col min="9483" max="9483" width="18.28515625" style="925" customWidth="1"/>
    <col min="9484" max="9484" width="14.5703125" style="925" customWidth="1"/>
    <col min="9485" max="9485" width="11.28515625" style="925" customWidth="1"/>
    <col min="9486" max="9486" width="18.28515625" style="925" customWidth="1"/>
    <col min="9487" max="9487" width="14.5703125" style="925" customWidth="1"/>
    <col min="9488" max="9488" width="11.28515625" style="925" customWidth="1"/>
    <col min="9489" max="9489" width="18.28515625" style="925" customWidth="1"/>
    <col min="9490" max="9490" width="14.5703125" style="925" customWidth="1"/>
    <col min="9491" max="9491" width="11.42578125" style="925" customWidth="1"/>
    <col min="9492" max="9728" width="9.140625" style="925"/>
    <col min="9729" max="9729" width="67" style="925" bestFit="1" customWidth="1"/>
    <col min="9730" max="9730" width="18.28515625" style="925" customWidth="1"/>
    <col min="9731" max="9731" width="14.5703125" style="925" customWidth="1"/>
    <col min="9732" max="9732" width="11.42578125" style="925" customWidth="1"/>
    <col min="9733" max="9733" width="18.28515625" style="925" customWidth="1"/>
    <col min="9734" max="9734" width="14.5703125" style="925" customWidth="1"/>
    <col min="9735" max="9735" width="11.28515625" style="925" customWidth="1"/>
    <col min="9736" max="9736" width="18.28515625" style="925" customWidth="1"/>
    <col min="9737" max="9737" width="14.5703125" style="925" customWidth="1"/>
    <col min="9738" max="9738" width="11.28515625" style="925" customWidth="1"/>
    <col min="9739" max="9739" width="18.28515625" style="925" customWidth="1"/>
    <col min="9740" max="9740" width="14.5703125" style="925" customWidth="1"/>
    <col min="9741" max="9741" width="11.28515625" style="925" customWidth="1"/>
    <col min="9742" max="9742" width="18.28515625" style="925" customWidth="1"/>
    <col min="9743" max="9743" width="14.5703125" style="925" customWidth="1"/>
    <col min="9744" max="9744" width="11.28515625" style="925" customWidth="1"/>
    <col min="9745" max="9745" width="18.28515625" style="925" customWidth="1"/>
    <col min="9746" max="9746" width="14.5703125" style="925" customWidth="1"/>
    <col min="9747" max="9747" width="11.42578125" style="925" customWidth="1"/>
    <col min="9748" max="9984" width="9.140625" style="925"/>
    <col min="9985" max="9985" width="67" style="925" bestFit="1" customWidth="1"/>
    <col min="9986" max="9986" width="18.28515625" style="925" customWidth="1"/>
    <col min="9987" max="9987" width="14.5703125" style="925" customWidth="1"/>
    <col min="9988" max="9988" width="11.42578125" style="925" customWidth="1"/>
    <col min="9989" max="9989" width="18.28515625" style="925" customWidth="1"/>
    <col min="9990" max="9990" width="14.5703125" style="925" customWidth="1"/>
    <col min="9991" max="9991" width="11.28515625" style="925" customWidth="1"/>
    <col min="9992" max="9992" width="18.28515625" style="925" customWidth="1"/>
    <col min="9993" max="9993" width="14.5703125" style="925" customWidth="1"/>
    <col min="9994" max="9994" width="11.28515625" style="925" customWidth="1"/>
    <col min="9995" max="9995" width="18.28515625" style="925" customWidth="1"/>
    <col min="9996" max="9996" width="14.5703125" style="925" customWidth="1"/>
    <col min="9997" max="9997" width="11.28515625" style="925" customWidth="1"/>
    <col min="9998" max="9998" width="18.28515625" style="925" customWidth="1"/>
    <col min="9999" max="9999" width="14.5703125" style="925" customWidth="1"/>
    <col min="10000" max="10000" width="11.28515625" style="925" customWidth="1"/>
    <col min="10001" max="10001" width="18.28515625" style="925" customWidth="1"/>
    <col min="10002" max="10002" width="14.5703125" style="925" customWidth="1"/>
    <col min="10003" max="10003" width="11.42578125" style="925" customWidth="1"/>
    <col min="10004" max="10240" width="9.140625" style="925"/>
    <col min="10241" max="10241" width="67" style="925" bestFit="1" customWidth="1"/>
    <col min="10242" max="10242" width="18.28515625" style="925" customWidth="1"/>
    <col min="10243" max="10243" width="14.5703125" style="925" customWidth="1"/>
    <col min="10244" max="10244" width="11.42578125" style="925" customWidth="1"/>
    <col min="10245" max="10245" width="18.28515625" style="925" customWidth="1"/>
    <col min="10246" max="10246" width="14.5703125" style="925" customWidth="1"/>
    <col min="10247" max="10247" width="11.28515625" style="925" customWidth="1"/>
    <col min="10248" max="10248" width="18.28515625" style="925" customWidth="1"/>
    <col min="10249" max="10249" width="14.5703125" style="925" customWidth="1"/>
    <col min="10250" max="10250" width="11.28515625" style="925" customWidth="1"/>
    <col min="10251" max="10251" width="18.28515625" style="925" customWidth="1"/>
    <col min="10252" max="10252" width="14.5703125" style="925" customWidth="1"/>
    <col min="10253" max="10253" width="11.28515625" style="925" customWidth="1"/>
    <col min="10254" max="10254" width="18.28515625" style="925" customWidth="1"/>
    <col min="10255" max="10255" width="14.5703125" style="925" customWidth="1"/>
    <col min="10256" max="10256" width="11.28515625" style="925" customWidth="1"/>
    <col min="10257" max="10257" width="18.28515625" style="925" customWidth="1"/>
    <col min="10258" max="10258" width="14.5703125" style="925" customWidth="1"/>
    <col min="10259" max="10259" width="11.42578125" style="925" customWidth="1"/>
    <col min="10260" max="10496" width="9.140625" style="925"/>
    <col min="10497" max="10497" width="67" style="925" bestFit="1" customWidth="1"/>
    <col min="10498" max="10498" width="18.28515625" style="925" customWidth="1"/>
    <col min="10499" max="10499" width="14.5703125" style="925" customWidth="1"/>
    <col min="10500" max="10500" width="11.42578125" style="925" customWidth="1"/>
    <col min="10501" max="10501" width="18.28515625" style="925" customWidth="1"/>
    <col min="10502" max="10502" width="14.5703125" style="925" customWidth="1"/>
    <col min="10503" max="10503" width="11.28515625" style="925" customWidth="1"/>
    <col min="10504" max="10504" width="18.28515625" style="925" customWidth="1"/>
    <col min="10505" max="10505" width="14.5703125" style="925" customWidth="1"/>
    <col min="10506" max="10506" width="11.28515625" style="925" customWidth="1"/>
    <col min="10507" max="10507" width="18.28515625" style="925" customWidth="1"/>
    <col min="10508" max="10508" width="14.5703125" style="925" customWidth="1"/>
    <col min="10509" max="10509" width="11.28515625" style="925" customWidth="1"/>
    <col min="10510" max="10510" width="18.28515625" style="925" customWidth="1"/>
    <col min="10511" max="10511" width="14.5703125" style="925" customWidth="1"/>
    <col min="10512" max="10512" width="11.28515625" style="925" customWidth="1"/>
    <col min="10513" max="10513" width="18.28515625" style="925" customWidth="1"/>
    <col min="10514" max="10514" width="14.5703125" style="925" customWidth="1"/>
    <col min="10515" max="10515" width="11.42578125" style="925" customWidth="1"/>
    <col min="10516" max="10752" width="9.140625" style="925"/>
    <col min="10753" max="10753" width="67" style="925" bestFit="1" customWidth="1"/>
    <col min="10754" max="10754" width="18.28515625" style="925" customWidth="1"/>
    <col min="10755" max="10755" width="14.5703125" style="925" customWidth="1"/>
    <col min="10756" max="10756" width="11.42578125" style="925" customWidth="1"/>
    <col min="10757" max="10757" width="18.28515625" style="925" customWidth="1"/>
    <col min="10758" max="10758" width="14.5703125" style="925" customWidth="1"/>
    <col min="10759" max="10759" width="11.28515625" style="925" customWidth="1"/>
    <col min="10760" max="10760" width="18.28515625" style="925" customWidth="1"/>
    <col min="10761" max="10761" width="14.5703125" style="925" customWidth="1"/>
    <col min="10762" max="10762" width="11.28515625" style="925" customWidth="1"/>
    <col min="10763" max="10763" width="18.28515625" style="925" customWidth="1"/>
    <col min="10764" max="10764" width="14.5703125" style="925" customWidth="1"/>
    <col min="10765" max="10765" width="11.28515625" style="925" customWidth="1"/>
    <col min="10766" max="10766" width="18.28515625" style="925" customWidth="1"/>
    <col min="10767" max="10767" width="14.5703125" style="925" customWidth="1"/>
    <col min="10768" max="10768" width="11.28515625" style="925" customWidth="1"/>
    <col min="10769" max="10769" width="18.28515625" style="925" customWidth="1"/>
    <col min="10770" max="10770" width="14.5703125" style="925" customWidth="1"/>
    <col min="10771" max="10771" width="11.42578125" style="925" customWidth="1"/>
    <col min="10772" max="11008" width="9.140625" style="925"/>
    <col min="11009" max="11009" width="67" style="925" bestFit="1" customWidth="1"/>
    <col min="11010" max="11010" width="18.28515625" style="925" customWidth="1"/>
    <col min="11011" max="11011" width="14.5703125" style="925" customWidth="1"/>
    <col min="11012" max="11012" width="11.42578125" style="925" customWidth="1"/>
    <col min="11013" max="11013" width="18.28515625" style="925" customWidth="1"/>
    <col min="11014" max="11014" width="14.5703125" style="925" customWidth="1"/>
    <col min="11015" max="11015" width="11.28515625" style="925" customWidth="1"/>
    <col min="11016" max="11016" width="18.28515625" style="925" customWidth="1"/>
    <col min="11017" max="11017" width="14.5703125" style="925" customWidth="1"/>
    <col min="11018" max="11018" width="11.28515625" style="925" customWidth="1"/>
    <col min="11019" max="11019" width="18.28515625" style="925" customWidth="1"/>
    <col min="11020" max="11020" width="14.5703125" style="925" customWidth="1"/>
    <col min="11021" max="11021" width="11.28515625" style="925" customWidth="1"/>
    <col min="11022" max="11022" width="18.28515625" style="925" customWidth="1"/>
    <col min="11023" max="11023" width="14.5703125" style="925" customWidth="1"/>
    <col min="11024" max="11024" width="11.28515625" style="925" customWidth="1"/>
    <col min="11025" max="11025" width="18.28515625" style="925" customWidth="1"/>
    <col min="11026" max="11026" width="14.5703125" style="925" customWidth="1"/>
    <col min="11027" max="11027" width="11.42578125" style="925" customWidth="1"/>
    <col min="11028" max="11264" width="9.140625" style="925"/>
    <col min="11265" max="11265" width="67" style="925" bestFit="1" customWidth="1"/>
    <col min="11266" max="11266" width="18.28515625" style="925" customWidth="1"/>
    <col min="11267" max="11267" width="14.5703125" style="925" customWidth="1"/>
    <col min="11268" max="11268" width="11.42578125" style="925" customWidth="1"/>
    <col min="11269" max="11269" width="18.28515625" style="925" customWidth="1"/>
    <col min="11270" max="11270" width="14.5703125" style="925" customWidth="1"/>
    <col min="11271" max="11271" width="11.28515625" style="925" customWidth="1"/>
    <col min="11272" max="11272" width="18.28515625" style="925" customWidth="1"/>
    <col min="11273" max="11273" width="14.5703125" style="925" customWidth="1"/>
    <col min="11274" max="11274" width="11.28515625" style="925" customWidth="1"/>
    <col min="11275" max="11275" width="18.28515625" style="925" customWidth="1"/>
    <col min="11276" max="11276" width="14.5703125" style="925" customWidth="1"/>
    <col min="11277" max="11277" width="11.28515625" style="925" customWidth="1"/>
    <col min="11278" max="11278" width="18.28515625" style="925" customWidth="1"/>
    <col min="11279" max="11279" width="14.5703125" style="925" customWidth="1"/>
    <col min="11280" max="11280" width="11.28515625" style="925" customWidth="1"/>
    <col min="11281" max="11281" width="18.28515625" style="925" customWidth="1"/>
    <col min="11282" max="11282" width="14.5703125" style="925" customWidth="1"/>
    <col min="11283" max="11283" width="11.42578125" style="925" customWidth="1"/>
    <col min="11284" max="11520" width="9.140625" style="925"/>
    <col min="11521" max="11521" width="67" style="925" bestFit="1" customWidth="1"/>
    <col min="11522" max="11522" width="18.28515625" style="925" customWidth="1"/>
    <col min="11523" max="11523" width="14.5703125" style="925" customWidth="1"/>
    <col min="11524" max="11524" width="11.42578125" style="925" customWidth="1"/>
    <col min="11525" max="11525" width="18.28515625" style="925" customWidth="1"/>
    <col min="11526" max="11526" width="14.5703125" style="925" customWidth="1"/>
    <col min="11527" max="11527" width="11.28515625" style="925" customWidth="1"/>
    <col min="11528" max="11528" width="18.28515625" style="925" customWidth="1"/>
    <col min="11529" max="11529" width="14.5703125" style="925" customWidth="1"/>
    <col min="11530" max="11530" width="11.28515625" style="925" customWidth="1"/>
    <col min="11531" max="11531" width="18.28515625" style="925" customWidth="1"/>
    <col min="11532" max="11532" width="14.5703125" style="925" customWidth="1"/>
    <col min="11533" max="11533" width="11.28515625" style="925" customWidth="1"/>
    <col min="11534" max="11534" width="18.28515625" style="925" customWidth="1"/>
    <col min="11535" max="11535" width="14.5703125" style="925" customWidth="1"/>
    <col min="11536" max="11536" width="11.28515625" style="925" customWidth="1"/>
    <col min="11537" max="11537" width="18.28515625" style="925" customWidth="1"/>
    <col min="11538" max="11538" width="14.5703125" style="925" customWidth="1"/>
    <col min="11539" max="11539" width="11.42578125" style="925" customWidth="1"/>
    <col min="11540" max="11776" width="9.140625" style="925"/>
    <col min="11777" max="11777" width="67" style="925" bestFit="1" customWidth="1"/>
    <col min="11778" max="11778" width="18.28515625" style="925" customWidth="1"/>
    <col min="11779" max="11779" width="14.5703125" style="925" customWidth="1"/>
    <col min="11780" max="11780" width="11.42578125" style="925" customWidth="1"/>
    <col min="11781" max="11781" width="18.28515625" style="925" customWidth="1"/>
    <col min="11782" max="11782" width="14.5703125" style="925" customWidth="1"/>
    <col min="11783" max="11783" width="11.28515625" style="925" customWidth="1"/>
    <col min="11784" max="11784" width="18.28515625" style="925" customWidth="1"/>
    <col min="11785" max="11785" width="14.5703125" style="925" customWidth="1"/>
    <col min="11786" max="11786" width="11.28515625" style="925" customWidth="1"/>
    <col min="11787" max="11787" width="18.28515625" style="925" customWidth="1"/>
    <col min="11788" max="11788" width="14.5703125" style="925" customWidth="1"/>
    <col min="11789" max="11789" width="11.28515625" style="925" customWidth="1"/>
    <col min="11790" max="11790" width="18.28515625" style="925" customWidth="1"/>
    <col min="11791" max="11791" width="14.5703125" style="925" customWidth="1"/>
    <col min="11792" max="11792" width="11.28515625" style="925" customWidth="1"/>
    <col min="11793" max="11793" width="18.28515625" style="925" customWidth="1"/>
    <col min="11794" max="11794" width="14.5703125" style="925" customWidth="1"/>
    <col min="11795" max="11795" width="11.42578125" style="925" customWidth="1"/>
    <col min="11796" max="12032" width="9.140625" style="925"/>
    <col min="12033" max="12033" width="67" style="925" bestFit="1" customWidth="1"/>
    <col min="12034" max="12034" width="18.28515625" style="925" customWidth="1"/>
    <col min="12035" max="12035" width="14.5703125" style="925" customWidth="1"/>
    <col min="12036" max="12036" width="11.42578125" style="925" customWidth="1"/>
    <col min="12037" max="12037" width="18.28515625" style="925" customWidth="1"/>
    <col min="12038" max="12038" width="14.5703125" style="925" customWidth="1"/>
    <col min="12039" max="12039" width="11.28515625" style="925" customWidth="1"/>
    <col min="12040" max="12040" width="18.28515625" style="925" customWidth="1"/>
    <col min="12041" max="12041" width="14.5703125" style="925" customWidth="1"/>
    <col min="12042" max="12042" width="11.28515625" style="925" customWidth="1"/>
    <col min="12043" max="12043" width="18.28515625" style="925" customWidth="1"/>
    <col min="12044" max="12044" width="14.5703125" style="925" customWidth="1"/>
    <col min="12045" max="12045" width="11.28515625" style="925" customWidth="1"/>
    <col min="12046" max="12046" width="18.28515625" style="925" customWidth="1"/>
    <col min="12047" max="12047" width="14.5703125" style="925" customWidth="1"/>
    <col min="12048" max="12048" width="11.28515625" style="925" customWidth="1"/>
    <col min="12049" max="12049" width="18.28515625" style="925" customWidth="1"/>
    <col min="12050" max="12050" width="14.5703125" style="925" customWidth="1"/>
    <col min="12051" max="12051" width="11.42578125" style="925" customWidth="1"/>
    <col min="12052" max="12288" width="9.140625" style="925"/>
    <col min="12289" max="12289" width="67" style="925" bestFit="1" customWidth="1"/>
    <col min="12290" max="12290" width="18.28515625" style="925" customWidth="1"/>
    <col min="12291" max="12291" width="14.5703125" style="925" customWidth="1"/>
    <col min="12292" max="12292" width="11.42578125" style="925" customWidth="1"/>
    <col min="12293" max="12293" width="18.28515625" style="925" customWidth="1"/>
    <col min="12294" max="12294" width="14.5703125" style="925" customWidth="1"/>
    <col min="12295" max="12295" width="11.28515625" style="925" customWidth="1"/>
    <col min="12296" max="12296" width="18.28515625" style="925" customWidth="1"/>
    <col min="12297" max="12297" width="14.5703125" style="925" customWidth="1"/>
    <col min="12298" max="12298" width="11.28515625" style="925" customWidth="1"/>
    <col min="12299" max="12299" width="18.28515625" style="925" customWidth="1"/>
    <col min="12300" max="12300" width="14.5703125" style="925" customWidth="1"/>
    <col min="12301" max="12301" width="11.28515625" style="925" customWidth="1"/>
    <col min="12302" max="12302" width="18.28515625" style="925" customWidth="1"/>
    <col min="12303" max="12303" width="14.5703125" style="925" customWidth="1"/>
    <col min="12304" max="12304" width="11.28515625" style="925" customWidth="1"/>
    <col min="12305" max="12305" width="18.28515625" style="925" customWidth="1"/>
    <col min="12306" max="12306" width="14.5703125" style="925" customWidth="1"/>
    <col min="12307" max="12307" width="11.42578125" style="925" customWidth="1"/>
    <col min="12308" max="12544" width="9.140625" style="925"/>
    <col min="12545" max="12545" width="67" style="925" bestFit="1" customWidth="1"/>
    <col min="12546" max="12546" width="18.28515625" style="925" customWidth="1"/>
    <col min="12547" max="12547" width="14.5703125" style="925" customWidth="1"/>
    <col min="12548" max="12548" width="11.42578125" style="925" customWidth="1"/>
    <col min="12549" max="12549" width="18.28515625" style="925" customWidth="1"/>
    <col min="12550" max="12550" width="14.5703125" style="925" customWidth="1"/>
    <col min="12551" max="12551" width="11.28515625" style="925" customWidth="1"/>
    <col min="12552" max="12552" width="18.28515625" style="925" customWidth="1"/>
    <col min="12553" max="12553" width="14.5703125" style="925" customWidth="1"/>
    <col min="12554" max="12554" width="11.28515625" style="925" customWidth="1"/>
    <col min="12555" max="12555" width="18.28515625" style="925" customWidth="1"/>
    <col min="12556" max="12556" width="14.5703125" style="925" customWidth="1"/>
    <col min="12557" max="12557" width="11.28515625" style="925" customWidth="1"/>
    <col min="12558" max="12558" width="18.28515625" style="925" customWidth="1"/>
    <col min="12559" max="12559" width="14.5703125" style="925" customWidth="1"/>
    <col min="12560" max="12560" width="11.28515625" style="925" customWidth="1"/>
    <col min="12561" max="12561" width="18.28515625" style="925" customWidth="1"/>
    <col min="12562" max="12562" width="14.5703125" style="925" customWidth="1"/>
    <col min="12563" max="12563" width="11.42578125" style="925" customWidth="1"/>
    <col min="12564" max="12800" width="9.140625" style="925"/>
    <col min="12801" max="12801" width="67" style="925" bestFit="1" customWidth="1"/>
    <col min="12802" max="12802" width="18.28515625" style="925" customWidth="1"/>
    <col min="12803" max="12803" width="14.5703125" style="925" customWidth="1"/>
    <col min="12804" max="12804" width="11.42578125" style="925" customWidth="1"/>
    <col min="12805" max="12805" width="18.28515625" style="925" customWidth="1"/>
    <col min="12806" max="12806" width="14.5703125" style="925" customWidth="1"/>
    <col min="12807" max="12807" width="11.28515625" style="925" customWidth="1"/>
    <col min="12808" max="12808" width="18.28515625" style="925" customWidth="1"/>
    <col min="12809" max="12809" width="14.5703125" style="925" customWidth="1"/>
    <col min="12810" max="12810" width="11.28515625" style="925" customWidth="1"/>
    <col min="12811" max="12811" width="18.28515625" style="925" customWidth="1"/>
    <col min="12812" max="12812" width="14.5703125" style="925" customWidth="1"/>
    <col min="12813" max="12813" width="11.28515625" style="925" customWidth="1"/>
    <col min="12814" max="12814" width="18.28515625" style="925" customWidth="1"/>
    <col min="12815" max="12815" width="14.5703125" style="925" customWidth="1"/>
    <col min="12816" max="12816" width="11.28515625" style="925" customWidth="1"/>
    <col min="12817" max="12817" width="18.28515625" style="925" customWidth="1"/>
    <col min="12818" max="12818" width="14.5703125" style="925" customWidth="1"/>
    <col min="12819" max="12819" width="11.42578125" style="925" customWidth="1"/>
    <col min="12820" max="13056" width="9.140625" style="925"/>
    <col min="13057" max="13057" width="67" style="925" bestFit="1" customWidth="1"/>
    <col min="13058" max="13058" width="18.28515625" style="925" customWidth="1"/>
    <col min="13059" max="13059" width="14.5703125" style="925" customWidth="1"/>
    <col min="13060" max="13060" width="11.42578125" style="925" customWidth="1"/>
    <col min="13061" max="13061" width="18.28515625" style="925" customWidth="1"/>
    <col min="13062" max="13062" width="14.5703125" style="925" customWidth="1"/>
    <col min="13063" max="13063" width="11.28515625" style="925" customWidth="1"/>
    <col min="13064" max="13064" width="18.28515625" style="925" customWidth="1"/>
    <col min="13065" max="13065" width="14.5703125" style="925" customWidth="1"/>
    <col min="13066" max="13066" width="11.28515625" style="925" customWidth="1"/>
    <col min="13067" max="13067" width="18.28515625" style="925" customWidth="1"/>
    <col min="13068" max="13068" width="14.5703125" style="925" customWidth="1"/>
    <col min="13069" max="13069" width="11.28515625" style="925" customWidth="1"/>
    <col min="13070" max="13070" width="18.28515625" style="925" customWidth="1"/>
    <col min="13071" max="13071" width="14.5703125" style="925" customWidth="1"/>
    <col min="13072" max="13072" width="11.28515625" style="925" customWidth="1"/>
    <col min="13073" max="13073" width="18.28515625" style="925" customWidth="1"/>
    <col min="13074" max="13074" width="14.5703125" style="925" customWidth="1"/>
    <col min="13075" max="13075" width="11.42578125" style="925" customWidth="1"/>
    <col min="13076" max="13312" width="9.140625" style="925"/>
    <col min="13313" max="13313" width="67" style="925" bestFit="1" customWidth="1"/>
    <col min="13314" max="13314" width="18.28515625" style="925" customWidth="1"/>
    <col min="13315" max="13315" width="14.5703125" style="925" customWidth="1"/>
    <col min="13316" max="13316" width="11.42578125" style="925" customWidth="1"/>
    <col min="13317" max="13317" width="18.28515625" style="925" customWidth="1"/>
    <col min="13318" max="13318" width="14.5703125" style="925" customWidth="1"/>
    <col min="13319" max="13319" width="11.28515625" style="925" customWidth="1"/>
    <col min="13320" max="13320" width="18.28515625" style="925" customWidth="1"/>
    <col min="13321" max="13321" width="14.5703125" style="925" customWidth="1"/>
    <col min="13322" max="13322" width="11.28515625" style="925" customWidth="1"/>
    <col min="13323" max="13323" width="18.28515625" style="925" customWidth="1"/>
    <col min="13324" max="13324" width="14.5703125" style="925" customWidth="1"/>
    <col min="13325" max="13325" width="11.28515625" style="925" customWidth="1"/>
    <col min="13326" max="13326" width="18.28515625" style="925" customWidth="1"/>
    <col min="13327" max="13327" width="14.5703125" style="925" customWidth="1"/>
    <col min="13328" max="13328" width="11.28515625" style="925" customWidth="1"/>
    <col min="13329" max="13329" width="18.28515625" style="925" customWidth="1"/>
    <col min="13330" max="13330" width="14.5703125" style="925" customWidth="1"/>
    <col min="13331" max="13331" width="11.42578125" style="925" customWidth="1"/>
    <col min="13332" max="13568" width="9.140625" style="925"/>
    <col min="13569" max="13569" width="67" style="925" bestFit="1" customWidth="1"/>
    <col min="13570" max="13570" width="18.28515625" style="925" customWidth="1"/>
    <col min="13571" max="13571" width="14.5703125" style="925" customWidth="1"/>
    <col min="13572" max="13572" width="11.42578125" style="925" customWidth="1"/>
    <col min="13573" max="13573" width="18.28515625" style="925" customWidth="1"/>
    <col min="13574" max="13574" width="14.5703125" style="925" customWidth="1"/>
    <col min="13575" max="13575" width="11.28515625" style="925" customWidth="1"/>
    <col min="13576" max="13576" width="18.28515625" style="925" customWidth="1"/>
    <col min="13577" max="13577" width="14.5703125" style="925" customWidth="1"/>
    <col min="13578" max="13578" width="11.28515625" style="925" customWidth="1"/>
    <col min="13579" max="13579" width="18.28515625" style="925" customWidth="1"/>
    <col min="13580" max="13580" width="14.5703125" style="925" customWidth="1"/>
    <col min="13581" max="13581" width="11.28515625" style="925" customWidth="1"/>
    <col min="13582" max="13582" width="18.28515625" style="925" customWidth="1"/>
    <col min="13583" max="13583" width="14.5703125" style="925" customWidth="1"/>
    <col min="13584" max="13584" width="11.28515625" style="925" customWidth="1"/>
    <col min="13585" max="13585" width="18.28515625" style="925" customWidth="1"/>
    <col min="13586" max="13586" width="14.5703125" style="925" customWidth="1"/>
    <col min="13587" max="13587" width="11.42578125" style="925" customWidth="1"/>
    <col min="13588" max="13824" width="9.140625" style="925"/>
    <col min="13825" max="13825" width="67" style="925" bestFit="1" customWidth="1"/>
    <col min="13826" max="13826" width="18.28515625" style="925" customWidth="1"/>
    <col min="13827" max="13827" width="14.5703125" style="925" customWidth="1"/>
    <col min="13828" max="13828" width="11.42578125" style="925" customWidth="1"/>
    <col min="13829" max="13829" width="18.28515625" style="925" customWidth="1"/>
    <col min="13830" max="13830" width="14.5703125" style="925" customWidth="1"/>
    <col min="13831" max="13831" width="11.28515625" style="925" customWidth="1"/>
    <col min="13832" max="13832" width="18.28515625" style="925" customWidth="1"/>
    <col min="13833" max="13833" width="14.5703125" style="925" customWidth="1"/>
    <col min="13834" max="13834" width="11.28515625" style="925" customWidth="1"/>
    <col min="13835" max="13835" width="18.28515625" style="925" customWidth="1"/>
    <col min="13836" max="13836" width="14.5703125" style="925" customWidth="1"/>
    <col min="13837" max="13837" width="11.28515625" style="925" customWidth="1"/>
    <col min="13838" max="13838" width="18.28515625" style="925" customWidth="1"/>
    <col min="13839" max="13839" width="14.5703125" style="925" customWidth="1"/>
    <col min="13840" max="13840" width="11.28515625" style="925" customWidth="1"/>
    <col min="13841" max="13841" width="18.28515625" style="925" customWidth="1"/>
    <col min="13842" max="13842" width="14.5703125" style="925" customWidth="1"/>
    <col min="13843" max="13843" width="11.42578125" style="925" customWidth="1"/>
    <col min="13844" max="14080" width="9.140625" style="925"/>
    <col min="14081" max="14081" width="67" style="925" bestFit="1" customWidth="1"/>
    <col min="14082" max="14082" width="18.28515625" style="925" customWidth="1"/>
    <col min="14083" max="14083" width="14.5703125" style="925" customWidth="1"/>
    <col min="14084" max="14084" width="11.42578125" style="925" customWidth="1"/>
    <col min="14085" max="14085" width="18.28515625" style="925" customWidth="1"/>
    <col min="14086" max="14086" width="14.5703125" style="925" customWidth="1"/>
    <col min="14087" max="14087" width="11.28515625" style="925" customWidth="1"/>
    <col min="14088" max="14088" width="18.28515625" style="925" customWidth="1"/>
    <col min="14089" max="14089" width="14.5703125" style="925" customWidth="1"/>
    <col min="14090" max="14090" width="11.28515625" style="925" customWidth="1"/>
    <col min="14091" max="14091" width="18.28515625" style="925" customWidth="1"/>
    <col min="14092" max="14092" width="14.5703125" style="925" customWidth="1"/>
    <col min="14093" max="14093" width="11.28515625" style="925" customWidth="1"/>
    <col min="14094" max="14094" width="18.28515625" style="925" customWidth="1"/>
    <col min="14095" max="14095" width="14.5703125" style="925" customWidth="1"/>
    <col min="14096" max="14096" width="11.28515625" style="925" customWidth="1"/>
    <col min="14097" max="14097" width="18.28515625" style="925" customWidth="1"/>
    <col min="14098" max="14098" width="14.5703125" style="925" customWidth="1"/>
    <col min="14099" max="14099" width="11.42578125" style="925" customWidth="1"/>
    <col min="14100" max="14336" width="9.140625" style="925"/>
    <col min="14337" max="14337" width="67" style="925" bestFit="1" customWidth="1"/>
    <col min="14338" max="14338" width="18.28515625" style="925" customWidth="1"/>
    <col min="14339" max="14339" width="14.5703125" style="925" customWidth="1"/>
    <col min="14340" max="14340" width="11.42578125" style="925" customWidth="1"/>
    <col min="14341" max="14341" width="18.28515625" style="925" customWidth="1"/>
    <col min="14342" max="14342" width="14.5703125" style="925" customWidth="1"/>
    <col min="14343" max="14343" width="11.28515625" style="925" customWidth="1"/>
    <col min="14344" max="14344" width="18.28515625" style="925" customWidth="1"/>
    <col min="14345" max="14345" width="14.5703125" style="925" customWidth="1"/>
    <col min="14346" max="14346" width="11.28515625" style="925" customWidth="1"/>
    <col min="14347" max="14347" width="18.28515625" style="925" customWidth="1"/>
    <col min="14348" max="14348" width="14.5703125" style="925" customWidth="1"/>
    <col min="14349" max="14349" width="11.28515625" style="925" customWidth="1"/>
    <col min="14350" max="14350" width="18.28515625" style="925" customWidth="1"/>
    <col min="14351" max="14351" width="14.5703125" style="925" customWidth="1"/>
    <col min="14352" max="14352" width="11.28515625" style="925" customWidth="1"/>
    <col min="14353" max="14353" width="18.28515625" style="925" customWidth="1"/>
    <col min="14354" max="14354" width="14.5703125" style="925" customWidth="1"/>
    <col min="14355" max="14355" width="11.42578125" style="925" customWidth="1"/>
    <col min="14356" max="14592" width="9.140625" style="925"/>
    <col min="14593" max="14593" width="67" style="925" bestFit="1" customWidth="1"/>
    <col min="14594" max="14594" width="18.28515625" style="925" customWidth="1"/>
    <col min="14595" max="14595" width="14.5703125" style="925" customWidth="1"/>
    <col min="14596" max="14596" width="11.42578125" style="925" customWidth="1"/>
    <col min="14597" max="14597" width="18.28515625" style="925" customWidth="1"/>
    <col min="14598" max="14598" width="14.5703125" style="925" customWidth="1"/>
    <col min="14599" max="14599" width="11.28515625" style="925" customWidth="1"/>
    <col min="14600" max="14600" width="18.28515625" style="925" customWidth="1"/>
    <col min="14601" max="14601" width="14.5703125" style="925" customWidth="1"/>
    <col min="14602" max="14602" width="11.28515625" style="925" customWidth="1"/>
    <col min="14603" max="14603" width="18.28515625" style="925" customWidth="1"/>
    <col min="14604" max="14604" width="14.5703125" style="925" customWidth="1"/>
    <col min="14605" max="14605" width="11.28515625" style="925" customWidth="1"/>
    <col min="14606" max="14606" width="18.28515625" style="925" customWidth="1"/>
    <col min="14607" max="14607" width="14.5703125" style="925" customWidth="1"/>
    <col min="14608" max="14608" width="11.28515625" style="925" customWidth="1"/>
    <col min="14609" max="14609" width="18.28515625" style="925" customWidth="1"/>
    <col min="14610" max="14610" width="14.5703125" style="925" customWidth="1"/>
    <col min="14611" max="14611" width="11.42578125" style="925" customWidth="1"/>
    <col min="14612" max="14848" width="9.140625" style="925"/>
    <col min="14849" max="14849" width="67" style="925" bestFit="1" customWidth="1"/>
    <col min="14850" max="14850" width="18.28515625" style="925" customWidth="1"/>
    <col min="14851" max="14851" width="14.5703125" style="925" customWidth="1"/>
    <col min="14852" max="14852" width="11.42578125" style="925" customWidth="1"/>
    <col min="14853" max="14853" width="18.28515625" style="925" customWidth="1"/>
    <col min="14854" max="14854" width="14.5703125" style="925" customWidth="1"/>
    <col min="14855" max="14855" width="11.28515625" style="925" customWidth="1"/>
    <col min="14856" max="14856" width="18.28515625" style="925" customWidth="1"/>
    <col min="14857" max="14857" width="14.5703125" style="925" customWidth="1"/>
    <col min="14858" max="14858" width="11.28515625" style="925" customWidth="1"/>
    <col min="14859" max="14859" width="18.28515625" style="925" customWidth="1"/>
    <col min="14860" max="14860" width="14.5703125" style="925" customWidth="1"/>
    <col min="14861" max="14861" width="11.28515625" style="925" customWidth="1"/>
    <col min="14862" max="14862" width="18.28515625" style="925" customWidth="1"/>
    <col min="14863" max="14863" width="14.5703125" style="925" customWidth="1"/>
    <col min="14864" max="14864" width="11.28515625" style="925" customWidth="1"/>
    <col min="14865" max="14865" width="18.28515625" style="925" customWidth="1"/>
    <col min="14866" max="14866" width="14.5703125" style="925" customWidth="1"/>
    <col min="14867" max="14867" width="11.42578125" style="925" customWidth="1"/>
    <col min="14868" max="15104" width="9.140625" style="925"/>
    <col min="15105" max="15105" width="67" style="925" bestFit="1" customWidth="1"/>
    <col min="15106" max="15106" width="18.28515625" style="925" customWidth="1"/>
    <col min="15107" max="15107" width="14.5703125" style="925" customWidth="1"/>
    <col min="15108" max="15108" width="11.42578125" style="925" customWidth="1"/>
    <col min="15109" max="15109" width="18.28515625" style="925" customWidth="1"/>
    <col min="15110" max="15110" width="14.5703125" style="925" customWidth="1"/>
    <col min="15111" max="15111" width="11.28515625" style="925" customWidth="1"/>
    <col min="15112" max="15112" width="18.28515625" style="925" customWidth="1"/>
    <col min="15113" max="15113" width="14.5703125" style="925" customWidth="1"/>
    <col min="15114" max="15114" width="11.28515625" style="925" customWidth="1"/>
    <col min="15115" max="15115" width="18.28515625" style="925" customWidth="1"/>
    <col min="15116" max="15116" width="14.5703125" style="925" customWidth="1"/>
    <col min="15117" max="15117" width="11.28515625" style="925" customWidth="1"/>
    <col min="15118" max="15118" width="18.28515625" style="925" customWidth="1"/>
    <col min="15119" max="15119" width="14.5703125" style="925" customWidth="1"/>
    <col min="15120" max="15120" width="11.28515625" style="925" customWidth="1"/>
    <col min="15121" max="15121" width="18.28515625" style="925" customWidth="1"/>
    <col min="15122" max="15122" width="14.5703125" style="925" customWidth="1"/>
    <col min="15123" max="15123" width="11.42578125" style="925" customWidth="1"/>
    <col min="15124" max="15360" width="9.140625" style="925"/>
    <col min="15361" max="15361" width="67" style="925" bestFit="1" customWidth="1"/>
    <col min="15362" max="15362" width="18.28515625" style="925" customWidth="1"/>
    <col min="15363" max="15363" width="14.5703125" style="925" customWidth="1"/>
    <col min="15364" max="15364" width="11.42578125" style="925" customWidth="1"/>
    <col min="15365" max="15365" width="18.28515625" style="925" customWidth="1"/>
    <col min="15366" max="15366" width="14.5703125" style="925" customWidth="1"/>
    <col min="15367" max="15367" width="11.28515625" style="925" customWidth="1"/>
    <col min="15368" max="15368" width="18.28515625" style="925" customWidth="1"/>
    <col min="15369" max="15369" width="14.5703125" style="925" customWidth="1"/>
    <col min="15370" max="15370" width="11.28515625" style="925" customWidth="1"/>
    <col min="15371" max="15371" width="18.28515625" style="925" customWidth="1"/>
    <col min="15372" max="15372" width="14.5703125" style="925" customWidth="1"/>
    <col min="15373" max="15373" width="11.28515625" style="925" customWidth="1"/>
    <col min="15374" max="15374" width="18.28515625" style="925" customWidth="1"/>
    <col min="15375" max="15375" width="14.5703125" style="925" customWidth="1"/>
    <col min="15376" max="15376" width="11.28515625" style="925" customWidth="1"/>
    <col min="15377" max="15377" width="18.28515625" style="925" customWidth="1"/>
    <col min="15378" max="15378" width="14.5703125" style="925" customWidth="1"/>
    <col min="15379" max="15379" width="11.42578125" style="925" customWidth="1"/>
    <col min="15380" max="15616" width="9.140625" style="925"/>
    <col min="15617" max="15617" width="67" style="925" bestFit="1" customWidth="1"/>
    <col min="15618" max="15618" width="18.28515625" style="925" customWidth="1"/>
    <col min="15619" max="15619" width="14.5703125" style="925" customWidth="1"/>
    <col min="15620" max="15620" width="11.42578125" style="925" customWidth="1"/>
    <col min="15621" max="15621" width="18.28515625" style="925" customWidth="1"/>
    <col min="15622" max="15622" width="14.5703125" style="925" customWidth="1"/>
    <col min="15623" max="15623" width="11.28515625" style="925" customWidth="1"/>
    <col min="15624" max="15624" width="18.28515625" style="925" customWidth="1"/>
    <col min="15625" max="15625" width="14.5703125" style="925" customWidth="1"/>
    <col min="15626" max="15626" width="11.28515625" style="925" customWidth="1"/>
    <col min="15627" max="15627" width="18.28515625" style="925" customWidth="1"/>
    <col min="15628" max="15628" width="14.5703125" style="925" customWidth="1"/>
    <col min="15629" max="15629" width="11.28515625" style="925" customWidth="1"/>
    <col min="15630" max="15630" width="18.28515625" style="925" customWidth="1"/>
    <col min="15631" max="15631" width="14.5703125" style="925" customWidth="1"/>
    <col min="15632" max="15632" width="11.28515625" style="925" customWidth="1"/>
    <col min="15633" max="15633" width="18.28515625" style="925" customWidth="1"/>
    <col min="15634" max="15634" width="14.5703125" style="925" customWidth="1"/>
    <col min="15635" max="15635" width="11.42578125" style="925" customWidth="1"/>
    <col min="15636" max="15872" width="9.140625" style="925"/>
    <col min="15873" max="15873" width="67" style="925" bestFit="1" customWidth="1"/>
    <col min="15874" max="15874" width="18.28515625" style="925" customWidth="1"/>
    <col min="15875" max="15875" width="14.5703125" style="925" customWidth="1"/>
    <col min="15876" max="15876" width="11.42578125" style="925" customWidth="1"/>
    <col min="15877" max="15877" width="18.28515625" style="925" customWidth="1"/>
    <col min="15878" max="15878" width="14.5703125" style="925" customWidth="1"/>
    <col min="15879" max="15879" width="11.28515625" style="925" customWidth="1"/>
    <col min="15880" max="15880" width="18.28515625" style="925" customWidth="1"/>
    <col min="15881" max="15881" width="14.5703125" style="925" customWidth="1"/>
    <col min="15882" max="15882" width="11.28515625" style="925" customWidth="1"/>
    <col min="15883" max="15883" width="18.28515625" style="925" customWidth="1"/>
    <col min="15884" max="15884" width="14.5703125" style="925" customWidth="1"/>
    <col min="15885" max="15885" width="11.28515625" style="925" customWidth="1"/>
    <col min="15886" max="15886" width="18.28515625" style="925" customWidth="1"/>
    <col min="15887" max="15887" width="14.5703125" style="925" customWidth="1"/>
    <col min="15888" max="15888" width="11.28515625" style="925" customWidth="1"/>
    <col min="15889" max="15889" width="18.28515625" style="925" customWidth="1"/>
    <col min="15890" max="15890" width="14.5703125" style="925" customWidth="1"/>
    <col min="15891" max="15891" width="11.42578125" style="925" customWidth="1"/>
    <col min="15892" max="16128" width="9.140625" style="925"/>
    <col min="16129" max="16129" width="67" style="925" bestFit="1" customWidth="1"/>
    <col min="16130" max="16130" width="18.28515625" style="925" customWidth="1"/>
    <col min="16131" max="16131" width="14.5703125" style="925" customWidth="1"/>
    <col min="16132" max="16132" width="11.42578125" style="925" customWidth="1"/>
    <col min="16133" max="16133" width="18.28515625" style="925" customWidth="1"/>
    <col min="16134" max="16134" width="14.5703125" style="925" customWidth="1"/>
    <col min="16135" max="16135" width="11.28515625" style="925" customWidth="1"/>
    <col min="16136" max="16136" width="18.28515625" style="925" customWidth="1"/>
    <col min="16137" max="16137" width="14.5703125" style="925" customWidth="1"/>
    <col min="16138" max="16138" width="11.28515625" style="925" customWidth="1"/>
    <col min="16139" max="16139" width="18.28515625" style="925" customWidth="1"/>
    <col min="16140" max="16140" width="14.5703125" style="925" customWidth="1"/>
    <col min="16141" max="16141" width="11.28515625" style="925" customWidth="1"/>
    <col min="16142" max="16142" width="18.28515625" style="925" customWidth="1"/>
    <col min="16143" max="16143" width="14.5703125" style="925" customWidth="1"/>
    <col min="16144" max="16144" width="11.28515625" style="925" customWidth="1"/>
    <col min="16145" max="16145" width="18.28515625" style="925" customWidth="1"/>
    <col min="16146" max="16146" width="14.5703125" style="925" customWidth="1"/>
    <col min="16147" max="16147" width="11.42578125" style="925" customWidth="1"/>
    <col min="16148" max="16384" width="9.140625" style="925"/>
  </cols>
  <sheetData>
    <row r="1" spans="1:19" x14ac:dyDescent="0.3">
      <c r="A1" s="3472"/>
      <c r="B1" s="3472"/>
      <c r="C1" s="3472"/>
      <c r="D1" s="3472"/>
      <c r="E1" s="3472"/>
      <c r="F1" s="3472"/>
      <c r="G1" s="3472"/>
      <c r="H1" s="3472"/>
      <c r="I1" s="3472"/>
      <c r="J1" s="3472"/>
      <c r="K1" s="3472"/>
      <c r="L1" s="3472"/>
      <c r="M1" s="3472"/>
      <c r="N1" s="3472"/>
      <c r="O1" s="3472"/>
      <c r="P1" s="3472"/>
      <c r="Q1" s="3472"/>
      <c r="R1" s="3472"/>
      <c r="S1" s="3472"/>
    </row>
    <row r="2" spans="1:19" x14ac:dyDescent="0.3">
      <c r="A2" s="3473" t="s">
        <v>324</v>
      </c>
      <c r="B2" s="3473"/>
      <c r="C2" s="3473"/>
      <c r="D2" s="3473"/>
      <c r="E2" s="3473"/>
      <c r="F2" s="3473"/>
      <c r="G2" s="3473"/>
      <c r="H2" s="3473"/>
      <c r="I2" s="3473"/>
      <c r="J2" s="3473"/>
      <c r="K2" s="3473"/>
      <c r="L2" s="3473"/>
      <c r="M2" s="3473"/>
      <c r="N2" s="3473"/>
      <c r="O2" s="3473"/>
      <c r="P2" s="3473"/>
      <c r="Q2" s="3473"/>
      <c r="R2" s="3473"/>
      <c r="S2" s="3473"/>
    </row>
    <row r="3" spans="1:19" x14ac:dyDescent="0.3">
      <c r="A3" s="3473" t="s">
        <v>377</v>
      </c>
      <c r="B3" s="3473"/>
      <c r="C3" s="3473"/>
      <c r="D3" s="3473"/>
      <c r="E3" s="3473"/>
      <c r="F3" s="3473"/>
      <c r="G3" s="3473"/>
      <c r="H3" s="3473"/>
      <c r="I3" s="3473"/>
      <c r="J3" s="3473"/>
      <c r="K3" s="3473"/>
      <c r="L3" s="3473"/>
      <c r="M3" s="3473"/>
      <c r="N3" s="3473"/>
      <c r="O3" s="3473"/>
      <c r="P3" s="3473"/>
      <c r="Q3" s="3473"/>
      <c r="R3" s="3473"/>
      <c r="S3" s="3473"/>
    </row>
    <row r="4" spans="1:19" ht="19.5" thickBot="1" x14ac:dyDescent="0.35">
      <c r="A4" s="3474"/>
      <c r="B4" s="3474"/>
      <c r="C4" s="3474"/>
      <c r="D4" s="3474"/>
      <c r="E4" s="3474"/>
      <c r="F4" s="3474"/>
      <c r="G4" s="3474"/>
      <c r="H4" s="3474"/>
      <c r="I4" s="3474"/>
      <c r="J4" s="3474"/>
      <c r="K4" s="3474"/>
      <c r="L4" s="3474"/>
      <c r="M4" s="3474"/>
      <c r="N4" s="3474"/>
      <c r="O4" s="3474"/>
      <c r="P4" s="3474"/>
      <c r="Q4" s="3474"/>
      <c r="R4" s="3474"/>
      <c r="S4" s="3474"/>
    </row>
    <row r="5" spans="1:19" ht="19.5" customHeight="1" x14ac:dyDescent="0.3">
      <c r="A5" s="926" t="s">
        <v>325</v>
      </c>
      <c r="B5" s="3466" t="s">
        <v>19</v>
      </c>
      <c r="C5" s="3467"/>
      <c r="D5" s="3468"/>
      <c r="E5" s="3466" t="s">
        <v>20</v>
      </c>
      <c r="F5" s="3467"/>
      <c r="G5" s="3468"/>
      <c r="H5" s="3466" t="s">
        <v>31</v>
      </c>
      <c r="I5" s="3467"/>
      <c r="J5" s="3468"/>
      <c r="K5" s="3466" t="s">
        <v>326</v>
      </c>
      <c r="L5" s="3467"/>
      <c r="M5" s="3468"/>
      <c r="N5" s="3466" t="s">
        <v>327</v>
      </c>
      <c r="O5" s="3467"/>
      <c r="P5" s="3468"/>
      <c r="Q5" s="3469" t="s">
        <v>21</v>
      </c>
      <c r="R5" s="3470"/>
      <c r="S5" s="3471"/>
    </row>
    <row r="6" spans="1:19" ht="105" customHeight="1" thickBot="1" x14ac:dyDescent="0.35">
      <c r="A6" s="927"/>
      <c r="B6" s="1308" t="s">
        <v>26</v>
      </c>
      <c r="C6" s="1309" t="s">
        <v>27</v>
      </c>
      <c r="D6" s="1310" t="s">
        <v>4</v>
      </c>
      <c r="E6" s="1308" t="s">
        <v>26</v>
      </c>
      <c r="F6" s="1309" t="s">
        <v>27</v>
      </c>
      <c r="G6" s="1310" t="s">
        <v>4</v>
      </c>
      <c r="H6" s="1311" t="s">
        <v>26</v>
      </c>
      <c r="I6" s="1312" t="s">
        <v>27</v>
      </c>
      <c r="J6" s="1313" t="s">
        <v>4</v>
      </c>
      <c r="K6" s="1311" t="s">
        <v>26</v>
      </c>
      <c r="L6" s="1312" t="s">
        <v>27</v>
      </c>
      <c r="M6" s="1313" t="s">
        <v>4</v>
      </c>
      <c r="N6" s="1311" t="s">
        <v>26</v>
      </c>
      <c r="O6" s="1312" t="s">
        <v>27</v>
      </c>
      <c r="P6" s="1313" t="s">
        <v>4</v>
      </c>
      <c r="Q6" s="1317" t="s">
        <v>26</v>
      </c>
      <c r="R6" s="1309" t="s">
        <v>27</v>
      </c>
      <c r="S6" s="1310" t="s">
        <v>4</v>
      </c>
    </row>
    <row r="7" spans="1:19" ht="19.5" x14ac:dyDescent="0.3">
      <c r="A7" s="928" t="s">
        <v>22</v>
      </c>
      <c r="B7" s="929"/>
      <c r="C7" s="805"/>
      <c r="D7" s="949"/>
      <c r="E7" s="929"/>
      <c r="F7" s="805"/>
      <c r="G7" s="949"/>
      <c r="H7" s="929"/>
      <c r="I7" s="805"/>
      <c r="J7" s="949"/>
      <c r="K7" s="929"/>
      <c r="L7" s="805"/>
      <c r="M7" s="949"/>
      <c r="N7" s="929"/>
      <c r="O7" s="805"/>
      <c r="P7" s="949"/>
      <c r="Q7" s="950"/>
      <c r="R7" s="951"/>
      <c r="S7" s="952"/>
    </row>
    <row r="8" spans="1:19" x14ac:dyDescent="0.3">
      <c r="A8" s="930" t="s">
        <v>98</v>
      </c>
      <c r="B8" s="790">
        <v>5</v>
      </c>
      <c r="C8" s="789">
        <v>24</v>
      </c>
      <c r="D8" s="1238">
        <f>SUM(B8:C8)</f>
        <v>29</v>
      </c>
      <c r="E8" s="790">
        <v>1</v>
      </c>
      <c r="F8" s="789">
        <v>58</v>
      </c>
      <c r="G8" s="1238">
        <f>SUM(E8:F8)</f>
        <v>59</v>
      </c>
      <c r="H8" s="790">
        <v>4</v>
      </c>
      <c r="I8" s="789">
        <v>65</v>
      </c>
      <c r="J8" s="1238">
        <f>SUM(H8:I8)</f>
        <v>69</v>
      </c>
      <c r="K8" s="790">
        <v>4</v>
      </c>
      <c r="L8" s="789">
        <v>14</v>
      </c>
      <c r="M8" s="1238">
        <f>SUM(K8:L8)</f>
        <v>18</v>
      </c>
      <c r="N8" s="790">
        <v>4</v>
      </c>
      <c r="O8" s="789">
        <v>48</v>
      </c>
      <c r="P8" s="1238">
        <f>SUM(N8:O8)</f>
        <v>52</v>
      </c>
      <c r="Q8" s="1240">
        <f t="shared" ref="Q8:R11" si="0">B8+E8+H8+K8+N8</f>
        <v>18</v>
      </c>
      <c r="R8" s="1241">
        <f t="shared" si="0"/>
        <v>209</v>
      </c>
      <c r="S8" s="1242">
        <f>SUM(Q8:R8)</f>
        <v>227</v>
      </c>
    </row>
    <row r="9" spans="1:19" x14ac:dyDescent="0.3">
      <c r="A9" s="791" t="s">
        <v>101</v>
      </c>
      <c r="B9" s="790">
        <v>2</v>
      </c>
      <c r="C9" s="789">
        <v>11</v>
      </c>
      <c r="D9" s="1238">
        <f>SUM(B9:C9)</f>
        <v>13</v>
      </c>
      <c r="E9" s="790">
        <v>1</v>
      </c>
      <c r="F9" s="789">
        <v>19</v>
      </c>
      <c r="G9" s="1238">
        <f>SUM(E9:F9)</f>
        <v>20</v>
      </c>
      <c r="H9" s="790">
        <v>2</v>
      </c>
      <c r="I9" s="789">
        <v>16</v>
      </c>
      <c r="J9" s="1238">
        <f>SUM(H9:I9)</f>
        <v>18</v>
      </c>
      <c r="K9" s="790">
        <v>0</v>
      </c>
      <c r="L9" s="789">
        <v>6</v>
      </c>
      <c r="M9" s="1238">
        <f>SUM(K9:L9)</f>
        <v>6</v>
      </c>
      <c r="N9" s="790">
        <v>0</v>
      </c>
      <c r="O9" s="789">
        <v>11</v>
      </c>
      <c r="P9" s="1238">
        <f>SUM(N9:O9)</f>
        <v>11</v>
      </c>
      <c r="Q9" s="1240">
        <f t="shared" si="0"/>
        <v>5</v>
      </c>
      <c r="R9" s="1241">
        <f t="shared" si="0"/>
        <v>63</v>
      </c>
      <c r="S9" s="1242">
        <f>SUM(Q9:R9)</f>
        <v>68</v>
      </c>
    </row>
    <row r="10" spans="1:19" x14ac:dyDescent="0.3">
      <c r="A10" s="930" t="s">
        <v>102</v>
      </c>
      <c r="B10" s="790">
        <v>10</v>
      </c>
      <c r="C10" s="789">
        <v>5</v>
      </c>
      <c r="D10" s="1238">
        <f>SUM(B10:C10)</f>
        <v>15</v>
      </c>
      <c r="E10" s="790">
        <v>18</v>
      </c>
      <c r="F10" s="789">
        <v>5</v>
      </c>
      <c r="G10" s="1238">
        <f>SUM(E10:F10)</f>
        <v>23</v>
      </c>
      <c r="H10" s="790">
        <v>3</v>
      </c>
      <c r="I10" s="789">
        <v>8</v>
      </c>
      <c r="J10" s="1238">
        <f>SUM(H10:I10)</f>
        <v>11</v>
      </c>
      <c r="K10" s="790">
        <v>1</v>
      </c>
      <c r="L10" s="789">
        <v>0</v>
      </c>
      <c r="M10" s="1238">
        <f>SUM(K10:L10)</f>
        <v>1</v>
      </c>
      <c r="N10" s="790">
        <v>1</v>
      </c>
      <c r="O10" s="789">
        <v>7</v>
      </c>
      <c r="P10" s="1238">
        <f>SUM(N10:O10)</f>
        <v>8</v>
      </c>
      <c r="Q10" s="1240">
        <f t="shared" si="0"/>
        <v>33</v>
      </c>
      <c r="R10" s="1241">
        <f t="shared" si="0"/>
        <v>25</v>
      </c>
      <c r="S10" s="1242">
        <f>SUM(Q10:R10)</f>
        <v>58</v>
      </c>
    </row>
    <row r="11" spans="1:19" x14ac:dyDescent="0.3">
      <c r="A11" s="791" t="s">
        <v>361</v>
      </c>
      <c r="B11" s="931">
        <v>0</v>
      </c>
      <c r="C11" s="932">
        <v>1</v>
      </c>
      <c r="D11" s="1243">
        <f>SUM(B11:C11)</f>
        <v>1</v>
      </c>
      <c r="E11" s="931">
        <v>0</v>
      </c>
      <c r="F11" s="932">
        <v>7</v>
      </c>
      <c r="G11" s="1238">
        <f>SUM(E11:F11)</f>
        <v>7</v>
      </c>
      <c r="H11" s="931">
        <v>2</v>
      </c>
      <c r="I11" s="932">
        <v>5</v>
      </c>
      <c r="J11" s="1238">
        <f>SUM(H11:I11)</f>
        <v>7</v>
      </c>
      <c r="K11" s="931">
        <v>0</v>
      </c>
      <c r="L11" s="932">
        <v>1</v>
      </c>
      <c r="M11" s="1238">
        <f>SUM(K11:L11)</f>
        <v>1</v>
      </c>
      <c r="N11" s="931">
        <v>0</v>
      </c>
      <c r="O11" s="932">
        <v>0</v>
      </c>
      <c r="P11" s="1238">
        <f>SUM(N11:O11)</f>
        <v>0</v>
      </c>
      <c r="Q11" s="1240">
        <f t="shared" si="0"/>
        <v>2</v>
      </c>
      <c r="R11" s="1241">
        <f t="shared" si="0"/>
        <v>14</v>
      </c>
      <c r="S11" s="1242">
        <f>SUM(Q11:R11)</f>
        <v>16</v>
      </c>
    </row>
    <row r="12" spans="1:19" ht="20.25" thickBot="1" x14ac:dyDescent="0.35">
      <c r="A12" s="933" t="s">
        <v>12</v>
      </c>
      <c r="B12" s="1244">
        <f t="shared" ref="B12:R12" si="1">SUM(B8:B11)</f>
        <v>17</v>
      </c>
      <c r="C12" s="1245">
        <f t="shared" si="1"/>
        <v>41</v>
      </c>
      <c r="D12" s="1246">
        <f t="shared" si="1"/>
        <v>58</v>
      </c>
      <c r="E12" s="1244">
        <f t="shared" si="1"/>
        <v>20</v>
      </c>
      <c r="F12" s="1245">
        <f t="shared" si="1"/>
        <v>89</v>
      </c>
      <c r="G12" s="1246">
        <f t="shared" si="1"/>
        <v>109</v>
      </c>
      <c r="H12" s="1244">
        <f t="shared" si="1"/>
        <v>11</v>
      </c>
      <c r="I12" s="1245">
        <f t="shared" si="1"/>
        <v>94</v>
      </c>
      <c r="J12" s="1246">
        <f t="shared" si="1"/>
        <v>105</v>
      </c>
      <c r="K12" s="1244">
        <f>SUM(K8:K11)</f>
        <v>5</v>
      </c>
      <c r="L12" s="1245">
        <f>SUM(L8:L11)</f>
        <v>21</v>
      </c>
      <c r="M12" s="1246">
        <f>SUM(M8:M11)</f>
        <v>26</v>
      </c>
      <c r="N12" s="1244">
        <f t="shared" si="1"/>
        <v>5</v>
      </c>
      <c r="O12" s="1245">
        <f t="shared" si="1"/>
        <v>66</v>
      </c>
      <c r="P12" s="1246">
        <f t="shared" si="1"/>
        <v>71</v>
      </c>
      <c r="Q12" s="1244">
        <f t="shared" si="1"/>
        <v>58</v>
      </c>
      <c r="R12" s="1245">
        <f t="shared" si="1"/>
        <v>311</v>
      </c>
      <c r="S12" s="1821">
        <f>SUM(Q12:R12)</f>
        <v>369</v>
      </c>
    </row>
    <row r="13" spans="1:19" ht="19.5" x14ac:dyDescent="0.3">
      <c r="A13" s="1315" t="s">
        <v>23</v>
      </c>
      <c r="B13" s="934"/>
      <c r="C13" s="935"/>
      <c r="D13" s="1249"/>
      <c r="E13" s="934"/>
      <c r="F13" s="935"/>
      <c r="G13" s="1249"/>
      <c r="H13" s="934"/>
      <c r="I13" s="935"/>
      <c r="J13" s="1249"/>
      <c r="K13" s="934"/>
      <c r="L13" s="935"/>
      <c r="M13" s="1249"/>
      <c r="N13" s="934"/>
      <c r="O13" s="935"/>
      <c r="P13" s="1249"/>
      <c r="Q13" s="936"/>
      <c r="R13" s="937"/>
      <c r="S13" s="1250"/>
    </row>
    <row r="14" spans="1:19" ht="19.5" x14ac:dyDescent="0.3">
      <c r="A14" s="938" t="s">
        <v>11</v>
      </c>
      <c r="B14" s="790"/>
      <c r="C14" s="789"/>
      <c r="D14" s="1238"/>
      <c r="E14" s="790"/>
      <c r="F14" s="789"/>
      <c r="G14" s="1238"/>
      <c r="H14" s="939"/>
      <c r="I14" s="940"/>
      <c r="J14" s="1238"/>
      <c r="K14" s="939"/>
      <c r="L14" s="940"/>
      <c r="M14" s="1238"/>
      <c r="N14" s="939"/>
      <c r="O14" s="940"/>
      <c r="P14" s="1238"/>
      <c r="Q14" s="941"/>
      <c r="R14" s="932"/>
      <c r="S14" s="1243"/>
    </row>
    <row r="15" spans="1:19" x14ac:dyDescent="0.3">
      <c r="A15" s="930" t="s">
        <v>98</v>
      </c>
      <c r="B15" s="790">
        <v>5</v>
      </c>
      <c r="C15" s="789">
        <v>24</v>
      </c>
      <c r="D15" s="1238">
        <f>SUM(B15:C15)</f>
        <v>29</v>
      </c>
      <c r="E15" s="790">
        <v>1</v>
      </c>
      <c r="F15" s="789">
        <v>56</v>
      </c>
      <c r="G15" s="1238">
        <f>SUM(E15:F15)</f>
        <v>57</v>
      </c>
      <c r="H15" s="790">
        <v>4</v>
      </c>
      <c r="I15" s="789">
        <v>65</v>
      </c>
      <c r="J15" s="1238">
        <f>SUM(H15:I15)</f>
        <v>69</v>
      </c>
      <c r="K15" s="790">
        <v>4</v>
      </c>
      <c r="L15" s="789">
        <v>14</v>
      </c>
      <c r="M15" s="1238">
        <f>SUM(K15:L15)</f>
        <v>18</v>
      </c>
      <c r="N15" s="790">
        <v>4</v>
      </c>
      <c r="O15" s="789">
        <v>48</v>
      </c>
      <c r="P15" s="1238">
        <f>SUM(N15:O15)</f>
        <v>52</v>
      </c>
      <c r="Q15" s="1240">
        <f t="shared" ref="Q15:R18" si="2">B15+E15+H15+K15+N15</f>
        <v>18</v>
      </c>
      <c r="R15" s="1241">
        <f t="shared" si="2"/>
        <v>207</v>
      </c>
      <c r="S15" s="1242">
        <f>SUM(Q15:R15)</f>
        <v>225</v>
      </c>
    </row>
    <row r="16" spans="1:19" x14ac:dyDescent="0.3">
      <c r="A16" s="791" t="s">
        <v>101</v>
      </c>
      <c r="B16" s="790">
        <v>2</v>
      </c>
      <c r="C16" s="789">
        <v>11</v>
      </c>
      <c r="D16" s="1238">
        <f>SUM(B16:C16)</f>
        <v>13</v>
      </c>
      <c r="E16" s="790">
        <v>1</v>
      </c>
      <c r="F16" s="789">
        <v>19</v>
      </c>
      <c r="G16" s="1238">
        <f>SUM(E16:F16)</f>
        <v>20</v>
      </c>
      <c r="H16" s="790">
        <v>2</v>
      </c>
      <c r="I16" s="789">
        <v>16</v>
      </c>
      <c r="J16" s="1238">
        <f>SUM(H16:I16)</f>
        <v>18</v>
      </c>
      <c r="K16" s="790">
        <v>0</v>
      </c>
      <c r="L16" s="789">
        <v>6</v>
      </c>
      <c r="M16" s="1238">
        <f>SUM(K16:L16)</f>
        <v>6</v>
      </c>
      <c r="N16" s="790">
        <v>0</v>
      </c>
      <c r="O16" s="789">
        <v>10</v>
      </c>
      <c r="P16" s="1238">
        <f>SUM(N16:O16)</f>
        <v>10</v>
      </c>
      <c r="Q16" s="1240">
        <f t="shared" si="2"/>
        <v>5</v>
      </c>
      <c r="R16" s="1241">
        <f t="shared" si="2"/>
        <v>62</v>
      </c>
      <c r="S16" s="1242">
        <f>SUM(Q16:R16)</f>
        <v>67</v>
      </c>
    </row>
    <row r="17" spans="1:19" x14ac:dyDescent="0.3">
      <c r="A17" s="930" t="s">
        <v>102</v>
      </c>
      <c r="B17" s="790">
        <v>10</v>
      </c>
      <c r="C17" s="789">
        <v>4</v>
      </c>
      <c r="D17" s="1238">
        <f>SUM(B17:C17)</f>
        <v>14</v>
      </c>
      <c r="E17" s="790">
        <v>18</v>
      </c>
      <c r="F17" s="789">
        <v>5</v>
      </c>
      <c r="G17" s="1238">
        <f>SUM(E17:F17)</f>
        <v>23</v>
      </c>
      <c r="H17" s="790">
        <v>3</v>
      </c>
      <c r="I17" s="789">
        <v>8</v>
      </c>
      <c r="J17" s="1238">
        <f>SUM(H17:I17)</f>
        <v>11</v>
      </c>
      <c r="K17" s="790">
        <v>1</v>
      </c>
      <c r="L17" s="789">
        <v>0</v>
      </c>
      <c r="M17" s="1238">
        <f>SUM(K17:L17)</f>
        <v>1</v>
      </c>
      <c r="N17" s="790">
        <v>1</v>
      </c>
      <c r="O17" s="789">
        <v>7</v>
      </c>
      <c r="P17" s="1238">
        <f>SUM(N17:O17)</f>
        <v>8</v>
      </c>
      <c r="Q17" s="1240">
        <f t="shared" si="2"/>
        <v>33</v>
      </c>
      <c r="R17" s="1241">
        <f t="shared" si="2"/>
        <v>24</v>
      </c>
      <c r="S17" s="1242">
        <f>SUM(Q17:R17)</f>
        <v>57</v>
      </c>
    </row>
    <row r="18" spans="1:19" x14ac:dyDescent="0.3">
      <c r="A18" s="791" t="s">
        <v>361</v>
      </c>
      <c r="B18" s="790">
        <v>0</v>
      </c>
      <c r="C18" s="789">
        <v>0</v>
      </c>
      <c r="D18" s="1238">
        <f>SUM(B18:C18)</f>
        <v>0</v>
      </c>
      <c r="E18" s="790">
        <v>0</v>
      </c>
      <c r="F18" s="789">
        <v>7</v>
      </c>
      <c r="G18" s="1238">
        <f>SUM(E18:F18)</f>
        <v>7</v>
      </c>
      <c r="H18" s="790">
        <v>2</v>
      </c>
      <c r="I18" s="789">
        <v>5</v>
      </c>
      <c r="J18" s="1238">
        <f>SUM(H18:I18)</f>
        <v>7</v>
      </c>
      <c r="K18" s="790">
        <v>0</v>
      </c>
      <c r="L18" s="789">
        <v>1</v>
      </c>
      <c r="M18" s="1238">
        <f>SUM(K18:L18)</f>
        <v>1</v>
      </c>
      <c r="N18" s="790">
        <v>0</v>
      </c>
      <c r="O18" s="789">
        <v>0</v>
      </c>
      <c r="P18" s="1238">
        <f>SUM(N18:O18)</f>
        <v>0</v>
      </c>
      <c r="Q18" s="1240">
        <f t="shared" si="2"/>
        <v>2</v>
      </c>
      <c r="R18" s="1241">
        <f t="shared" si="2"/>
        <v>13</v>
      </c>
      <c r="S18" s="1242">
        <f>SUM(Q18:R18)</f>
        <v>15</v>
      </c>
    </row>
    <row r="19" spans="1:19" ht="20.25" thickBot="1" x14ac:dyDescent="0.35">
      <c r="A19" s="942" t="s">
        <v>8</v>
      </c>
      <c r="B19" s="1244">
        <f t="shared" ref="B19:P19" si="3">SUM(B15:B18)</f>
        <v>17</v>
      </c>
      <c r="C19" s="1245">
        <f t="shared" si="3"/>
        <v>39</v>
      </c>
      <c r="D19" s="1246">
        <f t="shared" si="3"/>
        <v>56</v>
      </c>
      <c r="E19" s="1244">
        <f t="shared" si="3"/>
        <v>20</v>
      </c>
      <c r="F19" s="1245">
        <f t="shared" si="3"/>
        <v>87</v>
      </c>
      <c r="G19" s="1246">
        <f t="shared" si="3"/>
        <v>107</v>
      </c>
      <c r="H19" s="1244">
        <f t="shared" si="3"/>
        <v>11</v>
      </c>
      <c r="I19" s="1245">
        <f t="shared" si="3"/>
        <v>94</v>
      </c>
      <c r="J19" s="1246">
        <f t="shared" si="3"/>
        <v>105</v>
      </c>
      <c r="K19" s="1244">
        <f>SUM(K15:K18)</f>
        <v>5</v>
      </c>
      <c r="L19" s="1245">
        <f>SUM(L15:L18)</f>
        <v>21</v>
      </c>
      <c r="M19" s="1246">
        <f>SUM(M15:M18)</f>
        <v>26</v>
      </c>
      <c r="N19" s="1244">
        <f t="shared" si="3"/>
        <v>5</v>
      </c>
      <c r="O19" s="1245">
        <f t="shared" si="3"/>
        <v>65</v>
      </c>
      <c r="P19" s="1246">
        <f t="shared" si="3"/>
        <v>70</v>
      </c>
      <c r="Q19" s="1251">
        <f>SUM(Q15:Q18)</f>
        <v>58</v>
      </c>
      <c r="R19" s="1318">
        <f>SUM(R15:R18)</f>
        <v>306</v>
      </c>
      <c r="S19" s="1319">
        <f>SUM(S15:S18)</f>
        <v>364</v>
      </c>
    </row>
    <row r="20" spans="1:19" ht="39" x14ac:dyDescent="0.3">
      <c r="A20" s="943" t="s">
        <v>25</v>
      </c>
      <c r="B20" s="929"/>
      <c r="C20" s="805"/>
      <c r="D20" s="1254"/>
      <c r="E20" s="929"/>
      <c r="F20" s="805"/>
      <c r="G20" s="1254"/>
      <c r="H20" s="929"/>
      <c r="I20" s="805"/>
      <c r="J20" s="1255"/>
      <c r="K20" s="929"/>
      <c r="L20" s="805"/>
      <c r="M20" s="1255"/>
      <c r="N20" s="929"/>
      <c r="O20" s="805"/>
      <c r="P20" s="1255"/>
      <c r="Q20" s="1822"/>
      <c r="R20" s="1320"/>
      <c r="S20" s="1321"/>
    </row>
    <row r="21" spans="1:19" x14ac:dyDescent="0.3">
      <c r="A21" s="930" t="s">
        <v>98</v>
      </c>
      <c r="B21" s="790">
        <v>0</v>
      </c>
      <c r="C21" s="789">
        <v>0</v>
      </c>
      <c r="D21" s="1239">
        <f>SUM(B21:C21)</f>
        <v>0</v>
      </c>
      <c r="E21" s="790">
        <v>0</v>
      </c>
      <c r="F21" s="789">
        <v>2</v>
      </c>
      <c r="G21" s="1239">
        <f>SUM(E21:F21)</f>
        <v>2</v>
      </c>
      <c r="H21" s="790">
        <v>0</v>
      </c>
      <c r="I21" s="789">
        <v>0</v>
      </c>
      <c r="J21" s="1238">
        <f>SUM(H21:I21)</f>
        <v>0</v>
      </c>
      <c r="K21" s="790">
        <v>0</v>
      </c>
      <c r="L21" s="789">
        <v>0</v>
      </c>
      <c r="M21" s="1238">
        <f>SUM(K21:L21)</f>
        <v>0</v>
      </c>
      <c r="N21" s="790">
        <v>0</v>
      </c>
      <c r="O21" s="789">
        <v>0</v>
      </c>
      <c r="P21" s="1238">
        <f>SUM(N21:O21)</f>
        <v>0</v>
      </c>
      <c r="Q21" s="1259">
        <f t="shared" ref="Q21:R24" si="4">SUM(B21+E21+H21+K21+N21)</f>
        <v>0</v>
      </c>
      <c r="R21" s="1241">
        <f t="shared" si="4"/>
        <v>2</v>
      </c>
      <c r="S21" s="1242">
        <f>SUM(Q21:R21)</f>
        <v>2</v>
      </c>
    </row>
    <row r="22" spans="1:19" x14ac:dyDescent="0.3">
      <c r="A22" s="791" t="s">
        <v>101</v>
      </c>
      <c r="B22" s="790">
        <v>0</v>
      </c>
      <c r="C22" s="789">
        <v>0</v>
      </c>
      <c r="D22" s="1239">
        <f>SUM(B22:C22)</f>
        <v>0</v>
      </c>
      <c r="E22" s="790">
        <v>0</v>
      </c>
      <c r="F22" s="789">
        <v>0</v>
      </c>
      <c r="G22" s="1239">
        <f>SUM(E22:F22)</f>
        <v>0</v>
      </c>
      <c r="H22" s="790">
        <v>0</v>
      </c>
      <c r="I22" s="789">
        <v>0</v>
      </c>
      <c r="J22" s="1238">
        <f>SUM(H22:I22)</f>
        <v>0</v>
      </c>
      <c r="K22" s="790">
        <v>0</v>
      </c>
      <c r="L22" s="789">
        <v>0</v>
      </c>
      <c r="M22" s="1238">
        <f>SUM(K22:L22)</f>
        <v>0</v>
      </c>
      <c r="N22" s="790">
        <v>0</v>
      </c>
      <c r="O22" s="789">
        <v>1</v>
      </c>
      <c r="P22" s="1238">
        <f>SUM(N22:O22)</f>
        <v>1</v>
      </c>
      <c r="Q22" s="1259">
        <f t="shared" si="4"/>
        <v>0</v>
      </c>
      <c r="R22" s="1241">
        <f t="shared" si="4"/>
        <v>1</v>
      </c>
      <c r="S22" s="1242">
        <f>SUM(Q22:R22)</f>
        <v>1</v>
      </c>
    </row>
    <row r="23" spans="1:19" x14ac:dyDescent="0.3">
      <c r="A23" s="930" t="s">
        <v>102</v>
      </c>
      <c r="B23" s="790">
        <v>0</v>
      </c>
      <c r="C23" s="789">
        <v>1</v>
      </c>
      <c r="D23" s="1239">
        <f>SUM(B23:C23)</f>
        <v>1</v>
      </c>
      <c r="E23" s="790">
        <v>0</v>
      </c>
      <c r="F23" s="789">
        <v>0</v>
      </c>
      <c r="G23" s="1239">
        <f>SUM(E23:F23)</f>
        <v>0</v>
      </c>
      <c r="H23" s="790">
        <v>0</v>
      </c>
      <c r="I23" s="789">
        <v>0</v>
      </c>
      <c r="J23" s="1238">
        <f>SUM(H23:I23)</f>
        <v>0</v>
      </c>
      <c r="K23" s="790">
        <v>0</v>
      </c>
      <c r="L23" s="789">
        <v>0</v>
      </c>
      <c r="M23" s="1238">
        <f>SUM(K23:L23)</f>
        <v>0</v>
      </c>
      <c r="N23" s="790">
        <v>0</v>
      </c>
      <c r="O23" s="789">
        <v>0</v>
      </c>
      <c r="P23" s="1238">
        <f>SUM(N23:O23)</f>
        <v>0</v>
      </c>
      <c r="Q23" s="1259">
        <f t="shared" si="4"/>
        <v>0</v>
      </c>
      <c r="R23" s="1241">
        <f t="shared" si="4"/>
        <v>1</v>
      </c>
      <c r="S23" s="1242">
        <f>SUM(Q23:R23)</f>
        <v>1</v>
      </c>
    </row>
    <row r="24" spans="1:19" x14ac:dyDescent="0.3">
      <c r="A24" s="791" t="s">
        <v>361</v>
      </c>
      <c r="B24" s="790">
        <v>0</v>
      </c>
      <c r="C24" s="789">
        <v>1</v>
      </c>
      <c r="D24" s="1239">
        <f>SUM(B24:C24)</f>
        <v>1</v>
      </c>
      <c r="E24" s="790">
        <v>0</v>
      </c>
      <c r="F24" s="789">
        <v>0</v>
      </c>
      <c r="G24" s="1239">
        <f>SUM(E24:F24)</f>
        <v>0</v>
      </c>
      <c r="H24" s="790">
        <v>0</v>
      </c>
      <c r="I24" s="789">
        <v>0</v>
      </c>
      <c r="J24" s="1238">
        <f>SUM(H24:I24)</f>
        <v>0</v>
      </c>
      <c r="K24" s="790">
        <v>0</v>
      </c>
      <c r="L24" s="789">
        <v>0</v>
      </c>
      <c r="M24" s="1238">
        <f>SUM(K24:L24)</f>
        <v>0</v>
      </c>
      <c r="N24" s="790">
        <v>0</v>
      </c>
      <c r="O24" s="789">
        <v>0</v>
      </c>
      <c r="P24" s="1238">
        <f>SUM(N24:O24)</f>
        <v>0</v>
      </c>
      <c r="Q24" s="1259">
        <f t="shared" si="4"/>
        <v>0</v>
      </c>
      <c r="R24" s="1241">
        <f t="shared" si="4"/>
        <v>1</v>
      </c>
      <c r="S24" s="1242">
        <f>SUM(Q24:R24)</f>
        <v>1</v>
      </c>
    </row>
    <row r="25" spans="1:19" ht="20.25" thickBot="1" x14ac:dyDescent="0.35">
      <c r="A25" s="1316" t="s">
        <v>13</v>
      </c>
      <c r="B25" s="1260">
        <f t="shared" ref="B25:P25" si="5">SUM(B21:B24)</f>
        <v>0</v>
      </c>
      <c r="C25" s="1261">
        <f t="shared" si="5"/>
        <v>2</v>
      </c>
      <c r="D25" s="1262">
        <f t="shared" si="5"/>
        <v>2</v>
      </c>
      <c r="E25" s="1260">
        <f t="shared" si="5"/>
        <v>0</v>
      </c>
      <c r="F25" s="1261">
        <f t="shared" si="5"/>
        <v>2</v>
      </c>
      <c r="G25" s="1262">
        <f t="shared" si="5"/>
        <v>2</v>
      </c>
      <c r="H25" s="1260">
        <f t="shared" si="5"/>
        <v>0</v>
      </c>
      <c r="I25" s="1261">
        <f t="shared" si="5"/>
        <v>0</v>
      </c>
      <c r="J25" s="1263">
        <f t="shared" si="5"/>
        <v>0</v>
      </c>
      <c r="K25" s="1260">
        <f>SUM(K21:K24)</f>
        <v>0</v>
      </c>
      <c r="L25" s="1261">
        <f>SUM(L21:L24)</f>
        <v>0</v>
      </c>
      <c r="M25" s="1263">
        <f>SUM(M21:M24)</f>
        <v>0</v>
      </c>
      <c r="N25" s="1260">
        <f t="shared" si="5"/>
        <v>0</v>
      </c>
      <c r="O25" s="1261">
        <f t="shared" si="5"/>
        <v>1</v>
      </c>
      <c r="P25" s="1263">
        <f t="shared" si="5"/>
        <v>1</v>
      </c>
      <c r="Q25" s="1264">
        <f>SUM(Q21:Q24)</f>
        <v>0</v>
      </c>
      <c r="R25" s="1264">
        <f>SUM(R21:R24)</f>
        <v>5</v>
      </c>
      <c r="S25" s="1322">
        <f>SUM(S21:S24)</f>
        <v>5</v>
      </c>
    </row>
    <row r="26" spans="1:19" ht="19.5" thickBot="1" x14ac:dyDescent="0.35">
      <c r="A26" s="946" t="s">
        <v>10</v>
      </c>
      <c r="B26" s="1265">
        <f>B19</f>
        <v>17</v>
      </c>
      <c r="C26" s="1266">
        <f t="shared" ref="C26:P26" si="6">C19</f>
        <v>39</v>
      </c>
      <c r="D26" s="1267">
        <f t="shared" si="6"/>
        <v>56</v>
      </c>
      <c r="E26" s="1265">
        <f t="shared" si="6"/>
        <v>20</v>
      </c>
      <c r="F26" s="1266">
        <f t="shared" si="6"/>
        <v>87</v>
      </c>
      <c r="G26" s="1267">
        <f t="shared" si="6"/>
        <v>107</v>
      </c>
      <c r="H26" s="1265">
        <f t="shared" si="6"/>
        <v>11</v>
      </c>
      <c r="I26" s="1266">
        <f t="shared" si="6"/>
        <v>94</v>
      </c>
      <c r="J26" s="1267">
        <f t="shared" si="6"/>
        <v>105</v>
      </c>
      <c r="K26" s="1265">
        <f>K19</f>
        <v>5</v>
      </c>
      <c r="L26" s="1266">
        <f>L19</f>
        <v>21</v>
      </c>
      <c r="M26" s="1267">
        <f>M19</f>
        <v>26</v>
      </c>
      <c r="N26" s="1265">
        <f t="shared" si="6"/>
        <v>5</v>
      </c>
      <c r="O26" s="1266">
        <f t="shared" si="6"/>
        <v>65</v>
      </c>
      <c r="P26" s="1267">
        <f t="shared" si="6"/>
        <v>70</v>
      </c>
      <c r="Q26" s="1268">
        <f t="shared" ref="Q26:R28" si="7">SUM(B26+E26+H26+K26+N26)</f>
        <v>58</v>
      </c>
      <c r="R26" s="1266">
        <f t="shared" si="7"/>
        <v>306</v>
      </c>
      <c r="S26" s="1267">
        <f>SUM(Q26:R26)</f>
        <v>364</v>
      </c>
    </row>
    <row r="27" spans="1:19" ht="38.25" thickBot="1" x14ac:dyDescent="0.35">
      <c r="A27" s="946" t="s">
        <v>14</v>
      </c>
      <c r="B27" s="1269">
        <f>B25</f>
        <v>0</v>
      </c>
      <c r="C27" s="1270">
        <f t="shared" ref="C27:P27" si="8">C25</f>
        <v>2</v>
      </c>
      <c r="D27" s="1271">
        <f t="shared" si="8"/>
        <v>2</v>
      </c>
      <c r="E27" s="1269">
        <f t="shared" si="8"/>
        <v>0</v>
      </c>
      <c r="F27" s="1270">
        <f t="shared" si="8"/>
        <v>2</v>
      </c>
      <c r="G27" s="1271">
        <f t="shared" si="8"/>
        <v>2</v>
      </c>
      <c r="H27" s="1269">
        <f t="shared" si="8"/>
        <v>0</v>
      </c>
      <c r="I27" s="1270">
        <f t="shared" si="8"/>
        <v>0</v>
      </c>
      <c r="J27" s="1271">
        <f t="shared" si="8"/>
        <v>0</v>
      </c>
      <c r="K27" s="1269">
        <f>K25</f>
        <v>0</v>
      </c>
      <c r="L27" s="1270">
        <f>L25</f>
        <v>0</v>
      </c>
      <c r="M27" s="1271">
        <f>M25</f>
        <v>0</v>
      </c>
      <c r="N27" s="1269">
        <f t="shared" si="8"/>
        <v>0</v>
      </c>
      <c r="O27" s="1270">
        <f t="shared" si="8"/>
        <v>1</v>
      </c>
      <c r="P27" s="1271">
        <f t="shared" si="8"/>
        <v>1</v>
      </c>
      <c r="Q27" s="1268">
        <f t="shared" si="7"/>
        <v>0</v>
      </c>
      <c r="R27" s="1266">
        <f t="shared" si="7"/>
        <v>5</v>
      </c>
      <c r="S27" s="1267">
        <f>SUM(Q27:R27)</f>
        <v>5</v>
      </c>
    </row>
    <row r="28" spans="1:19" ht="20.25" thickBot="1" x14ac:dyDescent="0.35">
      <c r="A28" s="947" t="s">
        <v>15</v>
      </c>
      <c r="B28" s="1272">
        <f>SUM(B26:B27)</f>
        <v>17</v>
      </c>
      <c r="C28" s="1273">
        <f t="shared" ref="C28:P28" si="9">SUM(C26:C27)</f>
        <v>41</v>
      </c>
      <c r="D28" s="1274">
        <f t="shared" si="9"/>
        <v>58</v>
      </c>
      <c r="E28" s="1272">
        <f t="shared" si="9"/>
        <v>20</v>
      </c>
      <c r="F28" s="1273">
        <f t="shared" si="9"/>
        <v>89</v>
      </c>
      <c r="G28" s="1274">
        <f t="shared" si="9"/>
        <v>109</v>
      </c>
      <c r="H28" s="1272">
        <f t="shared" si="9"/>
        <v>11</v>
      </c>
      <c r="I28" s="1273">
        <f t="shared" si="9"/>
        <v>94</v>
      </c>
      <c r="J28" s="1274">
        <f t="shared" si="9"/>
        <v>105</v>
      </c>
      <c r="K28" s="1272">
        <f>SUM(K26:K27)</f>
        <v>5</v>
      </c>
      <c r="L28" s="1273">
        <f>SUM(L26:L27)</f>
        <v>21</v>
      </c>
      <c r="M28" s="1274">
        <f>SUM(M26:M27)</f>
        <v>26</v>
      </c>
      <c r="N28" s="1272">
        <f t="shared" si="9"/>
        <v>5</v>
      </c>
      <c r="O28" s="1273">
        <f t="shared" si="9"/>
        <v>66</v>
      </c>
      <c r="P28" s="1274">
        <f t="shared" si="9"/>
        <v>71</v>
      </c>
      <c r="Q28" s="1275">
        <f t="shared" si="7"/>
        <v>58</v>
      </c>
      <c r="R28" s="1273">
        <f t="shared" si="7"/>
        <v>311</v>
      </c>
      <c r="S28" s="1274">
        <f>SUM(Q28:R28)</f>
        <v>369</v>
      </c>
    </row>
    <row r="29" spans="1:19" x14ac:dyDescent="0.3">
      <c r="A29" s="1815"/>
      <c r="B29" s="1815"/>
      <c r="C29" s="1815"/>
      <c r="D29" s="1815"/>
      <c r="E29" s="1815"/>
      <c r="F29" s="1815"/>
      <c r="G29" s="1815"/>
      <c r="H29" s="1815"/>
      <c r="I29" s="1815"/>
      <c r="J29" s="1815"/>
      <c r="K29" s="1815"/>
      <c r="L29" s="1815"/>
      <c r="M29" s="1815"/>
      <c r="N29" s="1815"/>
      <c r="O29" s="1815"/>
      <c r="P29" s="1815"/>
    </row>
    <row r="30" spans="1:19" x14ac:dyDescent="0.3">
      <c r="A30" s="1815"/>
      <c r="B30" s="1815"/>
      <c r="C30" s="1815"/>
      <c r="D30" s="1815"/>
      <c r="E30" s="1815"/>
      <c r="F30" s="1815"/>
      <c r="G30" s="1815"/>
      <c r="H30" s="1815"/>
      <c r="I30" s="1815"/>
      <c r="J30" s="1815"/>
      <c r="K30" s="1815"/>
      <c r="L30" s="1815"/>
      <c r="M30" s="1815"/>
      <c r="N30" s="1815"/>
      <c r="O30" s="1815"/>
      <c r="P30" s="1815"/>
    </row>
    <row r="31" spans="1:19" x14ac:dyDescent="0.3">
      <c r="M31" s="1815"/>
      <c r="N31" s="1815"/>
      <c r="O31" s="1815"/>
      <c r="P31" s="1815"/>
    </row>
    <row r="32" spans="1:19" x14ac:dyDescent="0.3">
      <c r="M32" s="1815"/>
      <c r="N32" s="1815"/>
      <c r="O32" s="1815"/>
      <c r="P32" s="1815"/>
    </row>
    <row r="33" spans="1:12" x14ac:dyDescent="0.3">
      <c r="A33" s="3463" t="s">
        <v>362</v>
      </c>
      <c r="B33" s="3463"/>
      <c r="C33" s="3463"/>
      <c r="D33" s="3463"/>
      <c r="E33" s="3463"/>
      <c r="F33" s="3463"/>
      <c r="G33" s="3463"/>
      <c r="H33" s="1815"/>
      <c r="I33" s="1815"/>
      <c r="J33" s="1815"/>
      <c r="K33" s="3463" t="s">
        <v>363</v>
      </c>
      <c r="L33" s="3463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7" zoomScale="75" zoomScaleNormal="75" workbookViewId="0">
      <selection activeCell="Q28" sqref="Q28"/>
    </sheetView>
  </sheetViews>
  <sheetFormatPr defaultRowHeight="18" x14ac:dyDescent="0.25"/>
  <cols>
    <col min="1" max="1" width="66.5703125" style="948" bestFit="1" customWidth="1"/>
    <col min="2" max="2" width="18" style="948" customWidth="1"/>
    <col min="3" max="3" width="12.85546875" style="948" bestFit="1" customWidth="1"/>
    <col min="4" max="4" width="10.85546875" style="948" bestFit="1" customWidth="1"/>
    <col min="5" max="5" width="18.42578125" style="948" customWidth="1"/>
    <col min="6" max="6" width="12.85546875" style="948" bestFit="1" customWidth="1"/>
    <col min="7" max="7" width="10.85546875" style="948" bestFit="1" customWidth="1"/>
    <col min="8" max="8" width="18.42578125" style="948" customWidth="1"/>
    <col min="9" max="9" width="16.7109375" style="948" bestFit="1" customWidth="1"/>
    <col min="10" max="10" width="10.85546875" style="948" bestFit="1" customWidth="1"/>
    <col min="11" max="11" width="9.140625" style="948" customWidth="1"/>
    <col min="12" max="256" width="9.140625" style="948"/>
    <col min="257" max="257" width="66.5703125" style="948" bestFit="1" customWidth="1"/>
    <col min="258" max="258" width="18" style="948" customWidth="1"/>
    <col min="259" max="259" width="12.85546875" style="948" bestFit="1" customWidth="1"/>
    <col min="260" max="260" width="10.85546875" style="948" bestFit="1" customWidth="1"/>
    <col min="261" max="261" width="18.42578125" style="948" customWidth="1"/>
    <col min="262" max="262" width="12.85546875" style="948" bestFit="1" customWidth="1"/>
    <col min="263" max="263" width="10.85546875" style="948" bestFit="1" customWidth="1"/>
    <col min="264" max="264" width="18.42578125" style="948" customWidth="1"/>
    <col min="265" max="265" width="16.7109375" style="948" bestFit="1" customWidth="1"/>
    <col min="266" max="266" width="10.85546875" style="948" bestFit="1" customWidth="1"/>
    <col min="267" max="267" width="9.140625" style="948" customWidth="1"/>
    <col min="268" max="512" width="9.140625" style="948"/>
    <col min="513" max="513" width="66.5703125" style="948" bestFit="1" customWidth="1"/>
    <col min="514" max="514" width="18" style="948" customWidth="1"/>
    <col min="515" max="515" width="12.85546875" style="948" bestFit="1" customWidth="1"/>
    <col min="516" max="516" width="10.85546875" style="948" bestFit="1" customWidth="1"/>
    <col min="517" max="517" width="18.42578125" style="948" customWidth="1"/>
    <col min="518" max="518" width="12.85546875" style="948" bestFit="1" customWidth="1"/>
    <col min="519" max="519" width="10.85546875" style="948" bestFit="1" customWidth="1"/>
    <col min="520" max="520" width="18.42578125" style="948" customWidth="1"/>
    <col min="521" max="521" width="16.7109375" style="948" bestFit="1" customWidth="1"/>
    <col min="522" max="522" width="10.85546875" style="948" bestFit="1" customWidth="1"/>
    <col min="523" max="523" width="9.140625" style="948" customWidth="1"/>
    <col min="524" max="768" width="9.140625" style="948"/>
    <col min="769" max="769" width="66.5703125" style="948" bestFit="1" customWidth="1"/>
    <col min="770" max="770" width="18" style="948" customWidth="1"/>
    <col min="771" max="771" width="12.85546875" style="948" bestFit="1" customWidth="1"/>
    <col min="772" max="772" width="10.85546875" style="948" bestFit="1" customWidth="1"/>
    <col min="773" max="773" width="18.42578125" style="948" customWidth="1"/>
    <col min="774" max="774" width="12.85546875" style="948" bestFit="1" customWidth="1"/>
    <col min="775" max="775" width="10.85546875" style="948" bestFit="1" customWidth="1"/>
    <col min="776" max="776" width="18.42578125" style="948" customWidth="1"/>
    <col min="777" max="777" width="16.7109375" style="948" bestFit="1" customWidth="1"/>
    <col min="778" max="778" width="10.85546875" style="948" bestFit="1" customWidth="1"/>
    <col min="779" max="779" width="9.140625" style="948" customWidth="1"/>
    <col min="780" max="1024" width="9.140625" style="948"/>
    <col min="1025" max="1025" width="66.5703125" style="948" bestFit="1" customWidth="1"/>
    <col min="1026" max="1026" width="18" style="948" customWidth="1"/>
    <col min="1027" max="1027" width="12.85546875" style="948" bestFit="1" customWidth="1"/>
    <col min="1028" max="1028" width="10.85546875" style="948" bestFit="1" customWidth="1"/>
    <col min="1029" max="1029" width="18.42578125" style="948" customWidth="1"/>
    <col min="1030" max="1030" width="12.85546875" style="948" bestFit="1" customWidth="1"/>
    <col min="1031" max="1031" width="10.85546875" style="948" bestFit="1" customWidth="1"/>
    <col min="1032" max="1032" width="18.42578125" style="948" customWidth="1"/>
    <col min="1033" max="1033" width="16.7109375" style="948" bestFit="1" customWidth="1"/>
    <col min="1034" max="1034" width="10.85546875" style="948" bestFit="1" customWidth="1"/>
    <col min="1035" max="1035" width="9.140625" style="948" customWidth="1"/>
    <col min="1036" max="1280" width="9.140625" style="948"/>
    <col min="1281" max="1281" width="66.5703125" style="948" bestFit="1" customWidth="1"/>
    <col min="1282" max="1282" width="18" style="948" customWidth="1"/>
    <col min="1283" max="1283" width="12.85546875" style="948" bestFit="1" customWidth="1"/>
    <col min="1284" max="1284" width="10.85546875" style="948" bestFit="1" customWidth="1"/>
    <col min="1285" max="1285" width="18.42578125" style="948" customWidth="1"/>
    <col min="1286" max="1286" width="12.85546875" style="948" bestFit="1" customWidth="1"/>
    <col min="1287" max="1287" width="10.85546875" style="948" bestFit="1" customWidth="1"/>
    <col min="1288" max="1288" width="18.42578125" style="948" customWidth="1"/>
    <col min="1289" max="1289" width="16.7109375" style="948" bestFit="1" customWidth="1"/>
    <col min="1290" max="1290" width="10.85546875" style="948" bestFit="1" customWidth="1"/>
    <col min="1291" max="1291" width="9.140625" style="948" customWidth="1"/>
    <col min="1292" max="1536" width="9.140625" style="948"/>
    <col min="1537" max="1537" width="66.5703125" style="948" bestFit="1" customWidth="1"/>
    <col min="1538" max="1538" width="18" style="948" customWidth="1"/>
    <col min="1539" max="1539" width="12.85546875" style="948" bestFit="1" customWidth="1"/>
    <col min="1540" max="1540" width="10.85546875" style="948" bestFit="1" customWidth="1"/>
    <col min="1541" max="1541" width="18.42578125" style="948" customWidth="1"/>
    <col min="1542" max="1542" width="12.85546875" style="948" bestFit="1" customWidth="1"/>
    <col min="1543" max="1543" width="10.85546875" style="948" bestFit="1" customWidth="1"/>
    <col min="1544" max="1544" width="18.42578125" style="948" customWidth="1"/>
    <col min="1545" max="1545" width="16.7109375" style="948" bestFit="1" customWidth="1"/>
    <col min="1546" max="1546" width="10.85546875" style="948" bestFit="1" customWidth="1"/>
    <col min="1547" max="1547" width="9.140625" style="948" customWidth="1"/>
    <col min="1548" max="1792" width="9.140625" style="948"/>
    <col min="1793" max="1793" width="66.5703125" style="948" bestFit="1" customWidth="1"/>
    <col min="1794" max="1794" width="18" style="948" customWidth="1"/>
    <col min="1795" max="1795" width="12.85546875" style="948" bestFit="1" customWidth="1"/>
    <col min="1796" max="1796" width="10.85546875" style="948" bestFit="1" customWidth="1"/>
    <col min="1797" max="1797" width="18.42578125" style="948" customWidth="1"/>
    <col min="1798" max="1798" width="12.85546875" style="948" bestFit="1" customWidth="1"/>
    <col min="1799" max="1799" width="10.85546875" style="948" bestFit="1" customWidth="1"/>
    <col min="1800" max="1800" width="18.42578125" style="948" customWidth="1"/>
    <col min="1801" max="1801" width="16.7109375" style="948" bestFit="1" customWidth="1"/>
    <col min="1802" max="1802" width="10.85546875" style="948" bestFit="1" customWidth="1"/>
    <col min="1803" max="1803" width="9.140625" style="948" customWidth="1"/>
    <col min="1804" max="2048" width="9.140625" style="948"/>
    <col min="2049" max="2049" width="66.5703125" style="948" bestFit="1" customWidth="1"/>
    <col min="2050" max="2050" width="18" style="948" customWidth="1"/>
    <col min="2051" max="2051" width="12.85546875" style="948" bestFit="1" customWidth="1"/>
    <col min="2052" max="2052" width="10.85546875" style="948" bestFit="1" customWidth="1"/>
    <col min="2053" max="2053" width="18.42578125" style="948" customWidth="1"/>
    <col min="2054" max="2054" width="12.85546875" style="948" bestFit="1" customWidth="1"/>
    <col min="2055" max="2055" width="10.85546875" style="948" bestFit="1" customWidth="1"/>
    <col min="2056" max="2056" width="18.42578125" style="948" customWidth="1"/>
    <col min="2057" max="2057" width="16.7109375" style="948" bestFit="1" customWidth="1"/>
    <col min="2058" max="2058" width="10.85546875" style="948" bestFit="1" customWidth="1"/>
    <col min="2059" max="2059" width="9.140625" style="948" customWidth="1"/>
    <col min="2060" max="2304" width="9.140625" style="948"/>
    <col min="2305" max="2305" width="66.5703125" style="948" bestFit="1" customWidth="1"/>
    <col min="2306" max="2306" width="18" style="948" customWidth="1"/>
    <col min="2307" max="2307" width="12.85546875" style="948" bestFit="1" customWidth="1"/>
    <col min="2308" max="2308" width="10.85546875" style="948" bestFit="1" customWidth="1"/>
    <col min="2309" max="2309" width="18.42578125" style="948" customWidth="1"/>
    <col min="2310" max="2310" width="12.85546875" style="948" bestFit="1" customWidth="1"/>
    <col min="2311" max="2311" width="10.85546875" style="948" bestFit="1" customWidth="1"/>
    <col min="2312" max="2312" width="18.42578125" style="948" customWidth="1"/>
    <col min="2313" max="2313" width="16.7109375" style="948" bestFit="1" customWidth="1"/>
    <col min="2314" max="2314" width="10.85546875" style="948" bestFit="1" customWidth="1"/>
    <col min="2315" max="2315" width="9.140625" style="948" customWidth="1"/>
    <col min="2316" max="2560" width="9.140625" style="948"/>
    <col min="2561" max="2561" width="66.5703125" style="948" bestFit="1" customWidth="1"/>
    <col min="2562" max="2562" width="18" style="948" customWidth="1"/>
    <col min="2563" max="2563" width="12.85546875" style="948" bestFit="1" customWidth="1"/>
    <col min="2564" max="2564" width="10.85546875" style="948" bestFit="1" customWidth="1"/>
    <col min="2565" max="2565" width="18.42578125" style="948" customWidth="1"/>
    <col min="2566" max="2566" width="12.85546875" style="948" bestFit="1" customWidth="1"/>
    <col min="2567" max="2567" width="10.85546875" style="948" bestFit="1" customWidth="1"/>
    <col min="2568" max="2568" width="18.42578125" style="948" customWidth="1"/>
    <col min="2569" max="2569" width="16.7109375" style="948" bestFit="1" customWidth="1"/>
    <col min="2570" max="2570" width="10.85546875" style="948" bestFit="1" customWidth="1"/>
    <col min="2571" max="2571" width="9.140625" style="948" customWidth="1"/>
    <col min="2572" max="2816" width="9.140625" style="948"/>
    <col min="2817" max="2817" width="66.5703125" style="948" bestFit="1" customWidth="1"/>
    <col min="2818" max="2818" width="18" style="948" customWidth="1"/>
    <col min="2819" max="2819" width="12.85546875" style="948" bestFit="1" customWidth="1"/>
    <col min="2820" max="2820" width="10.85546875" style="948" bestFit="1" customWidth="1"/>
    <col min="2821" max="2821" width="18.42578125" style="948" customWidth="1"/>
    <col min="2822" max="2822" width="12.85546875" style="948" bestFit="1" customWidth="1"/>
    <col min="2823" max="2823" width="10.85546875" style="948" bestFit="1" customWidth="1"/>
    <col min="2824" max="2824" width="18.42578125" style="948" customWidth="1"/>
    <col min="2825" max="2825" width="16.7109375" style="948" bestFit="1" customWidth="1"/>
    <col min="2826" max="2826" width="10.85546875" style="948" bestFit="1" customWidth="1"/>
    <col min="2827" max="2827" width="9.140625" style="948" customWidth="1"/>
    <col min="2828" max="3072" width="9.140625" style="948"/>
    <col min="3073" max="3073" width="66.5703125" style="948" bestFit="1" customWidth="1"/>
    <col min="3074" max="3074" width="18" style="948" customWidth="1"/>
    <col min="3075" max="3075" width="12.85546875" style="948" bestFit="1" customWidth="1"/>
    <col min="3076" max="3076" width="10.85546875" style="948" bestFit="1" customWidth="1"/>
    <col min="3077" max="3077" width="18.42578125" style="948" customWidth="1"/>
    <col min="3078" max="3078" width="12.85546875" style="948" bestFit="1" customWidth="1"/>
    <col min="3079" max="3079" width="10.85546875" style="948" bestFit="1" customWidth="1"/>
    <col min="3080" max="3080" width="18.42578125" style="948" customWidth="1"/>
    <col min="3081" max="3081" width="16.7109375" style="948" bestFit="1" customWidth="1"/>
    <col min="3082" max="3082" width="10.85546875" style="948" bestFit="1" customWidth="1"/>
    <col min="3083" max="3083" width="9.140625" style="948" customWidth="1"/>
    <col min="3084" max="3328" width="9.140625" style="948"/>
    <col min="3329" max="3329" width="66.5703125" style="948" bestFit="1" customWidth="1"/>
    <col min="3330" max="3330" width="18" style="948" customWidth="1"/>
    <col min="3331" max="3331" width="12.85546875" style="948" bestFit="1" customWidth="1"/>
    <col min="3332" max="3332" width="10.85546875" style="948" bestFit="1" customWidth="1"/>
    <col min="3333" max="3333" width="18.42578125" style="948" customWidth="1"/>
    <col min="3334" max="3334" width="12.85546875" style="948" bestFit="1" customWidth="1"/>
    <col min="3335" max="3335" width="10.85546875" style="948" bestFit="1" customWidth="1"/>
    <col min="3336" max="3336" width="18.42578125" style="948" customWidth="1"/>
    <col min="3337" max="3337" width="16.7109375" style="948" bestFit="1" customWidth="1"/>
    <col min="3338" max="3338" width="10.85546875" style="948" bestFit="1" customWidth="1"/>
    <col min="3339" max="3339" width="9.140625" style="948" customWidth="1"/>
    <col min="3340" max="3584" width="9.140625" style="948"/>
    <col min="3585" max="3585" width="66.5703125" style="948" bestFit="1" customWidth="1"/>
    <col min="3586" max="3586" width="18" style="948" customWidth="1"/>
    <col min="3587" max="3587" width="12.85546875" style="948" bestFit="1" customWidth="1"/>
    <col min="3588" max="3588" width="10.85546875" style="948" bestFit="1" customWidth="1"/>
    <col min="3589" max="3589" width="18.42578125" style="948" customWidth="1"/>
    <col min="3590" max="3590" width="12.85546875" style="948" bestFit="1" customWidth="1"/>
    <col min="3591" max="3591" width="10.85546875" style="948" bestFit="1" customWidth="1"/>
    <col min="3592" max="3592" width="18.42578125" style="948" customWidth="1"/>
    <col min="3593" max="3593" width="16.7109375" style="948" bestFit="1" customWidth="1"/>
    <col min="3594" max="3594" width="10.85546875" style="948" bestFit="1" customWidth="1"/>
    <col min="3595" max="3595" width="9.140625" style="948" customWidth="1"/>
    <col min="3596" max="3840" width="9.140625" style="948"/>
    <col min="3841" max="3841" width="66.5703125" style="948" bestFit="1" customWidth="1"/>
    <col min="3842" max="3842" width="18" style="948" customWidth="1"/>
    <col min="3843" max="3843" width="12.85546875" style="948" bestFit="1" customWidth="1"/>
    <col min="3844" max="3844" width="10.85546875" style="948" bestFit="1" customWidth="1"/>
    <col min="3845" max="3845" width="18.42578125" style="948" customWidth="1"/>
    <col min="3846" max="3846" width="12.85546875" style="948" bestFit="1" customWidth="1"/>
    <col min="3847" max="3847" width="10.85546875" style="948" bestFit="1" customWidth="1"/>
    <col min="3848" max="3848" width="18.42578125" style="948" customWidth="1"/>
    <col min="3849" max="3849" width="16.7109375" style="948" bestFit="1" customWidth="1"/>
    <col min="3850" max="3850" width="10.85546875" style="948" bestFit="1" customWidth="1"/>
    <col min="3851" max="3851" width="9.140625" style="948" customWidth="1"/>
    <col min="3852" max="4096" width="9.140625" style="948"/>
    <col min="4097" max="4097" width="66.5703125" style="948" bestFit="1" customWidth="1"/>
    <col min="4098" max="4098" width="18" style="948" customWidth="1"/>
    <col min="4099" max="4099" width="12.85546875" style="948" bestFit="1" customWidth="1"/>
    <col min="4100" max="4100" width="10.85546875" style="948" bestFit="1" customWidth="1"/>
    <col min="4101" max="4101" width="18.42578125" style="948" customWidth="1"/>
    <col min="4102" max="4102" width="12.85546875" style="948" bestFit="1" customWidth="1"/>
    <col min="4103" max="4103" width="10.85546875" style="948" bestFit="1" customWidth="1"/>
    <col min="4104" max="4104" width="18.42578125" style="948" customWidth="1"/>
    <col min="4105" max="4105" width="16.7109375" style="948" bestFit="1" customWidth="1"/>
    <col min="4106" max="4106" width="10.85546875" style="948" bestFit="1" customWidth="1"/>
    <col min="4107" max="4107" width="9.140625" style="948" customWidth="1"/>
    <col min="4108" max="4352" width="9.140625" style="948"/>
    <col min="4353" max="4353" width="66.5703125" style="948" bestFit="1" customWidth="1"/>
    <col min="4354" max="4354" width="18" style="948" customWidth="1"/>
    <col min="4355" max="4355" width="12.85546875" style="948" bestFit="1" customWidth="1"/>
    <col min="4356" max="4356" width="10.85546875" style="948" bestFit="1" customWidth="1"/>
    <col min="4357" max="4357" width="18.42578125" style="948" customWidth="1"/>
    <col min="4358" max="4358" width="12.85546875" style="948" bestFit="1" customWidth="1"/>
    <col min="4359" max="4359" width="10.85546875" style="948" bestFit="1" customWidth="1"/>
    <col min="4360" max="4360" width="18.42578125" style="948" customWidth="1"/>
    <col min="4361" max="4361" width="16.7109375" style="948" bestFit="1" customWidth="1"/>
    <col min="4362" max="4362" width="10.85546875" style="948" bestFit="1" customWidth="1"/>
    <col min="4363" max="4363" width="9.140625" style="948" customWidth="1"/>
    <col min="4364" max="4608" width="9.140625" style="948"/>
    <col min="4609" max="4609" width="66.5703125" style="948" bestFit="1" customWidth="1"/>
    <col min="4610" max="4610" width="18" style="948" customWidth="1"/>
    <col min="4611" max="4611" width="12.85546875" style="948" bestFit="1" customWidth="1"/>
    <col min="4612" max="4612" width="10.85546875" style="948" bestFit="1" customWidth="1"/>
    <col min="4613" max="4613" width="18.42578125" style="948" customWidth="1"/>
    <col min="4614" max="4614" width="12.85546875" style="948" bestFit="1" customWidth="1"/>
    <col min="4615" max="4615" width="10.85546875" style="948" bestFit="1" customWidth="1"/>
    <col min="4616" max="4616" width="18.42578125" style="948" customWidth="1"/>
    <col min="4617" max="4617" width="16.7109375" style="948" bestFit="1" customWidth="1"/>
    <col min="4618" max="4618" width="10.85546875" style="948" bestFit="1" customWidth="1"/>
    <col min="4619" max="4619" width="9.140625" style="948" customWidth="1"/>
    <col min="4620" max="4864" width="9.140625" style="948"/>
    <col min="4865" max="4865" width="66.5703125" style="948" bestFit="1" customWidth="1"/>
    <col min="4866" max="4866" width="18" style="948" customWidth="1"/>
    <col min="4867" max="4867" width="12.85546875" style="948" bestFit="1" customWidth="1"/>
    <col min="4868" max="4868" width="10.85546875" style="948" bestFit="1" customWidth="1"/>
    <col min="4869" max="4869" width="18.42578125" style="948" customWidth="1"/>
    <col min="4870" max="4870" width="12.85546875" style="948" bestFit="1" customWidth="1"/>
    <col min="4871" max="4871" width="10.85546875" style="948" bestFit="1" customWidth="1"/>
    <col min="4872" max="4872" width="18.42578125" style="948" customWidth="1"/>
    <col min="4873" max="4873" width="16.7109375" style="948" bestFit="1" customWidth="1"/>
    <col min="4874" max="4874" width="10.85546875" style="948" bestFit="1" customWidth="1"/>
    <col min="4875" max="4875" width="9.140625" style="948" customWidth="1"/>
    <col min="4876" max="5120" width="9.140625" style="948"/>
    <col min="5121" max="5121" width="66.5703125" style="948" bestFit="1" customWidth="1"/>
    <col min="5122" max="5122" width="18" style="948" customWidth="1"/>
    <col min="5123" max="5123" width="12.85546875" style="948" bestFit="1" customWidth="1"/>
    <col min="5124" max="5124" width="10.85546875" style="948" bestFit="1" customWidth="1"/>
    <col min="5125" max="5125" width="18.42578125" style="948" customWidth="1"/>
    <col min="5126" max="5126" width="12.85546875" style="948" bestFit="1" customWidth="1"/>
    <col min="5127" max="5127" width="10.85546875" style="948" bestFit="1" customWidth="1"/>
    <col min="5128" max="5128" width="18.42578125" style="948" customWidth="1"/>
    <col min="5129" max="5129" width="16.7109375" style="948" bestFit="1" customWidth="1"/>
    <col min="5130" max="5130" width="10.85546875" style="948" bestFit="1" customWidth="1"/>
    <col min="5131" max="5131" width="9.140625" style="948" customWidth="1"/>
    <col min="5132" max="5376" width="9.140625" style="948"/>
    <col min="5377" max="5377" width="66.5703125" style="948" bestFit="1" customWidth="1"/>
    <col min="5378" max="5378" width="18" style="948" customWidth="1"/>
    <col min="5379" max="5379" width="12.85546875" style="948" bestFit="1" customWidth="1"/>
    <col min="5380" max="5380" width="10.85546875" style="948" bestFit="1" customWidth="1"/>
    <col min="5381" max="5381" width="18.42578125" style="948" customWidth="1"/>
    <col min="5382" max="5382" width="12.85546875" style="948" bestFit="1" customWidth="1"/>
    <col min="5383" max="5383" width="10.85546875" style="948" bestFit="1" customWidth="1"/>
    <col min="5384" max="5384" width="18.42578125" style="948" customWidth="1"/>
    <col min="5385" max="5385" width="16.7109375" style="948" bestFit="1" customWidth="1"/>
    <col min="5386" max="5386" width="10.85546875" style="948" bestFit="1" customWidth="1"/>
    <col min="5387" max="5387" width="9.140625" style="948" customWidth="1"/>
    <col min="5388" max="5632" width="9.140625" style="948"/>
    <col min="5633" max="5633" width="66.5703125" style="948" bestFit="1" customWidth="1"/>
    <col min="5634" max="5634" width="18" style="948" customWidth="1"/>
    <col min="5635" max="5635" width="12.85546875" style="948" bestFit="1" customWidth="1"/>
    <col min="5636" max="5636" width="10.85546875" style="948" bestFit="1" customWidth="1"/>
    <col min="5637" max="5637" width="18.42578125" style="948" customWidth="1"/>
    <col min="5638" max="5638" width="12.85546875" style="948" bestFit="1" customWidth="1"/>
    <col min="5639" max="5639" width="10.85546875" style="948" bestFit="1" customWidth="1"/>
    <col min="5640" max="5640" width="18.42578125" style="948" customWidth="1"/>
    <col min="5641" max="5641" width="16.7109375" style="948" bestFit="1" customWidth="1"/>
    <col min="5642" max="5642" width="10.85546875" style="948" bestFit="1" customWidth="1"/>
    <col min="5643" max="5643" width="9.140625" style="948" customWidth="1"/>
    <col min="5644" max="5888" width="9.140625" style="948"/>
    <col min="5889" max="5889" width="66.5703125" style="948" bestFit="1" customWidth="1"/>
    <col min="5890" max="5890" width="18" style="948" customWidth="1"/>
    <col min="5891" max="5891" width="12.85546875" style="948" bestFit="1" customWidth="1"/>
    <col min="5892" max="5892" width="10.85546875" style="948" bestFit="1" customWidth="1"/>
    <col min="5893" max="5893" width="18.42578125" style="948" customWidth="1"/>
    <col min="5894" max="5894" width="12.85546875" style="948" bestFit="1" customWidth="1"/>
    <col min="5895" max="5895" width="10.85546875" style="948" bestFit="1" customWidth="1"/>
    <col min="5896" max="5896" width="18.42578125" style="948" customWidth="1"/>
    <col min="5897" max="5897" width="16.7109375" style="948" bestFit="1" customWidth="1"/>
    <col min="5898" max="5898" width="10.85546875" style="948" bestFit="1" customWidth="1"/>
    <col min="5899" max="5899" width="9.140625" style="948" customWidth="1"/>
    <col min="5900" max="6144" width="9.140625" style="948"/>
    <col min="6145" max="6145" width="66.5703125" style="948" bestFit="1" customWidth="1"/>
    <col min="6146" max="6146" width="18" style="948" customWidth="1"/>
    <col min="6147" max="6147" width="12.85546875" style="948" bestFit="1" customWidth="1"/>
    <col min="6148" max="6148" width="10.85546875" style="948" bestFit="1" customWidth="1"/>
    <col min="6149" max="6149" width="18.42578125" style="948" customWidth="1"/>
    <col min="6150" max="6150" width="12.85546875" style="948" bestFit="1" customWidth="1"/>
    <col min="6151" max="6151" width="10.85546875" style="948" bestFit="1" customWidth="1"/>
    <col min="6152" max="6152" width="18.42578125" style="948" customWidth="1"/>
    <col min="6153" max="6153" width="16.7109375" style="948" bestFit="1" customWidth="1"/>
    <col min="6154" max="6154" width="10.85546875" style="948" bestFit="1" customWidth="1"/>
    <col min="6155" max="6155" width="9.140625" style="948" customWidth="1"/>
    <col min="6156" max="6400" width="9.140625" style="948"/>
    <col min="6401" max="6401" width="66.5703125" style="948" bestFit="1" customWidth="1"/>
    <col min="6402" max="6402" width="18" style="948" customWidth="1"/>
    <col min="6403" max="6403" width="12.85546875" style="948" bestFit="1" customWidth="1"/>
    <col min="6404" max="6404" width="10.85546875" style="948" bestFit="1" customWidth="1"/>
    <col min="6405" max="6405" width="18.42578125" style="948" customWidth="1"/>
    <col min="6406" max="6406" width="12.85546875" style="948" bestFit="1" customWidth="1"/>
    <col min="6407" max="6407" width="10.85546875" style="948" bestFit="1" customWidth="1"/>
    <col min="6408" max="6408" width="18.42578125" style="948" customWidth="1"/>
    <col min="6409" max="6409" width="16.7109375" style="948" bestFit="1" customWidth="1"/>
    <col min="6410" max="6410" width="10.85546875" style="948" bestFit="1" customWidth="1"/>
    <col min="6411" max="6411" width="9.140625" style="948" customWidth="1"/>
    <col min="6412" max="6656" width="9.140625" style="948"/>
    <col min="6657" max="6657" width="66.5703125" style="948" bestFit="1" customWidth="1"/>
    <col min="6658" max="6658" width="18" style="948" customWidth="1"/>
    <col min="6659" max="6659" width="12.85546875" style="948" bestFit="1" customWidth="1"/>
    <col min="6660" max="6660" width="10.85546875" style="948" bestFit="1" customWidth="1"/>
    <col min="6661" max="6661" width="18.42578125" style="948" customWidth="1"/>
    <col min="6662" max="6662" width="12.85546875" style="948" bestFit="1" customWidth="1"/>
    <col min="6663" max="6663" width="10.85546875" style="948" bestFit="1" customWidth="1"/>
    <col min="6664" max="6664" width="18.42578125" style="948" customWidth="1"/>
    <col min="6665" max="6665" width="16.7109375" style="948" bestFit="1" customWidth="1"/>
    <col min="6666" max="6666" width="10.85546875" style="948" bestFit="1" customWidth="1"/>
    <col min="6667" max="6667" width="9.140625" style="948" customWidth="1"/>
    <col min="6668" max="6912" width="9.140625" style="948"/>
    <col min="6913" max="6913" width="66.5703125" style="948" bestFit="1" customWidth="1"/>
    <col min="6914" max="6914" width="18" style="948" customWidth="1"/>
    <col min="6915" max="6915" width="12.85546875" style="948" bestFit="1" customWidth="1"/>
    <col min="6916" max="6916" width="10.85546875" style="948" bestFit="1" customWidth="1"/>
    <col min="6917" max="6917" width="18.42578125" style="948" customWidth="1"/>
    <col min="6918" max="6918" width="12.85546875" style="948" bestFit="1" customWidth="1"/>
    <col min="6919" max="6919" width="10.85546875" style="948" bestFit="1" customWidth="1"/>
    <col min="6920" max="6920" width="18.42578125" style="948" customWidth="1"/>
    <col min="6921" max="6921" width="16.7109375" style="948" bestFit="1" customWidth="1"/>
    <col min="6922" max="6922" width="10.85546875" style="948" bestFit="1" customWidth="1"/>
    <col min="6923" max="6923" width="9.140625" style="948" customWidth="1"/>
    <col min="6924" max="7168" width="9.140625" style="948"/>
    <col min="7169" max="7169" width="66.5703125" style="948" bestFit="1" customWidth="1"/>
    <col min="7170" max="7170" width="18" style="948" customWidth="1"/>
    <col min="7171" max="7171" width="12.85546875" style="948" bestFit="1" customWidth="1"/>
    <col min="7172" max="7172" width="10.85546875" style="948" bestFit="1" customWidth="1"/>
    <col min="7173" max="7173" width="18.42578125" style="948" customWidth="1"/>
    <col min="7174" max="7174" width="12.85546875" style="948" bestFit="1" customWidth="1"/>
    <col min="7175" max="7175" width="10.85546875" style="948" bestFit="1" customWidth="1"/>
    <col min="7176" max="7176" width="18.42578125" style="948" customWidth="1"/>
    <col min="7177" max="7177" width="16.7109375" style="948" bestFit="1" customWidth="1"/>
    <col min="7178" max="7178" width="10.85546875" style="948" bestFit="1" customWidth="1"/>
    <col min="7179" max="7179" width="9.140625" style="948" customWidth="1"/>
    <col min="7180" max="7424" width="9.140625" style="948"/>
    <col min="7425" max="7425" width="66.5703125" style="948" bestFit="1" customWidth="1"/>
    <col min="7426" max="7426" width="18" style="948" customWidth="1"/>
    <col min="7427" max="7427" width="12.85546875" style="948" bestFit="1" customWidth="1"/>
    <col min="7428" max="7428" width="10.85546875" style="948" bestFit="1" customWidth="1"/>
    <col min="7429" max="7429" width="18.42578125" style="948" customWidth="1"/>
    <col min="7430" max="7430" width="12.85546875" style="948" bestFit="1" customWidth="1"/>
    <col min="7431" max="7431" width="10.85546875" style="948" bestFit="1" customWidth="1"/>
    <col min="7432" max="7432" width="18.42578125" style="948" customWidth="1"/>
    <col min="7433" max="7433" width="16.7109375" style="948" bestFit="1" customWidth="1"/>
    <col min="7434" max="7434" width="10.85546875" style="948" bestFit="1" customWidth="1"/>
    <col min="7435" max="7435" width="9.140625" style="948" customWidth="1"/>
    <col min="7436" max="7680" width="9.140625" style="948"/>
    <col min="7681" max="7681" width="66.5703125" style="948" bestFit="1" customWidth="1"/>
    <col min="7682" max="7682" width="18" style="948" customWidth="1"/>
    <col min="7683" max="7683" width="12.85546875" style="948" bestFit="1" customWidth="1"/>
    <col min="7684" max="7684" width="10.85546875" style="948" bestFit="1" customWidth="1"/>
    <col min="7685" max="7685" width="18.42578125" style="948" customWidth="1"/>
    <col min="7686" max="7686" width="12.85546875" style="948" bestFit="1" customWidth="1"/>
    <col min="7687" max="7687" width="10.85546875" style="948" bestFit="1" customWidth="1"/>
    <col min="7688" max="7688" width="18.42578125" style="948" customWidth="1"/>
    <col min="7689" max="7689" width="16.7109375" style="948" bestFit="1" customWidth="1"/>
    <col min="7690" max="7690" width="10.85546875" style="948" bestFit="1" customWidth="1"/>
    <col min="7691" max="7691" width="9.140625" style="948" customWidth="1"/>
    <col min="7692" max="7936" width="9.140625" style="948"/>
    <col min="7937" max="7937" width="66.5703125" style="948" bestFit="1" customWidth="1"/>
    <col min="7938" max="7938" width="18" style="948" customWidth="1"/>
    <col min="7939" max="7939" width="12.85546875" style="948" bestFit="1" customWidth="1"/>
    <col min="7940" max="7940" width="10.85546875" style="948" bestFit="1" customWidth="1"/>
    <col min="7941" max="7941" width="18.42578125" style="948" customWidth="1"/>
    <col min="7942" max="7942" width="12.85546875" style="948" bestFit="1" customWidth="1"/>
    <col min="7943" max="7943" width="10.85546875" style="948" bestFit="1" customWidth="1"/>
    <col min="7944" max="7944" width="18.42578125" style="948" customWidth="1"/>
    <col min="7945" max="7945" width="16.7109375" style="948" bestFit="1" customWidth="1"/>
    <col min="7946" max="7946" width="10.85546875" style="948" bestFit="1" customWidth="1"/>
    <col min="7947" max="7947" width="9.140625" style="948" customWidth="1"/>
    <col min="7948" max="8192" width="9.140625" style="948"/>
    <col min="8193" max="8193" width="66.5703125" style="948" bestFit="1" customWidth="1"/>
    <col min="8194" max="8194" width="18" style="948" customWidth="1"/>
    <col min="8195" max="8195" width="12.85546875" style="948" bestFit="1" customWidth="1"/>
    <col min="8196" max="8196" width="10.85546875" style="948" bestFit="1" customWidth="1"/>
    <col min="8197" max="8197" width="18.42578125" style="948" customWidth="1"/>
    <col min="8198" max="8198" width="12.85546875" style="948" bestFit="1" customWidth="1"/>
    <col min="8199" max="8199" width="10.85546875" style="948" bestFit="1" customWidth="1"/>
    <col min="8200" max="8200" width="18.42578125" style="948" customWidth="1"/>
    <col min="8201" max="8201" width="16.7109375" style="948" bestFit="1" customWidth="1"/>
    <col min="8202" max="8202" width="10.85546875" style="948" bestFit="1" customWidth="1"/>
    <col min="8203" max="8203" width="9.140625" style="948" customWidth="1"/>
    <col min="8204" max="8448" width="9.140625" style="948"/>
    <col min="8449" max="8449" width="66.5703125" style="948" bestFit="1" customWidth="1"/>
    <col min="8450" max="8450" width="18" style="948" customWidth="1"/>
    <col min="8451" max="8451" width="12.85546875" style="948" bestFit="1" customWidth="1"/>
    <col min="8452" max="8452" width="10.85546875" style="948" bestFit="1" customWidth="1"/>
    <col min="8453" max="8453" width="18.42578125" style="948" customWidth="1"/>
    <col min="8454" max="8454" width="12.85546875" style="948" bestFit="1" customWidth="1"/>
    <col min="8455" max="8455" width="10.85546875" style="948" bestFit="1" customWidth="1"/>
    <col min="8456" max="8456" width="18.42578125" style="948" customWidth="1"/>
    <col min="8457" max="8457" width="16.7109375" style="948" bestFit="1" customWidth="1"/>
    <col min="8458" max="8458" width="10.85546875" style="948" bestFit="1" customWidth="1"/>
    <col min="8459" max="8459" width="9.140625" style="948" customWidth="1"/>
    <col min="8460" max="8704" width="9.140625" style="948"/>
    <col min="8705" max="8705" width="66.5703125" style="948" bestFit="1" customWidth="1"/>
    <col min="8706" max="8706" width="18" style="948" customWidth="1"/>
    <col min="8707" max="8707" width="12.85546875" style="948" bestFit="1" customWidth="1"/>
    <col min="8708" max="8708" width="10.85546875" style="948" bestFit="1" customWidth="1"/>
    <col min="8709" max="8709" width="18.42578125" style="948" customWidth="1"/>
    <col min="8710" max="8710" width="12.85546875" style="948" bestFit="1" customWidth="1"/>
    <col min="8711" max="8711" width="10.85546875" style="948" bestFit="1" customWidth="1"/>
    <col min="8712" max="8712" width="18.42578125" style="948" customWidth="1"/>
    <col min="8713" max="8713" width="16.7109375" style="948" bestFit="1" customWidth="1"/>
    <col min="8714" max="8714" width="10.85546875" style="948" bestFit="1" customWidth="1"/>
    <col min="8715" max="8715" width="9.140625" style="948" customWidth="1"/>
    <col min="8716" max="8960" width="9.140625" style="948"/>
    <col min="8961" max="8961" width="66.5703125" style="948" bestFit="1" customWidth="1"/>
    <col min="8962" max="8962" width="18" style="948" customWidth="1"/>
    <col min="8963" max="8963" width="12.85546875" style="948" bestFit="1" customWidth="1"/>
    <col min="8964" max="8964" width="10.85546875" style="948" bestFit="1" customWidth="1"/>
    <col min="8965" max="8965" width="18.42578125" style="948" customWidth="1"/>
    <col min="8966" max="8966" width="12.85546875" style="948" bestFit="1" customWidth="1"/>
    <col min="8967" max="8967" width="10.85546875" style="948" bestFit="1" customWidth="1"/>
    <col min="8968" max="8968" width="18.42578125" style="948" customWidth="1"/>
    <col min="8969" max="8969" width="16.7109375" style="948" bestFit="1" customWidth="1"/>
    <col min="8970" max="8970" width="10.85546875" style="948" bestFit="1" customWidth="1"/>
    <col min="8971" max="8971" width="9.140625" style="948" customWidth="1"/>
    <col min="8972" max="9216" width="9.140625" style="948"/>
    <col min="9217" max="9217" width="66.5703125" style="948" bestFit="1" customWidth="1"/>
    <col min="9218" max="9218" width="18" style="948" customWidth="1"/>
    <col min="9219" max="9219" width="12.85546875" style="948" bestFit="1" customWidth="1"/>
    <col min="9220" max="9220" width="10.85546875" style="948" bestFit="1" customWidth="1"/>
    <col min="9221" max="9221" width="18.42578125" style="948" customWidth="1"/>
    <col min="9222" max="9222" width="12.85546875" style="948" bestFit="1" customWidth="1"/>
    <col min="9223" max="9223" width="10.85546875" style="948" bestFit="1" customWidth="1"/>
    <col min="9224" max="9224" width="18.42578125" style="948" customWidth="1"/>
    <col min="9225" max="9225" width="16.7109375" style="948" bestFit="1" customWidth="1"/>
    <col min="9226" max="9226" width="10.85546875" style="948" bestFit="1" customWidth="1"/>
    <col min="9227" max="9227" width="9.140625" style="948" customWidth="1"/>
    <col min="9228" max="9472" width="9.140625" style="948"/>
    <col min="9473" max="9473" width="66.5703125" style="948" bestFit="1" customWidth="1"/>
    <col min="9474" max="9474" width="18" style="948" customWidth="1"/>
    <col min="9475" max="9475" width="12.85546875" style="948" bestFit="1" customWidth="1"/>
    <col min="9476" max="9476" width="10.85546875" style="948" bestFit="1" customWidth="1"/>
    <col min="9477" max="9477" width="18.42578125" style="948" customWidth="1"/>
    <col min="9478" max="9478" width="12.85546875" style="948" bestFit="1" customWidth="1"/>
    <col min="9479" max="9479" width="10.85546875" style="948" bestFit="1" customWidth="1"/>
    <col min="9480" max="9480" width="18.42578125" style="948" customWidth="1"/>
    <col min="9481" max="9481" width="16.7109375" style="948" bestFit="1" customWidth="1"/>
    <col min="9482" max="9482" width="10.85546875" style="948" bestFit="1" customWidth="1"/>
    <col min="9483" max="9483" width="9.140625" style="948" customWidth="1"/>
    <col min="9484" max="9728" width="9.140625" style="948"/>
    <col min="9729" max="9729" width="66.5703125" style="948" bestFit="1" customWidth="1"/>
    <col min="9730" max="9730" width="18" style="948" customWidth="1"/>
    <col min="9731" max="9731" width="12.85546875" style="948" bestFit="1" customWidth="1"/>
    <col min="9732" max="9732" width="10.85546875" style="948" bestFit="1" customWidth="1"/>
    <col min="9733" max="9733" width="18.42578125" style="948" customWidth="1"/>
    <col min="9734" max="9734" width="12.85546875" style="948" bestFit="1" customWidth="1"/>
    <col min="9735" max="9735" width="10.85546875" style="948" bestFit="1" customWidth="1"/>
    <col min="9736" max="9736" width="18.42578125" style="948" customWidth="1"/>
    <col min="9737" max="9737" width="16.7109375" style="948" bestFit="1" customWidth="1"/>
    <col min="9738" max="9738" width="10.85546875" style="948" bestFit="1" customWidth="1"/>
    <col min="9739" max="9739" width="9.140625" style="948" customWidth="1"/>
    <col min="9740" max="9984" width="9.140625" style="948"/>
    <col min="9985" max="9985" width="66.5703125" style="948" bestFit="1" customWidth="1"/>
    <col min="9986" max="9986" width="18" style="948" customWidth="1"/>
    <col min="9987" max="9987" width="12.85546875" style="948" bestFit="1" customWidth="1"/>
    <col min="9988" max="9988" width="10.85546875" style="948" bestFit="1" customWidth="1"/>
    <col min="9989" max="9989" width="18.42578125" style="948" customWidth="1"/>
    <col min="9990" max="9990" width="12.85546875" style="948" bestFit="1" customWidth="1"/>
    <col min="9991" max="9991" width="10.85546875" style="948" bestFit="1" customWidth="1"/>
    <col min="9992" max="9992" width="18.42578125" style="948" customWidth="1"/>
    <col min="9993" max="9993" width="16.7109375" style="948" bestFit="1" customWidth="1"/>
    <col min="9994" max="9994" width="10.85546875" style="948" bestFit="1" customWidth="1"/>
    <col min="9995" max="9995" width="9.140625" style="948" customWidth="1"/>
    <col min="9996" max="10240" width="9.140625" style="948"/>
    <col min="10241" max="10241" width="66.5703125" style="948" bestFit="1" customWidth="1"/>
    <col min="10242" max="10242" width="18" style="948" customWidth="1"/>
    <col min="10243" max="10243" width="12.85546875" style="948" bestFit="1" customWidth="1"/>
    <col min="10244" max="10244" width="10.85546875" style="948" bestFit="1" customWidth="1"/>
    <col min="10245" max="10245" width="18.42578125" style="948" customWidth="1"/>
    <col min="10246" max="10246" width="12.85546875" style="948" bestFit="1" customWidth="1"/>
    <col min="10247" max="10247" width="10.85546875" style="948" bestFit="1" customWidth="1"/>
    <col min="10248" max="10248" width="18.42578125" style="948" customWidth="1"/>
    <col min="10249" max="10249" width="16.7109375" style="948" bestFit="1" customWidth="1"/>
    <col min="10250" max="10250" width="10.85546875" style="948" bestFit="1" customWidth="1"/>
    <col min="10251" max="10251" width="9.140625" style="948" customWidth="1"/>
    <col min="10252" max="10496" width="9.140625" style="948"/>
    <col min="10497" max="10497" width="66.5703125" style="948" bestFit="1" customWidth="1"/>
    <col min="10498" max="10498" width="18" style="948" customWidth="1"/>
    <col min="10499" max="10499" width="12.85546875" style="948" bestFit="1" customWidth="1"/>
    <col min="10500" max="10500" width="10.85546875" style="948" bestFit="1" customWidth="1"/>
    <col min="10501" max="10501" width="18.42578125" style="948" customWidth="1"/>
    <col min="10502" max="10502" width="12.85546875" style="948" bestFit="1" customWidth="1"/>
    <col min="10503" max="10503" width="10.85546875" style="948" bestFit="1" customWidth="1"/>
    <col min="10504" max="10504" width="18.42578125" style="948" customWidth="1"/>
    <col min="10505" max="10505" width="16.7109375" style="948" bestFit="1" customWidth="1"/>
    <col min="10506" max="10506" width="10.85546875" style="948" bestFit="1" customWidth="1"/>
    <col min="10507" max="10507" width="9.140625" style="948" customWidth="1"/>
    <col min="10508" max="10752" width="9.140625" style="948"/>
    <col min="10753" max="10753" width="66.5703125" style="948" bestFit="1" customWidth="1"/>
    <col min="10754" max="10754" width="18" style="948" customWidth="1"/>
    <col min="10755" max="10755" width="12.85546875" style="948" bestFit="1" customWidth="1"/>
    <col min="10756" max="10756" width="10.85546875" style="948" bestFit="1" customWidth="1"/>
    <col min="10757" max="10757" width="18.42578125" style="948" customWidth="1"/>
    <col min="10758" max="10758" width="12.85546875" style="948" bestFit="1" customWidth="1"/>
    <col min="10759" max="10759" width="10.85546875" style="948" bestFit="1" customWidth="1"/>
    <col min="10760" max="10760" width="18.42578125" style="948" customWidth="1"/>
    <col min="10761" max="10761" width="16.7109375" style="948" bestFit="1" customWidth="1"/>
    <col min="10762" max="10762" width="10.85546875" style="948" bestFit="1" customWidth="1"/>
    <col min="10763" max="10763" width="9.140625" style="948" customWidth="1"/>
    <col min="10764" max="11008" width="9.140625" style="948"/>
    <col min="11009" max="11009" width="66.5703125" style="948" bestFit="1" customWidth="1"/>
    <col min="11010" max="11010" width="18" style="948" customWidth="1"/>
    <col min="11011" max="11011" width="12.85546875" style="948" bestFit="1" customWidth="1"/>
    <col min="11012" max="11012" width="10.85546875" style="948" bestFit="1" customWidth="1"/>
    <col min="11013" max="11013" width="18.42578125" style="948" customWidth="1"/>
    <col min="11014" max="11014" width="12.85546875" style="948" bestFit="1" customWidth="1"/>
    <col min="11015" max="11015" width="10.85546875" style="948" bestFit="1" customWidth="1"/>
    <col min="11016" max="11016" width="18.42578125" style="948" customWidth="1"/>
    <col min="11017" max="11017" width="16.7109375" style="948" bestFit="1" customWidth="1"/>
    <col min="11018" max="11018" width="10.85546875" style="948" bestFit="1" customWidth="1"/>
    <col min="11019" max="11019" width="9.140625" style="948" customWidth="1"/>
    <col min="11020" max="11264" width="9.140625" style="948"/>
    <col min="11265" max="11265" width="66.5703125" style="948" bestFit="1" customWidth="1"/>
    <col min="11266" max="11266" width="18" style="948" customWidth="1"/>
    <col min="11267" max="11267" width="12.85546875" style="948" bestFit="1" customWidth="1"/>
    <col min="11268" max="11268" width="10.85546875" style="948" bestFit="1" customWidth="1"/>
    <col min="11269" max="11269" width="18.42578125" style="948" customWidth="1"/>
    <col min="11270" max="11270" width="12.85546875" style="948" bestFit="1" customWidth="1"/>
    <col min="11271" max="11271" width="10.85546875" style="948" bestFit="1" customWidth="1"/>
    <col min="11272" max="11272" width="18.42578125" style="948" customWidth="1"/>
    <col min="11273" max="11273" width="16.7109375" style="948" bestFit="1" customWidth="1"/>
    <col min="11274" max="11274" width="10.85546875" style="948" bestFit="1" customWidth="1"/>
    <col min="11275" max="11275" width="9.140625" style="948" customWidth="1"/>
    <col min="11276" max="11520" width="9.140625" style="948"/>
    <col min="11521" max="11521" width="66.5703125" style="948" bestFit="1" customWidth="1"/>
    <col min="11522" max="11522" width="18" style="948" customWidth="1"/>
    <col min="11523" max="11523" width="12.85546875" style="948" bestFit="1" customWidth="1"/>
    <col min="11524" max="11524" width="10.85546875" style="948" bestFit="1" customWidth="1"/>
    <col min="11525" max="11525" width="18.42578125" style="948" customWidth="1"/>
    <col min="11526" max="11526" width="12.85546875" style="948" bestFit="1" customWidth="1"/>
    <col min="11527" max="11527" width="10.85546875" style="948" bestFit="1" customWidth="1"/>
    <col min="11528" max="11528" width="18.42578125" style="948" customWidth="1"/>
    <col min="11529" max="11529" width="16.7109375" style="948" bestFit="1" customWidth="1"/>
    <col min="11530" max="11530" width="10.85546875" style="948" bestFit="1" customWidth="1"/>
    <col min="11531" max="11531" width="9.140625" style="948" customWidth="1"/>
    <col min="11532" max="11776" width="9.140625" style="948"/>
    <col min="11777" max="11777" width="66.5703125" style="948" bestFit="1" customWidth="1"/>
    <col min="11778" max="11778" width="18" style="948" customWidth="1"/>
    <col min="11779" max="11779" width="12.85546875" style="948" bestFit="1" customWidth="1"/>
    <col min="11780" max="11780" width="10.85546875" style="948" bestFit="1" customWidth="1"/>
    <col min="11781" max="11781" width="18.42578125" style="948" customWidth="1"/>
    <col min="11782" max="11782" width="12.85546875" style="948" bestFit="1" customWidth="1"/>
    <col min="11783" max="11783" width="10.85546875" style="948" bestFit="1" customWidth="1"/>
    <col min="11784" max="11784" width="18.42578125" style="948" customWidth="1"/>
    <col min="11785" max="11785" width="16.7109375" style="948" bestFit="1" customWidth="1"/>
    <col min="11786" max="11786" width="10.85546875" style="948" bestFit="1" customWidth="1"/>
    <col min="11787" max="11787" width="9.140625" style="948" customWidth="1"/>
    <col min="11788" max="12032" width="9.140625" style="948"/>
    <col min="12033" max="12033" width="66.5703125" style="948" bestFit="1" customWidth="1"/>
    <col min="12034" max="12034" width="18" style="948" customWidth="1"/>
    <col min="12035" max="12035" width="12.85546875" style="948" bestFit="1" customWidth="1"/>
    <col min="12036" max="12036" width="10.85546875" style="948" bestFit="1" customWidth="1"/>
    <col min="12037" max="12037" width="18.42578125" style="948" customWidth="1"/>
    <col min="12038" max="12038" width="12.85546875" style="948" bestFit="1" customWidth="1"/>
    <col min="12039" max="12039" width="10.85546875" style="948" bestFit="1" customWidth="1"/>
    <col min="12040" max="12040" width="18.42578125" style="948" customWidth="1"/>
    <col min="12041" max="12041" width="16.7109375" style="948" bestFit="1" customWidth="1"/>
    <col min="12042" max="12042" width="10.85546875" style="948" bestFit="1" customWidth="1"/>
    <col min="12043" max="12043" width="9.140625" style="948" customWidth="1"/>
    <col min="12044" max="12288" width="9.140625" style="948"/>
    <col min="12289" max="12289" width="66.5703125" style="948" bestFit="1" customWidth="1"/>
    <col min="12290" max="12290" width="18" style="948" customWidth="1"/>
    <col min="12291" max="12291" width="12.85546875" style="948" bestFit="1" customWidth="1"/>
    <col min="12292" max="12292" width="10.85546875" style="948" bestFit="1" customWidth="1"/>
    <col min="12293" max="12293" width="18.42578125" style="948" customWidth="1"/>
    <col min="12294" max="12294" width="12.85546875" style="948" bestFit="1" customWidth="1"/>
    <col min="12295" max="12295" width="10.85546875" style="948" bestFit="1" customWidth="1"/>
    <col min="12296" max="12296" width="18.42578125" style="948" customWidth="1"/>
    <col min="12297" max="12297" width="16.7109375" style="948" bestFit="1" customWidth="1"/>
    <col min="12298" max="12298" width="10.85546875" style="948" bestFit="1" customWidth="1"/>
    <col min="12299" max="12299" width="9.140625" style="948" customWidth="1"/>
    <col min="12300" max="12544" width="9.140625" style="948"/>
    <col min="12545" max="12545" width="66.5703125" style="948" bestFit="1" customWidth="1"/>
    <col min="12546" max="12546" width="18" style="948" customWidth="1"/>
    <col min="12547" max="12547" width="12.85546875" style="948" bestFit="1" customWidth="1"/>
    <col min="12548" max="12548" width="10.85546875" style="948" bestFit="1" customWidth="1"/>
    <col min="12549" max="12549" width="18.42578125" style="948" customWidth="1"/>
    <col min="12550" max="12550" width="12.85546875" style="948" bestFit="1" customWidth="1"/>
    <col min="12551" max="12551" width="10.85546875" style="948" bestFit="1" customWidth="1"/>
    <col min="12552" max="12552" width="18.42578125" style="948" customWidth="1"/>
    <col min="12553" max="12553" width="16.7109375" style="948" bestFit="1" customWidth="1"/>
    <col min="12554" max="12554" width="10.85546875" style="948" bestFit="1" customWidth="1"/>
    <col min="12555" max="12555" width="9.140625" style="948" customWidth="1"/>
    <col min="12556" max="12800" width="9.140625" style="948"/>
    <col min="12801" max="12801" width="66.5703125" style="948" bestFit="1" customWidth="1"/>
    <col min="12802" max="12802" width="18" style="948" customWidth="1"/>
    <col min="12803" max="12803" width="12.85546875" style="948" bestFit="1" customWidth="1"/>
    <col min="12804" max="12804" width="10.85546875" style="948" bestFit="1" customWidth="1"/>
    <col min="12805" max="12805" width="18.42578125" style="948" customWidth="1"/>
    <col min="12806" max="12806" width="12.85546875" style="948" bestFit="1" customWidth="1"/>
    <col min="12807" max="12807" width="10.85546875" style="948" bestFit="1" customWidth="1"/>
    <col min="12808" max="12808" width="18.42578125" style="948" customWidth="1"/>
    <col min="12809" max="12809" width="16.7109375" style="948" bestFit="1" customWidth="1"/>
    <col min="12810" max="12810" width="10.85546875" style="948" bestFit="1" customWidth="1"/>
    <col min="12811" max="12811" width="9.140625" style="948" customWidth="1"/>
    <col min="12812" max="13056" width="9.140625" style="948"/>
    <col min="13057" max="13057" width="66.5703125" style="948" bestFit="1" customWidth="1"/>
    <col min="13058" max="13058" width="18" style="948" customWidth="1"/>
    <col min="13059" max="13059" width="12.85546875" style="948" bestFit="1" customWidth="1"/>
    <col min="13060" max="13060" width="10.85546875" style="948" bestFit="1" customWidth="1"/>
    <col min="13061" max="13061" width="18.42578125" style="948" customWidth="1"/>
    <col min="13062" max="13062" width="12.85546875" style="948" bestFit="1" customWidth="1"/>
    <col min="13063" max="13063" width="10.85546875" style="948" bestFit="1" customWidth="1"/>
    <col min="13064" max="13064" width="18.42578125" style="948" customWidth="1"/>
    <col min="13065" max="13065" width="16.7109375" style="948" bestFit="1" customWidth="1"/>
    <col min="13066" max="13066" width="10.85546875" style="948" bestFit="1" customWidth="1"/>
    <col min="13067" max="13067" width="9.140625" style="948" customWidth="1"/>
    <col min="13068" max="13312" width="9.140625" style="948"/>
    <col min="13313" max="13313" width="66.5703125" style="948" bestFit="1" customWidth="1"/>
    <col min="13314" max="13314" width="18" style="948" customWidth="1"/>
    <col min="13315" max="13315" width="12.85546875" style="948" bestFit="1" customWidth="1"/>
    <col min="13316" max="13316" width="10.85546875" style="948" bestFit="1" customWidth="1"/>
    <col min="13317" max="13317" width="18.42578125" style="948" customWidth="1"/>
    <col min="13318" max="13318" width="12.85546875" style="948" bestFit="1" customWidth="1"/>
    <col min="13319" max="13319" width="10.85546875" style="948" bestFit="1" customWidth="1"/>
    <col min="13320" max="13320" width="18.42578125" style="948" customWidth="1"/>
    <col min="13321" max="13321" width="16.7109375" style="948" bestFit="1" customWidth="1"/>
    <col min="13322" max="13322" width="10.85546875" style="948" bestFit="1" customWidth="1"/>
    <col min="13323" max="13323" width="9.140625" style="948" customWidth="1"/>
    <col min="13324" max="13568" width="9.140625" style="948"/>
    <col min="13569" max="13569" width="66.5703125" style="948" bestFit="1" customWidth="1"/>
    <col min="13570" max="13570" width="18" style="948" customWidth="1"/>
    <col min="13571" max="13571" width="12.85546875" style="948" bestFit="1" customWidth="1"/>
    <col min="13572" max="13572" width="10.85546875" style="948" bestFit="1" customWidth="1"/>
    <col min="13573" max="13573" width="18.42578125" style="948" customWidth="1"/>
    <col min="13574" max="13574" width="12.85546875" style="948" bestFit="1" customWidth="1"/>
    <col min="13575" max="13575" width="10.85546875" style="948" bestFit="1" customWidth="1"/>
    <col min="13576" max="13576" width="18.42578125" style="948" customWidth="1"/>
    <col min="13577" max="13577" width="16.7109375" style="948" bestFit="1" customWidth="1"/>
    <col min="13578" max="13578" width="10.85546875" style="948" bestFit="1" customWidth="1"/>
    <col min="13579" max="13579" width="9.140625" style="948" customWidth="1"/>
    <col min="13580" max="13824" width="9.140625" style="948"/>
    <col min="13825" max="13825" width="66.5703125" style="948" bestFit="1" customWidth="1"/>
    <col min="13826" max="13826" width="18" style="948" customWidth="1"/>
    <col min="13827" max="13827" width="12.85546875" style="948" bestFit="1" customWidth="1"/>
    <col min="13828" max="13828" width="10.85546875" style="948" bestFit="1" customWidth="1"/>
    <col min="13829" max="13829" width="18.42578125" style="948" customWidth="1"/>
    <col min="13830" max="13830" width="12.85546875" style="948" bestFit="1" customWidth="1"/>
    <col min="13831" max="13831" width="10.85546875" style="948" bestFit="1" customWidth="1"/>
    <col min="13832" max="13832" width="18.42578125" style="948" customWidth="1"/>
    <col min="13833" max="13833" width="16.7109375" style="948" bestFit="1" customWidth="1"/>
    <col min="13834" max="13834" width="10.85546875" style="948" bestFit="1" customWidth="1"/>
    <col min="13835" max="13835" width="9.140625" style="948" customWidth="1"/>
    <col min="13836" max="14080" width="9.140625" style="948"/>
    <col min="14081" max="14081" width="66.5703125" style="948" bestFit="1" customWidth="1"/>
    <col min="14082" max="14082" width="18" style="948" customWidth="1"/>
    <col min="14083" max="14083" width="12.85546875" style="948" bestFit="1" customWidth="1"/>
    <col min="14084" max="14084" width="10.85546875" style="948" bestFit="1" customWidth="1"/>
    <col min="14085" max="14085" width="18.42578125" style="948" customWidth="1"/>
    <col min="14086" max="14086" width="12.85546875" style="948" bestFit="1" customWidth="1"/>
    <col min="14087" max="14087" width="10.85546875" style="948" bestFit="1" customWidth="1"/>
    <col min="14088" max="14088" width="18.42578125" style="948" customWidth="1"/>
    <col min="14089" max="14089" width="16.7109375" style="948" bestFit="1" customWidth="1"/>
    <col min="14090" max="14090" width="10.85546875" style="948" bestFit="1" customWidth="1"/>
    <col min="14091" max="14091" width="9.140625" style="948" customWidth="1"/>
    <col min="14092" max="14336" width="9.140625" style="948"/>
    <col min="14337" max="14337" width="66.5703125" style="948" bestFit="1" customWidth="1"/>
    <col min="14338" max="14338" width="18" style="948" customWidth="1"/>
    <col min="14339" max="14339" width="12.85546875" style="948" bestFit="1" customWidth="1"/>
    <col min="14340" max="14340" width="10.85546875" style="948" bestFit="1" customWidth="1"/>
    <col min="14341" max="14341" width="18.42578125" style="948" customWidth="1"/>
    <col min="14342" max="14342" width="12.85546875" style="948" bestFit="1" customWidth="1"/>
    <col min="14343" max="14343" width="10.85546875" style="948" bestFit="1" customWidth="1"/>
    <col min="14344" max="14344" width="18.42578125" style="948" customWidth="1"/>
    <col min="14345" max="14345" width="16.7109375" style="948" bestFit="1" customWidth="1"/>
    <col min="14346" max="14346" width="10.85546875" style="948" bestFit="1" customWidth="1"/>
    <col min="14347" max="14347" width="9.140625" style="948" customWidth="1"/>
    <col min="14348" max="14592" width="9.140625" style="948"/>
    <col min="14593" max="14593" width="66.5703125" style="948" bestFit="1" customWidth="1"/>
    <col min="14594" max="14594" width="18" style="948" customWidth="1"/>
    <col min="14595" max="14595" width="12.85546875" style="948" bestFit="1" customWidth="1"/>
    <col min="14596" max="14596" width="10.85546875" style="948" bestFit="1" customWidth="1"/>
    <col min="14597" max="14597" width="18.42578125" style="948" customWidth="1"/>
    <col min="14598" max="14598" width="12.85546875" style="948" bestFit="1" customWidth="1"/>
    <col min="14599" max="14599" width="10.85546875" style="948" bestFit="1" customWidth="1"/>
    <col min="14600" max="14600" width="18.42578125" style="948" customWidth="1"/>
    <col min="14601" max="14601" width="16.7109375" style="948" bestFit="1" customWidth="1"/>
    <col min="14602" max="14602" width="10.85546875" style="948" bestFit="1" customWidth="1"/>
    <col min="14603" max="14603" width="9.140625" style="948" customWidth="1"/>
    <col min="14604" max="14848" width="9.140625" style="948"/>
    <col min="14849" max="14849" width="66.5703125" style="948" bestFit="1" customWidth="1"/>
    <col min="14850" max="14850" width="18" style="948" customWidth="1"/>
    <col min="14851" max="14851" width="12.85546875" style="948" bestFit="1" customWidth="1"/>
    <col min="14852" max="14852" width="10.85546875" style="948" bestFit="1" customWidth="1"/>
    <col min="14853" max="14853" width="18.42578125" style="948" customWidth="1"/>
    <col min="14854" max="14854" width="12.85546875" style="948" bestFit="1" customWidth="1"/>
    <col min="14855" max="14855" width="10.85546875" style="948" bestFit="1" customWidth="1"/>
    <col min="14856" max="14856" width="18.42578125" style="948" customWidth="1"/>
    <col min="14857" max="14857" width="16.7109375" style="948" bestFit="1" customWidth="1"/>
    <col min="14858" max="14858" width="10.85546875" style="948" bestFit="1" customWidth="1"/>
    <col min="14859" max="14859" width="9.140625" style="948" customWidth="1"/>
    <col min="14860" max="15104" width="9.140625" style="948"/>
    <col min="15105" max="15105" width="66.5703125" style="948" bestFit="1" customWidth="1"/>
    <col min="15106" max="15106" width="18" style="948" customWidth="1"/>
    <col min="15107" max="15107" width="12.85546875" style="948" bestFit="1" customWidth="1"/>
    <col min="15108" max="15108" width="10.85546875" style="948" bestFit="1" customWidth="1"/>
    <col min="15109" max="15109" width="18.42578125" style="948" customWidth="1"/>
    <col min="15110" max="15110" width="12.85546875" style="948" bestFit="1" customWidth="1"/>
    <col min="15111" max="15111" width="10.85546875" style="948" bestFit="1" customWidth="1"/>
    <col min="15112" max="15112" width="18.42578125" style="948" customWidth="1"/>
    <col min="15113" max="15113" width="16.7109375" style="948" bestFit="1" customWidth="1"/>
    <col min="15114" max="15114" width="10.85546875" style="948" bestFit="1" customWidth="1"/>
    <col min="15115" max="15115" width="9.140625" style="948" customWidth="1"/>
    <col min="15116" max="15360" width="9.140625" style="948"/>
    <col min="15361" max="15361" width="66.5703125" style="948" bestFit="1" customWidth="1"/>
    <col min="15362" max="15362" width="18" style="948" customWidth="1"/>
    <col min="15363" max="15363" width="12.85546875" style="948" bestFit="1" customWidth="1"/>
    <col min="15364" max="15364" width="10.85546875" style="948" bestFit="1" customWidth="1"/>
    <col min="15365" max="15365" width="18.42578125" style="948" customWidth="1"/>
    <col min="15366" max="15366" width="12.85546875" style="948" bestFit="1" customWidth="1"/>
    <col min="15367" max="15367" width="10.85546875" style="948" bestFit="1" customWidth="1"/>
    <col min="15368" max="15368" width="18.42578125" style="948" customWidth="1"/>
    <col min="15369" max="15369" width="16.7109375" style="948" bestFit="1" customWidth="1"/>
    <col min="15370" max="15370" width="10.85546875" style="948" bestFit="1" customWidth="1"/>
    <col min="15371" max="15371" width="9.140625" style="948" customWidth="1"/>
    <col min="15372" max="15616" width="9.140625" style="948"/>
    <col min="15617" max="15617" width="66.5703125" style="948" bestFit="1" customWidth="1"/>
    <col min="15618" max="15618" width="18" style="948" customWidth="1"/>
    <col min="15619" max="15619" width="12.85546875" style="948" bestFit="1" customWidth="1"/>
    <col min="15620" max="15620" width="10.85546875" style="948" bestFit="1" customWidth="1"/>
    <col min="15621" max="15621" width="18.42578125" style="948" customWidth="1"/>
    <col min="15622" max="15622" width="12.85546875" style="948" bestFit="1" customWidth="1"/>
    <col min="15623" max="15623" width="10.85546875" style="948" bestFit="1" customWidth="1"/>
    <col min="15624" max="15624" width="18.42578125" style="948" customWidth="1"/>
    <col min="15625" max="15625" width="16.7109375" style="948" bestFit="1" customWidth="1"/>
    <col min="15626" max="15626" width="10.85546875" style="948" bestFit="1" customWidth="1"/>
    <col min="15627" max="15627" width="9.140625" style="948" customWidth="1"/>
    <col min="15628" max="15872" width="9.140625" style="948"/>
    <col min="15873" max="15873" width="66.5703125" style="948" bestFit="1" customWidth="1"/>
    <col min="15874" max="15874" width="18" style="948" customWidth="1"/>
    <col min="15875" max="15875" width="12.85546875" style="948" bestFit="1" customWidth="1"/>
    <col min="15876" max="15876" width="10.85546875" style="948" bestFit="1" customWidth="1"/>
    <col min="15877" max="15877" width="18.42578125" style="948" customWidth="1"/>
    <col min="15878" max="15878" width="12.85546875" style="948" bestFit="1" customWidth="1"/>
    <col min="15879" max="15879" width="10.85546875" style="948" bestFit="1" customWidth="1"/>
    <col min="15880" max="15880" width="18.42578125" style="948" customWidth="1"/>
    <col min="15881" max="15881" width="16.7109375" style="948" bestFit="1" customWidth="1"/>
    <col min="15882" max="15882" width="10.85546875" style="948" bestFit="1" customWidth="1"/>
    <col min="15883" max="15883" width="9.140625" style="948" customWidth="1"/>
    <col min="15884" max="16128" width="9.140625" style="948"/>
    <col min="16129" max="16129" width="66.5703125" style="948" bestFit="1" customWidth="1"/>
    <col min="16130" max="16130" width="18" style="948" customWidth="1"/>
    <col min="16131" max="16131" width="12.85546875" style="948" bestFit="1" customWidth="1"/>
    <col min="16132" max="16132" width="10.85546875" style="948" bestFit="1" customWidth="1"/>
    <col min="16133" max="16133" width="18.42578125" style="948" customWidth="1"/>
    <col min="16134" max="16134" width="12.85546875" style="948" bestFit="1" customWidth="1"/>
    <col min="16135" max="16135" width="10.85546875" style="948" bestFit="1" customWidth="1"/>
    <col min="16136" max="16136" width="18.42578125" style="948" customWidth="1"/>
    <col min="16137" max="16137" width="16.7109375" style="948" bestFit="1" customWidth="1"/>
    <col min="16138" max="16138" width="10.85546875" style="948" bestFit="1" customWidth="1"/>
    <col min="16139" max="16139" width="9.140625" style="948" customWidth="1"/>
    <col min="16140" max="16384" width="9.140625" style="948"/>
  </cols>
  <sheetData>
    <row r="1" spans="1:10" ht="18.75" x14ac:dyDescent="0.3">
      <c r="A1" s="3472"/>
      <c r="B1" s="3472"/>
      <c r="C1" s="3472"/>
      <c r="D1" s="3472"/>
      <c r="E1" s="3472"/>
      <c r="F1" s="3472"/>
      <c r="G1" s="3472"/>
      <c r="H1" s="3472"/>
      <c r="I1" s="3472"/>
      <c r="J1" s="3472"/>
    </row>
    <row r="2" spans="1:10" ht="18.75" x14ac:dyDescent="0.3">
      <c r="A2" s="3473" t="s">
        <v>324</v>
      </c>
      <c r="B2" s="3473"/>
      <c r="C2" s="3473"/>
      <c r="D2" s="3473"/>
      <c r="E2" s="3473"/>
      <c r="F2" s="3473"/>
      <c r="G2" s="3473"/>
      <c r="H2" s="3473"/>
      <c r="I2" s="3473"/>
      <c r="J2" s="3473"/>
    </row>
    <row r="3" spans="1:10" ht="18.75" x14ac:dyDescent="0.3">
      <c r="A3" s="3473" t="s">
        <v>376</v>
      </c>
      <c r="B3" s="3473"/>
      <c r="C3" s="3473"/>
      <c r="D3" s="3473"/>
      <c r="E3" s="3473"/>
      <c r="F3" s="3473"/>
      <c r="G3" s="3473"/>
      <c r="H3" s="3473"/>
      <c r="I3" s="3473"/>
      <c r="J3" s="3473"/>
    </row>
    <row r="4" spans="1:10" ht="19.5" thickBot="1" x14ac:dyDescent="0.35">
      <c r="A4" s="3474"/>
      <c r="B4" s="3474"/>
      <c r="C4" s="3474"/>
      <c r="D4" s="3474"/>
      <c r="E4" s="3474"/>
      <c r="F4" s="3474"/>
      <c r="G4" s="3474"/>
      <c r="H4" s="3474"/>
      <c r="I4" s="3474"/>
      <c r="J4" s="3474"/>
    </row>
    <row r="5" spans="1:10" ht="25.5" customHeight="1" x14ac:dyDescent="0.25">
      <c r="A5" s="926" t="s">
        <v>325</v>
      </c>
      <c r="B5" s="3466" t="s">
        <v>19</v>
      </c>
      <c r="C5" s="3467"/>
      <c r="D5" s="3468"/>
      <c r="E5" s="3466" t="s">
        <v>20</v>
      </c>
      <c r="F5" s="3467"/>
      <c r="G5" s="3468"/>
      <c r="H5" s="3475" t="s">
        <v>21</v>
      </c>
      <c r="I5" s="3470"/>
      <c r="J5" s="3471"/>
    </row>
    <row r="6" spans="1:10" ht="69.75" customHeight="1" thickBot="1" x14ac:dyDescent="0.3">
      <c r="A6" s="927"/>
      <c r="B6" s="1308" t="s">
        <v>26</v>
      </c>
      <c r="C6" s="1309" t="s">
        <v>27</v>
      </c>
      <c r="D6" s="1310" t="s">
        <v>4</v>
      </c>
      <c r="E6" s="1308" t="s">
        <v>26</v>
      </c>
      <c r="F6" s="1309" t="s">
        <v>27</v>
      </c>
      <c r="G6" s="1310" t="s">
        <v>4</v>
      </c>
      <c r="H6" s="1308" t="s">
        <v>26</v>
      </c>
      <c r="I6" s="1309" t="s">
        <v>27</v>
      </c>
      <c r="J6" s="1310" t="s">
        <v>4</v>
      </c>
    </row>
    <row r="7" spans="1:10" ht="19.5" x14ac:dyDescent="0.25">
      <c r="A7" s="928" t="s">
        <v>22</v>
      </c>
      <c r="B7" s="929"/>
      <c r="C7" s="805"/>
      <c r="D7" s="949"/>
      <c r="E7" s="929"/>
      <c r="F7" s="805"/>
      <c r="G7" s="949"/>
      <c r="H7" s="950"/>
      <c r="I7" s="951"/>
      <c r="J7" s="952"/>
    </row>
    <row r="8" spans="1:10" ht="18.75" x14ac:dyDescent="0.25">
      <c r="A8" s="930" t="s">
        <v>100</v>
      </c>
      <c r="B8" s="790">
        <v>6</v>
      </c>
      <c r="C8" s="789">
        <v>1</v>
      </c>
      <c r="D8" s="1238">
        <f>SUM(B8:C8)</f>
        <v>7</v>
      </c>
      <c r="E8" s="790">
        <v>7</v>
      </c>
      <c r="F8" s="789">
        <v>0</v>
      </c>
      <c r="G8" s="1238">
        <f>SUM(E8:F8)</f>
        <v>7</v>
      </c>
      <c r="H8" s="1240">
        <f t="shared" ref="H8:I11" si="0">SUM(B8+E8)</f>
        <v>13</v>
      </c>
      <c r="I8" s="1241">
        <f t="shared" si="0"/>
        <v>1</v>
      </c>
      <c r="J8" s="1242">
        <f>SUM(H8:I8)</f>
        <v>14</v>
      </c>
    </row>
    <row r="9" spans="1:10" ht="18.75" x14ac:dyDescent="0.25">
      <c r="A9" s="791" t="s">
        <v>105</v>
      </c>
      <c r="B9" s="790">
        <v>4</v>
      </c>
      <c r="C9" s="789">
        <v>0</v>
      </c>
      <c r="D9" s="1238">
        <f>SUM(B9:C9)</f>
        <v>4</v>
      </c>
      <c r="E9" s="790">
        <v>9</v>
      </c>
      <c r="F9" s="789">
        <v>0</v>
      </c>
      <c r="G9" s="1238">
        <f>SUM(E9:F9)</f>
        <v>9</v>
      </c>
      <c r="H9" s="1240">
        <f t="shared" si="0"/>
        <v>13</v>
      </c>
      <c r="I9" s="1241">
        <f t="shared" si="0"/>
        <v>0</v>
      </c>
      <c r="J9" s="1242">
        <f>SUM(H9:I9)</f>
        <v>13</v>
      </c>
    </row>
    <row r="10" spans="1:10" ht="18.75" x14ac:dyDescent="0.25">
      <c r="A10" s="930" t="s">
        <v>103</v>
      </c>
      <c r="B10" s="790">
        <v>10</v>
      </c>
      <c r="C10" s="789">
        <v>0</v>
      </c>
      <c r="D10" s="1238">
        <f>SUM(B10:C10)</f>
        <v>10</v>
      </c>
      <c r="E10" s="790">
        <v>8</v>
      </c>
      <c r="F10" s="789">
        <v>0</v>
      </c>
      <c r="G10" s="1238">
        <f>SUM(E10:F10)</f>
        <v>8</v>
      </c>
      <c r="H10" s="1240">
        <f t="shared" si="0"/>
        <v>18</v>
      </c>
      <c r="I10" s="1241">
        <f t="shared" si="0"/>
        <v>0</v>
      </c>
      <c r="J10" s="1242">
        <f>SUM(H10:I10)</f>
        <v>18</v>
      </c>
    </row>
    <row r="11" spans="1:10" ht="18.75" x14ac:dyDescent="0.25">
      <c r="A11" s="791" t="s">
        <v>104</v>
      </c>
      <c r="B11" s="931">
        <v>5</v>
      </c>
      <c r="C11" s="932">
        <v>0</v>
      </c>
      <c r="D11" s="1243">
        <f>SUM(B11:C11)</f>
        <v>5</v>
      </c>
      <c r="E11" s="931">
        <v>0</v>
      </c>
      <c r="F11" s="932">
        <v>0</v>
      </c>
      <c r="G11" s="1238">
        <f>SUM(E11:F11)</f>
        <v>0</v>
      </c>
      <c r="H11" s="1240">
        <f t="shared" si="0"/>
        <v>5</v>
      </c>
      <c r="I11" s="1241">
        <f t="shared" si="0"/>
        <v>0</v>
      </c>
      <c r="J11" s="1242">
        <f>SUM(H11:I11)</f>
        <v>5</v>
      </c>
    </row>
    <row r="12" spans="1:10" ht="20.25" thickBot="1" x14ac:dyDescent="0.3">
      <c r="A12" s="933" t="s">
        <v>12</v>
      </c>
      <c r="B12" s="1244">
        <f t="shared" ref="B12:G12" si="1">SUM(B8:B11)</f>
        <v>25</v>
      </c>
      <c r="C12" s="1245">
        <f t="shared" si="1"/>
        <v>1</v>
      </c>
      <c r="D12" s="1246">
        <f t="shared" si="1"/>
        <v>26</v>
      </c>
      <c r="E12" s="1244">
        <f t="shared" si="1"/>
        <v>24</v>
      </c>
      <c r="F12" s="1245">
        <f t="shared" si="1"/>
        <v>0</v>
      </c>
      <c r="G12" s="1246">
        <f t="shared" si="1"/>
        <v>24</v>
      </c>
      <c r="H12" s="1323">
        <f>SUM(H8:H11)</f>
        <v>49</v>
      </c>
      <c r="I12" s="1245">
        <f>SUM(I8:I11)</f>
        <v>1</v>
      </c>
      <c r="J12" s="1324">
        <f>SUM(J8:J11)</f>
        <v>50</v>
      </c>
    </row>
    <row r="13" spans="1:10" ht="19.5" x14ac:dyDescent="0.25">
      <c r="A13" s="953" t="s">
        <v>23</v>
      </c>
      <c r="B13" s="936"/>
      <c r="C13" s="937"/>
      <c r="D13" s="1250"/>
      <c r="E13" s="936"/>
      <c r="F13" s="937"/>
      <c r="G13" s="1325"/>
      <c r="H13" s="936"/>
      <c r="I13" s="937"/>
      <c r="J13" s="1250"/>
    </row>
    <row r="14" spans="1:10" ht="19.5" x14ac:dyDescent="0.25">
      <c r="A14" s="938" t="s">
        <v>11</v>
      </c>
      <c r="B14" s="790"/>
      <c r="C14" s="789"/>
      <c r="D14" s="1238"/>
      <c r="E14" s="790"/>
      <c r="F14" s="789"/>
      <c r="G14" s="1239"/>
      <c r="H14" s="941"/>
      <c r="I14" s="932"/>
      <c r="J14" s="1243"/>
    </row>
    <row r="15" spans="1:10" ht="18.75" x14ac:dyDescent="0.25">
      <c r="A15" s="930" t="s">
        <v>100</v>
      </c>
      <c r="B15" s="790">
        <v>6</v>
      </c>
      <c r="C15" s="789">
        <v>1</v>
      </c>
      <c r="D15" s="1238">
        <f>SUM(B15:C15)</f>
        <v>7</v>
      </c>
      <c r="E15" s="790">
        <v>7</v>
      </c>
      <c r="F15" s="789">
        <v>0</v>
      </c>
      <c r="G15" s="1239">
        <f>SUM(E15:F15)</f>
        <v>7</v>
      </c>
      <c r="H15" s="1240">
        <f t="shared" ref="H15:I18" si="2">SUM(B15+E15)</f>
        <v>13</v>
      </c>
      <c r="I15" s="1241">
        <f t="shared" si="2"/>
        <v>1</v>
      </c>
      <c r="J15" s="1242">
        <f>SUM(H15:I15)</f>
        <v>14</v>
      </c>
    </row>
    <row r="16" spans="1:10" ht="18.75" x14ac:dyDescent="0.25">
      <c r="A16" s="791" t="s">
        <v>105</v>
      </c>
      <c r="B16" s="790">
        <v>4</v>
      </c>
      <c r="C16" s="789">
        <v>0</v>
      </c>
      <c r="D16" s="1238">
        <f>SUM(B16:C16)</f>
        <v>4</v>
      </c>
      <c r="E16" s="790">
        <v>9</v>
      </c>
      <c r="F16" s="789">
        <v>0</v>
      </c>
      <c r="G16" s="1239">
        <f>SUM(E16:F16)</f>
        <v>9</v>
      </c>
      <c r="H16" s="1240">
        <f t="shared" si="2"/>
        <v>13</v>
      </c>
      <c r="I16" s="1241">
        <f t="shared" si="2"/>
        <v>0</v>
      </c>
      <c r="J16" s="1242">
        <f>SUM(H16:I16)</f>
        <v>13</v>
      </c>
    </row>
    <row r="17" spans="1:16" ht="18.75" x14ac:dyDescent="0.25">
      <c r="A17" s="930" t="s">
        <v>103</v>
      </c>
      <c r="B17" s="790">
        <v>10</v>
      </c>
      <c r="C17" s="789">
        <v>0</v>
      </c>
      <c r="D17" s="1238">
        <f>SUM(B17:C17)</f>
        <v>10</v>
      </c>
      <c r="E17" s="790">
        <v>8</v>
      </c>
      <c r="F17" s="789">
        <v>0</v>
      </c>
      <c r="G17" s="1239">
        <f>SUM(E17:F17)</f>
        <v>8</v>
      </c>
      <c r="H17" s="1240">
        <f t="shared" si="2"/>
        <v>18</v>
      </c>
      <c r="I17" s="1241">
        <f t="shared" si="2"/>
        <v>0</v>
      </c>
      <c r="J17" s="1242">
        <f>SUM(H17:I17)</f>
        <v>18</v>
      </c>
    </row>
    <row r="18" spans="1:16" ht="18.75" x14ac:dyDescent="0.25">
      <c r="A18" s="791" t="s">
        <v>104</v>
      </c>
      <c r="B18" s="790">
        <v>5</v>
      </c>
      <c r="C18" s="789">
        <v>0</v>
      </c>
      <c r="D18" s="1238">
        <f>SUM(B18:C18)</f>
        <v>5</v>
      </c>
      <c r="E18" s="790">
        <v>0</v>
      </c>
      <c r="F18" s="789">
        <v>0</v>
      </c>
      <c r="G18" s="1239">
        <f>SUM(E18:F18)</f>
        <v>0</v>
      </c>
      <c r="H18" s="1240">
        <f t="shared" si="2"/>
        <v>5</v>
      </c>
      <c r="I18" s="1241">
        <f t="shared" si="2"/>
        <v>0</v>
      </c>
      <c r="J18" s="1242">
        <f>SUM(H18:I18)</f>
        <v>5</v>
      </c>
    </row>
    <row r="19" spans="1:16" ht="20.25" thickBot="1" x14ac:dyDescent="0.3">
      <c r="A19" s="942" t="s">
        <v>8</v>
      </c>
      <c r="B19" s="1244">
        <f t="shared" ref="B19:G19" si="3">SUM(B15:B18)</f>
        <v>25</v>
      </c>
      <c r="C19" s="1245">
        <f t="shared" si="3"/>
        <v>1</v>
      </c>
      <c r="D19" s="1246">
        <f t="shared" si="3"/>
        <v>26</v>
      </c>
      <c r="E19" s="1244">
        <f t="shared" si="3"/>
        <v>24</v>
      </c>
      <c r="F19" s="1245">
        <f t="shared" si="3"/>
        <v>0</v>
      </c>
      <c r="G19" s="1247">
        <f t="shared" si="3"/>
        <v>24</v>
      </c>
      <c r="H19" s="1251">
        <f>SUM(H15:H18)</f>
        <v>49</v>
      </c>
      <c r="I19" s="1252">
        <f>SUM(I15:I18)</f>
        <v>1</v>
      </c>
      <c r="J19" s="1253">
        <f>SUM(J15:J18)</f>
        <v>50</v>
      </c>
    </row>
    <row r="20" spans="1:16" ht="19.5" x14ac:dyDescent="0.25">
      <c r="A20" s="943" t="s">
        <v>25</v>
      </c>
      <c r="B20" s="929"/>
      <c r="C20" s="805"/>
      <c r="D20" s="1255"/>
      <c r="E20" s="929"/>
      <c r="F20" s="805"/>
      <c r="G20" s="1254"/>
      <c r="H20" s="1326"/>
      <c r="I20" s="1320"/>
      <c r="J20" s="1321"/>
    </row>
    <row r="21" spans="1:16" ht="18.75" x14ac:dyDescent="0.25">
      <c r="A21" s="944" t="s">
        <v>100</v>
      </c>
      <c r="B21" s="790">
        <v>0</v>
      </c>
      <c r="C21" s="789">
        <v>0</v>
      </c>
      <c r="D21" s="1238">
        <f>SUM(B21:C21)</f>
        <v>0</v>
      </c>
      <c r="E21" s="790">
        <v>0</v>
      </c>
      <c r="F21" s="789">
        <v>0</v>
      </c>
      <c r="G21" s="1239">
        <f>SUM(E21:F21)</f>
        <v>0</v>
      </c>
      <c r="H21" s="1240">
        <f t="shared" ref="H21:I24" si="4">SUM(B21+E21)</f>
        <v>0</v>
      </c>
      <c r="I21" s="1241">
        <f t="shared" si="4"/>
        <v>0</v>
      </c>
      <c r="J21" s="1242">
        <f>SUM(H21:I21)</f>
        <v>0</v>
      </c>
    </row>
    <row r="22" spans="1:16" ht="18.75" x14ac:dyDescent="0.25">
      <c r="A22" s="945" t="s">
        <v>105</v>
      </c>
      <c r="B22" s="790">
        <v>0</v>
      </c>
      <c r="C22" s="789">
        <v>0</v>
      </c>
      <c r="D22" s="1238">
        <f>SUM(B22:C22)</f>
        <v>0</v>
      </c>
      <c r="E22" s="790">
        <v>0</v>
      </c>
      <c r="F22" s="789">
        <v>0</v>
      </c>
      <c r="G22" s="1239">
        <f>SUM(E22:F22)</f>
        <v>0</v>
      </c>
      <c r="H22" s="1240">
        <f t="shared" si="4"/>
        <v>0</v>
      </c>
      <c r="I22" s="1241">
        <f t="shared" si="4"/>
        <v>0</v>
      </c>
      <c r="J22" s="1242">
        <f>SUM(H22:I22)</f>
        <v>0</v>
      </c>
    </row>
    <row r="23" spans="1:16" ht="18.75" x14ac:dyDescent="0.25">
      <c r="A23" s="944" t="s">
        <v>103</v>
      </c>
      <c r="B23" s="790">
        <v>0</v>
      </c>
      <c r="C23" s="789">
        <v>0</v>
      </c>
      <c r="D23" s="1238">
        <f>SUM(B23:C23)</f>
        <v>0</v>
      </c>
      <c r="E23" s="790">
        <v>0</v>
      </c>
      <c r="F23" s="789">
        <v>0</v>
      </c>
      <c r="G23" s="1239">
        <f>SUM(E23:F23)</f>
        <v>0</v>
      </c>
      <c r="H23" s="1240">
        <f t="shared" si="4"/>
        <v>0</v>
      </c>
      <c r="I23" s="1241">
        <f t="shared" si="4"/>
        <v>0</v>
      </c>
      <c r="J23" s="1242">
        <f>SUM(H23:I23)</f>
        <v>0</v>
      </c>
    </row>
    <row r="24" spans="1:16" ht="18.75" x14ac:dyDescent="0.25">
      <c r="A24" s="945" t="s">
        <v>104</v>
      </c>
      <c r="B24" s="790">
        <v>0</v>
      </c>
      <c r="C24" s="789">
        <v>0</v>
      </c>
      <c r="D24" s="1238">
        <f>SUM(B24:C24)</f>
        <v>0</v>
      </c>
      <c r="E24" s="790">
        <v>0</v>
      </c>
      <c r="F24" s="789">
        <v>0</v>
      </c>
      <c r="G24" s="1239">
        <f>SUM(E24:F24)</f>
        <v>0</v>
      </c>
      <c r="H24" s="1240">
        <f t="shared" si="4"/>
        <v>0</v>
      </c>
      <c r="I24" s="1241">
        <f t="shared" si="4"/>
        <v>0</v>
      </c>
      <c r="J24" s="1242">
        <f>SUM(H24:I24)</f>
        <v>0</v>
      </c>
    </row>
    <row r="25" spans="1:16" ht="20.25" thickBot="1" x14ac:dyDescent="0.3">
      <c r="A25" s="954" t="s">
        <v>13</v>
      </c>
      <c r="B25" s="1244">
        <f t="shared" ref="B25:G25" si="5">SUM(B21:B24)</f>
        <v>0</v>
      </c>
      <c r="C25" s="1245">
        <f t="shared" si="5"/>
        <v>0</v>
      </c>
      <c r="D25" s="1246">
        <f t="shared" si="5"/>
        <v>0</v>
      </c>
      <c r="E25" s="1244">
        <f t="shared" si="5"/>
        <v>0</v>
      </c>
      <c r="F25" s="1245">
        <f t="shared" si="5"/>
        <v>0</v>
      </c>
      <c r="G25" s="1247">
        <f t="shared" si="5"/>
        <v>0</v>
      </c>
      <c r="H25" s="1327">
        <f>SUM(H21:H24)</f>
        <v>0</v>
      </c>
      <c r="I25" s="1328">
        <f>SUM(I21:I24)</f>
        <v>0</v>
      </c>
      <c r="J25" s="1329">
        <f>SUM(J21:J24)</f>
        <v>0</v>
      </c>
    </row>
    <row r="26" spans="1:16" ht="19.5" thickBot="1" x14ac:dyDescent="0.3">
      <c r="A26" s="946" t="s">
        <v>10</v>
      </c>
      <c r="B26" s="1265">
        <f>B19</f>
        <v>25</v>
      </c>
      <c r="C26" s="1266">
        <f t="shared" ref="C26:J26" si="6">C19</f>
        <v>1</v>
      </c>
      <c r="D26" s="1267">
        <f t="shared" si="6"/>
        <v>26</v>
      </c>
      <c r="E26" s="1265">
        <f t="shared" si="6"/>
        <v>24</v>
      </c>
      <c r="F26" s="1266">
        <f t="shared" si="6"/>
        <v>0</v>
      </c>
      <c r="G26" s="1330">
        <f t="shared" si="6"/>
        <v>24</v>
      </c>
      <c r="H26" s="1265">
        <f t="shared" si="6"/>
        <v>49</v>
      </c>
      <c r="I26" s="1266">
        <f t="shared" si="6"/>
        <v>1</v>
      </c>
      <c r="J26" s="1267">
        <f t="shared" si="6"/>
        <v>50</v>
      </c>
    </row>
    <row r="27" spans="1:16" ht="38.25" thickBot="1" x14ac:dyDescent="0.3">
      <c r="A27" s="946" t="s">
        <v>14</v>
      </c>
      <c r="B27" s="1269">
        <f>B25</f>
        <v>0</v>
      </c>
      <c r="C27" s="1270">
        <f t="shared" ref="C27:J27" si="7">C25</f>
        <v>0</v>
      </c>
      <c r="D27" s="1271">
        <f t="shared" si="7"/>
        <v>0</v>
      </c>
      <c r="E27" s="1269">
        <f t="shared" si="7"/>
        <v>0</v>
      </c>
      <c r="F27" s="1270">
        <f t="shared" si="7"/>
        <v>0</v>
      </c>
      <c r="G27" s="1331">
        <f t="shared" si="7"/>
        <v>0</v>
      </c>
      <c r="H27" s="1269">
        <f t="shared" si="7"/>
        <v>0</v>
      </c>
      <c r="I27" s="1270">
        <f t="shared" si="7"/>
        <v>0</v>
      </c>
      <c r="J27" s="1271">
        <f t="shared" si="7"/>
        <v>0</v>
      </c>
    </row>
    <row r="28" spans="1:16" ht="20.25" thickBot="1" x14ac:dyDescent="0.3">
      <c r="A28" s="947" t="s">
        <v>15</v>
      </c>
      <c r="B28" s="1272">
        <f>SUM(B26:B27)</f>
        <v>25</v>
      </c>
      <c r="C28" s="1273">
        <f t="shared" ref="C28:J28" si="8">SUM(C26:C27)</f>
        <v>1</v>
      </c>
      <c r="D28" s="1274">
        <f t="shared" si="8"/>
        <v>26</v>
      </c>
      <c r="E28" s="1272">
        <f t="shared" si="8"/>
        <v>24</v>
      </c>
      <c r="F28" s="1273">
        <f t="shared" si="8"/>
        <v>0</v>
      </c>
      <c r="G28" s="1332">
        <f t="shared" si="8"/>
        <v>24</v>
      </c>
      <c r="H28" s="1272">
        <f t="shared" si="8"/>
        <v>49</v>
      </c>
      <c r="I28" s="1273">
        <f t="shared" si="8"/>
        <v>1</v>
      </c>
      <c r="J28" s="1274">
        <f t="shared" si="8"/>
        <v>50</v>
      </c>
    </row>
    <row r="29" spans="1:16" ht="18.75" x14ac:dyDescent="0.25">
      <c r="A29" s="1815"/>
      <c r="B29" s="1815"/>
      <c r="C29" s="1815"/>
      <c r="D29" s="1815"/>
      <c r="E29" s="1815"/>
      <c r="F29" s="1815"/>
      <c r="G29" s="1815"/>
      <c r="H29" s="1815"/>
      <c r="I29" s="1815"/>
      <c r="J29" s="1815"/>
      <c r="K29" s="1815"/>
      <c r="L29" s="1815"/>
      <c r="M29" s="1815"/>
      <c r="N29" s="1815"/>
      <c r="O29" s="1815"/>
      <c r="P29" s="1815"/>
    </row>
    <row r="30" spans="1:16" ht="18.75" x14ac:dyDescent="0.25">
      <c r="A30" s="1815"/>
      <c r="B30" s="1815"/>
      <c r="C30" s="1815"/>
      <c r="D30" s="1815"/>
      <c r="E30" s="1815"/>
      <c r="F30" s="1815"/>
      <c r="G30" s="1815"/>
      <c r="H30" s="1815"/>
      <c r="I30" s="1815"/>
      <c r="J30" s="1815"/>
      <c r="K30" s="1815"/>
      <c r="L30" s="1815"/>
      <c r="M30" s="1815"/>
      <c r="N30" s="1815"/>
      <c r="O30" s="1815"/>
      <c r="P30" s="1815"/>
    </row>
    <row r="31" spans="1:16" ht="18.75" x14ac:dyDescent="0.25">
      <c r="A31" s="3463" t="s">
        <v>362</v>
      </c>
      <c r="B31" s="3463"/>
      <c r="C31" s="3463"/>
      <c r="D31" s="3463"/>
      <c r="E31" s="3463"/>
      <c r="F31" s="3463"/>
      <c r="G31" s="3463"/>
      <c r="H31" s="1815" t="s">
        <v>363</v>
      </c>
      <c r="J31" s="1815"/>
      <c r="L31" s="1815"/>
      <c r="M31" s="1815"/>
      <c r="N31" s="1815"/>
      <c r="O31" s="1815"/>
      <c r="P31" s="1815"/>
    </row>
    <row r="32" spans="1:16" ht="18.75" x14ac:dyDescent="0.25">
      <c r="A32" s="1815"/>
      <c r="B32" s="1815"/>
      <c r="C32" s="1815"/>
      <c r="D32" s="1815"/>
      <c r="E32" s="1815"/>
      <c r="F32" s="1815"/>
      <c r="G32" s="1815"/>
      <c r="H32" s="1815"/>
      <c r="I32" s="1815"/>
      <c r="J32" s="1815"/>
      <c r="K32" s="1815"/>
      <c r="L32" s="1815"/>
      <c r="M32" s="1815"/>
      <c r="N32" s="1815"/>
      <c r="O32" s="1815"/>
      <c r="P32" s="1815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sqref="A1:XFD1048576"/>
    </sheetView>
  </sheetViews>
  <sheetFormatPr defaultRowHeight="18.75" x14ac:dyDescent="0.3"/>
  <cols>
    <col min="1" max="1" width="67" style="925" bestFit="1" customWidth="1"/>
    <col min="2" max="2" width="18.28515625" style="925" customWidth="1"/>
    <col min="3" max="3" width="14.5703125" style="925" customWidth="1"/>
    <col min="4" max="4" width="11.42578125" style="925" customWidth="1"/>
    <col min="5" max="5" width="18.28515625" style="925" customWidth="1"/>
    <col min="6" max="6" width="14.5703125" style="925" customWidth="1"/>
    <col min="7" max="7" width="11.28515625" style="925" customWidth="1"/>
    <col min="8" max="8" width="18.28515625" style="925" customWidth="1"/>
    <col min="9" max="9" width="14.5703125" style="925" customWidth="1"/>
    <col min="10" max="10" width="11.28515625" style="925" customWidth="1"/>
    <col min="11" max="11" width="18.28515625" style="925" customWidth="1"/>
    <col min="12" max="12" width="14.5703125" style="925" customWidth="1"/>
    <col min="13" max="13" width="11.42578125" style="925" customWidth="1"/>
    <col min="14" max="256" width="9.140625" style="925"/>
    <col min="257" max="257" width="67" style="925" bestFit="1" customWidth="1"/>
    <col min="258" max="258" width="18.28515625" style="925" customWidth="1"/>
    <col min="259" max="259" width="14.5703125" style="925" customWidth="1"/>
    <col min="260" max="260" width="11.42578125" style="925" customWidth="1"/>
    <col min="261" max="261" width="18.28515625" style="925" customWidth="1"/>
    <col min="262" max="262" width="14.5703125" style="925" customWidth="1"/>
    <col min="263" max="263" width="11.28515625" style="925" customWidth="1"/>
    <col min="264" max="264" width="18.28515625" style="925" customWidth="1"/>
    <col min="265" max="265" width="14.5703125" style="925" customWidth="1"/>
    <col min="266" max="266" width="11.28515625" style="925" customWidth="1"/>
    <col min="267" max="267" width="18.28515625" style="925" customWidth="1"/>
    <col min="268" max="268" width="14.5703125" style="925" customWidth="1"/>
    <col min="269" max="269" width="11.42578125" style="925" customWidth="1"/>
    <col min="270" max="512" width="9.140625" style="925"/>
    <col min="513" max="513" width="67" style="925" bestFit="1" customWidth="1"/>
    <col min="514" max="514" width="18.28515625" style="925" customWidth="1"/>
    <col min="515" max="515" width="14.5703125" style="925" customWidth="1"/>
    <col min="516" max="516" width="11.42578125" style="925" customWidth="1"/>
    <col min="517" max="517" width="18.28515625" style="925" customWidth="1"/>
    <col min="518" max="518" width="14.5703125" style="925" customWidth="1"/>
    <col min="519" max="519" width="11.28515625" style="925" customWidth="1"/>
    <col min="520" max="520" width="18.28515625" style="925" customWidth="1"/>
    <col min="521" max="521" width="14.5703125" style="925" customWidth="1"/>
    <col min="522" max="522" width="11.28515625" style="925" customWidth="1"/>
    <col min="523" max="523" width="18.28515625" style="925" customWidth="1"/>
    <col min="524" max="524" width="14.5703125" style="925" customWidth="1"/>
    <col min="525" max="525" width="11.42578125" style="925" customWidth="1"/>
    <col min="526" max="768" width="9.140625" style="925"/>
    <col min="769" max="769" width="67" style="925" bestFit="1" customWidth="1"/>
    <col min="770" max="770" width="18.28515625" style="925" customWidth="1"/>
    <col min="771" max="771" width="14.5703125" style="925" customWidth="1"/>
    <col min="772" max="772" width="11.42578125" style="925" customWidth="1"/>
    <col min="773" max="773" width="18.28515625" style="925" customWidth="1"/>
    <col min="774" max="774" width="14.5703125" style="925" customWidth="1"/>
    <col min="775" max="775" width="11.28515625" style="925" customWidth="1"/>
    <col min="776" max="776" width="18.28515625" style="925" customWidth="1"/>
    <col min="777" max="777" width="14.5703125" style="925" customWidth="1"/>
    <col min="778" max="778" width="11.28515625" style="925" customWidth="1"/>
    <col min="779" max="779" width="18.28515625" style="925" customWidth="1"/>
    <col min="780" max="780" width="14.5703125" style="925" customWidth="1"/>
    <col min="781" max="781" width="11.42578125" style="925" customWidth="1"/>
    <col min="782" max="1024" width="9.140625" style="925"/>
    <col min="1025" max="1025" width="67" style="925" bestFit="1" customWidth="1"/>
    <col min="1026" max="1026" width="18.28515625" style="925" customWidth="1"/>
    <col min="1027" max="1027" width="14.5703125" style="925" customWidth="1"/>
    <col min="1028" max="1028" width="11.42578125" style="925" customWidth="1"/>
    <col min="1029" max="1029" width="18.28515625" style="925" customWidth="1"/>
    <col min="1030" max="1030" width="14.5703125" style="925" customWidth="1"/>
    <col min="1031" max="1031" width="11.28515625" style="925" customWidth="1"/>
    <col min="1032" max="1032" width="18.28515625" style="925" customWidth="1"/>
    <col min="1033" max="1033" width="14.5703125" style="925" customWidth="1"/>
    <col min="1034" max="1034" width="11.28515625" style="925" customWidth="1"/>
    <col min="1035" max="1035" width="18.28515625" style="925" customWidth="1"/>
    <col min="1036" max="1036" width="14.5703125" style="925" customWidth="1"/>
    <col min="1037" max="1037" width="11.42578125" style="925" customWidth="1"/>
    <col min="1038" max="1280" width="9.140625" style="925"/>
    <col min="1281" max="1281" width="67" style="925" bestFit="1" customWidth="1"/>
    <col min="1282" max="1282" width="18.28515625" style="925" customWidth="1"/>
    <col min="1283" max="1283" width="14.5703125" style="925" customWidth="1"/>
    <col min="1284" max="1284" width="11.42578125" style="925" customWidth="1"/>
    <col min="1285" max="1285" width="18.28515625" style="925" customWidth="1"/>
    <col min="1286" max="1286" width="14.5703125" style="925" customWidth="1"/>
    <col min="1287" max="1287" width="11.28515625" style="925" customWidth="1"/>
    <col min="1288" max="1288" width="18.28515625" style="925" customWidth="1"/>
    <col min="1289" max="1289" width="14.5703125" style="925" customWidth="1"/>
    <col min="1290" max="1290" width="11.28515625" style="925" customWidth="1"/>
    <col min="1291" max="1291" width="18.28515625" style="925" customWidth="1"/>
    <col min="1292" max="1292" width="14.5703125" style="925" customWidth="1"/>
    <col min="1293" max="1293" width="11.42578125" style="925" customWidth="1"/>
    <col min="1294" max="1536" width="9.140625" style="925"/>
    <col min="1537" max="1537" width="67" style="925" bestFit="1" customWidth="1"/>
    <col min="1538" max="1538" width="18.28515625" style="925" customWidth="1"/>
    <col min="1539" max="1539" width="14.5703125" style="925" customWidth="1"/>
    <col min="1540" max="1540" width="11.42578125" style="925" customWidth="1"/>
    <col min="1541" max="1541" width="18.28515625" style="925" customWidth="1"/>
    <col min="1542" max="1542" width="14.5703125" style="925" customWidth="1"/>
    <col min="1543" max="1543" width="11.28515625" style="925" customWidth="1"/>
    <col min="1544" max="1544" width="18.28515625" style="925" customWidth="1"/>
    <col min="1545" max="1545" width="14.5703125" style="925" customWidth="1"/>
    <col min="1546" max="1546" width="11.28515625" style="925" customWidth="1"/>
    <col min="1547" max="1547" width="18.28515625" style="925" customWidth="1"/>
    <col min="1548" max="1548" width="14.5703125" style="925" customWidth="1"/>
    <col min="1549" max="1549" width="11.42578125" style="925" customWidth="1"/>
    <col min="1550" max="1792" width="9.140625" style="925"/>
    <col min="1793" max="1793" width="67" style="925" bestFit="1" customWidth="1"/>
    <col min="1794" max="1794" width="18.28515625" style="925" customWidth="1"/>
    <col min="1795" max="1795" width="14.5703125" style="925" customWidth="1"/>
    <col min="1796" max="1796" width="11.42578125" style="925" customWidth="1"/>
    <col min="1797" max="1797" width="18.28515625" style="925" customWidth="1"/>
    <col min="1798" max="1798" width="14.5703125" style="925" customWidth="1"/>
    <col min="1799" max="1799" width="11.28515625" style="925" customWidth="1"/>
    <col min="1800" max="1800" width="18.28515625" style="925" customWidth="1"/>
    <col min="1801" max="1801" width="14.5703125" style="925" customWidth="1"/>
    <col min="1802" max="1802" width="11.28515625" style="925" customWidth="1"/>
    <col min="1803" max="1803" width="18.28515625" style="925" customWidth="1"/>
    <col min="1804" max="1804" width="14.5703125" style="925" customWidth="1"/>
    <col min="1805" max="1805" width="11.42578125" style="925" customWidth="1"/>
    <col min="1806" max="2048" width="9.140625" style="925"/>
    <col min="2049" max="2049" width="67" style="925" bestFit="1" customWidth="1"/>
    <col min="2050" max="2050" width="18.28515625" style="925" customWidth="1"/>
    <col min="2051" max="2051" width="14.5703125" style="925" customWidth="1"/>
    <col min="2052" max="2052" width="11.42578125" style="925" customWidth="1"/>
    <col min="2053" max="2053" width="18.28515625" style="925" customWidth="1"/>
    <col min="2054" max="2054" width="14.5703125" style="925" customWidth="1"/>
    <col min="2055" max="2055" width="11.28515625" style="925" customWidth="1"/>
    <col min="2056" max="2056" width="18.28515625" style="925" customWidth="1"/>
    <col min="2057" max="2057" width="14.5703125" style="925" customWidth="1"/>
    <col min="2058" max="2058" width="11.28515625" style="925" customWidth="1"/>
    <col min="2059" max="2059" width="18.28515625" style="925" customWidth="1"/>
    <col min="2060" max="2060" width="14.5703125" style="925" customWidth="1"/>
    <col min="2061" max="2061" width="11.42578125" style="925" customWidth="1"/>
    <col min="2062" max="2304" width="9.140625" style="925"/>
    <col min="2305" max="2305" width="67" style="925" bestFit="1" customWidth="1"/>
    <col min="2306" max="2306" width="18.28515625" style="925" customWidth="1"/>
    <col min="2307" max="2307" width="14.5703125" style="925" customWidth="1"/>
    <col min="2308" max="2308" width="11.42578125" style="925" customWidth="1"/>
    <col min="2309" max="2309" width="18.28515625" style="925" customWidth="1"/>
    <col min="2310" max="2310" width="14.5703125" style="925" customWidth="1"/>
    <col min="2311" max="2311" width="11.28515625" style="925" customWidth="1"/>
    <col min="2312" max="2312" width="18.28515625" style="925" customWidth="1"/>
    <col min="2313" max="2313" width="14.5703125" style="925" customWidth="1"/>
    <col min="2314" max="2314" width="11.28515625" style="925" customWidth="1"/>
    <col min="2315" max="2315" width="18.28515625" style="925" customWidth="1"/>
    <col min="2316" max="2316" width="14.5703125" style="925" customWidth="1"/>
    <col min="2317" max="2317" width="11.42578125" style="925" customWidth="1"/>
    <col min="2318" max="2560" width="9.140625" style="925"/>
    <col min="2561" max="2561" width="67" style="925" bestFit="1" customWidth="1"/>
    <col min="2562" max="2562" width="18.28515625" style="925" customWidth="1"/>
    <col min="2563" max="2563" width="14.5703125" style="925" customWidth="1"/>
    <col min="2564" max="2564" width="11.42578125" style="925" customWidth="1"/>
    <col min="2565" max="2565" width="18.28515625" style="925" customWidth="1"/>
    <col min="2566" max="2566" width="14.5703125" style="925" customWidth="1"/>
    <col min="2567" max="2567" width="11.28515625" style="925" customWidth="1"/>
    <col min="2568" max="2568" width="18.28515625" style="925" customWidth="1"/>
    <col min="2569" max="2569" width="14.5703125" style="925" customWidth="1"/>
    <col min="2570" max="2570" width="11.28515625" style="925" customWidth="1"/>
    <col min="2571" max="2571" width="18.28515625" style="925" customWidth="1"/>
    <col min="2572" max="2572" width="14.5703125" style="925" customWidth="1"/>
    <col min="2573" max="2573" width="11.42578125" style="925" customWidth="1"/>
    <col min="2574" max="2816" width="9.140625" style="925"/>
    <col min="2817" max="2817" width="67" style="925" bestFit="1" customWidth="1"/>
    <col min="2818" max="2818" width="18.28515625" style="925" customWidth="1"/>
    <col min="2819" max="2819" width="14.5703125" style="925" customWidth="1"/>
    <col min="2820" max="2820" width="11.42578125" style="925" customWidth="1"/>
    <col min="2821" max="2821" width="18.28515625" style="925" customWidth="1"/>
    <col min="2822" max="2822" width="14.5703125" style="925" customWidth="1"/>
    <col min="2823" max="2823" width="11.28515625" style="925" customWidth="1"/>
    <col min="2824" max="2824" width="18.28515625" style="925" customWidth="1"/>
    <col min="2825" max="2825" width="14.5703125" style="925" customWidth="1"/>
    <col min="2826" max="2826" width="11.28515625" style="925" customWidth="1"/>
    <col min="2827" max="2827" width="18.28515625" style="925" customWidth="1"/>
    <col min="2828" max="2828" width="14.5703125" style="925" customWidth="1"/>
    <col min="2829" max="2829" width="11.42578125" style="925" customWidth="1"/>
    <col min="2830" max="3072" width="9.140625" style="925"/>
    <col min="3073" max="3073" width="67" style="925" bestFit="1" customWidth="1"/>
    <col min="3074" max="3074" width="18.28515625" style="925" customWidth="1"/>
    <col min="3075" max="3075" width="14.5703125" style="925" customWidth="1"/>
    <col min="3076" max="3076" width="11.42578125" style="925" customWidth="1"/>
    <col min="3077" max="3077" width="18.28515625" style="925" customWidth="1"/>
    <col min="3078" max="3078" width="14.5703125" style="925" customWidth="1"/>
    <col min="3079" max="3079" width="11.28515625" style="925" customWidth="1"/>
    <col min="3080" max="3080" width="18.28515625" style="925" customWidth="1"/>
    <col min="3081" max="3081" width="14.5703125" style="925" customWidth="1"/>
    <col min="3082" max="3082" width="11.28515625" style="925" customWidth="1"/>
    <col min="3083" max="3083" width="18.28515625" style="925" customWidth="1"/>
    <col min="3084" max="3084" width="14.5703125" style="925" customWidth="1"/>
    <col min="3085" max="3085" width="11.42578125" style="925" customWidth="1"/>
    <col min="3086" max="3328" width="9.140625" style="925"/>
    <col min="3329" max="3329" width="67" style="925" bestFit="1" customWidth="1"/>
    <col min="3330" max="3330" width="18.28515625" style="925" customWidth="1"/>
    <col min="3331" max="3331" width="14.5703125" style="925" customWidth="1"/>
    <col min="3332" max="3332" width="11.42578125" style="925" customWidth="1"/>
    <col min="3333" max="3333" width="18.28515625" style="925" customWidth="1"/>
    <col min="3334" max="3334" width="14.5703125" style="925" customWidth="1"/>
    <col min="3335" max="3335" width="11.28515625" style="925" customWidth="1"/>
    <col min="3336" max="3336" width="18.28515625" style="925" customWidth="1"/>
    <col min="3337" max="3337" width="14.5703125" style="925" customWidth="1"/>
    <col min="3338" max="3338" width="11.28515625" style="925" customWidth="1"/>
    <col min="3339" max="3339" width="18.28515625" style="925" customWidth="1"/>
    <col min="3340" max="3340" width="14.5703125" style="925" customWidth="1"/>
    <col min="3341" max="3341" width="11.42578125" style="925" customWidth="1"/>
    <col min="3342" max="3584" width="9.140625" style="925"/>
    <col min="3585" max="3585" width="67" style="925" bestFit="1" customWidth="1"/>
    <col min="3586" max="3586" width="18.28515625" style="925" customWidth="1"/>
    <col min="3587" max="3587" width="14.5703125" style="925" customWidth="1"/>
    <col min="3588" max="3588" width="11.42578125" style="925" customWidth="1"/>
    <col min="3589" max="3589" width="18.28515625" style="925" customWidth="1"/>
    <col min="3590" max="3590" width="14.5703125" style="925" customWidth="1"/>
    <col min="3591" max="3591" width="11.28515625" style="925" customWidth="1"/>
    <col min="3592" max="3592" width="18.28515625" style="925" customWidth="1"/>
    <col min="3593" max="3593" width="14.5703125" style="925" customWidth="1"/>
    <col min="3594" max="3594" width="11.28515625" style="925" customWidth="1"/>
    <col min="3595" max="3595" width="18.28515625" style="925" customWidth="1"/>
    <col min="3596" max="3596" width="14.5703125" style="925" customWidth="1"/>
    <col min="3597" max="3597" width="11.42578125" style="925" customWidth="1"/>
    <col min="3598" max="3840" width="9.140625" style="925"/>
    <col min="3841" max="3841" width="67" style="925" bestFit="1" customWidth="1"/>
    <col min="3842" max="3842" width="18.28515625" style="925" customWidth="1"/>
    <col min="3843" max="3843" width="14.5703125" style="925" customWidth="1"/>
    <col min="3844" max="3844" width="11.42578125" style="925" customWidth="1"/>
    <col min="3845" max="3845" width="18.28515625" style="925" customWidth="1"/>
    <col min="3846" max="3846" width="14.5703125" style="925" customWidth="1"/>
    <col min="3847" max="3847" width="11.28515625" style="925" customWidth="1"/>
    <col min="3848" max="3848" width="18.28515625" style="925" customWidth="1"/>
    <col min="3849" max="3849" width="14.5703125" style="925" customWidth="1"/>
    <col min="3850" max="3850" width="11.28515625" style="925" customWidth="1"/>
    <col min="3851" max="3851" width="18.28515625" style="925" customWidth="1"/>
    <col min="3852" max="3852" width="14.5703125" style="925" customWidth="1"/>
    <col min="3853" max="3853" width="11.42578125" style="925" customWidth="1"/>
    <col min="3854" max="4096" width="9.140625" style="925"/>
    <col min="4097" max="4097" width="67" style="925" bestFit="1" customWidth="1"/>
    <col min="4098" max="4098" width="18.28515625" style="925" customWidth="1"/>
    <col min="4099" max="4099" width="14.5703125" style="925" customWidth="1"/>
    <col min="4100" max="4100" width="11.42578125" style="925" customWidth="1"/>
    <col min="4101" max="4101" width="18.28515625" style="925" customWidth="1"/>
    <col min="4102" max="4102" width="14.5703125" style="925" customWidth="1"/>
    <col min="4103" max="4103" width="11.28515625" style="925" customWidth="1"/>
    <col min="4104" max="4104" width="18.28515625" style="925" customWidth="1"/>
    <col min="4105" max="4105" width="14.5703125" style="925" customWidth="1"/>
    <col min="4106" max="4106" width="11.28515625" style="925" customWidth="1"/>
    <col min="4107" max="4107" width="18.28515625" style="925" customWidth="1"/>
    <col min="4108" max="4108" width="14.5703125" style="925" customWidth="1"/>
    <col min="4109" max="4109" width="11.42578125" style="925" customWidth="1"/>
    <col min="4110" max="4352" width="9.140625" style="925"/>
    <col min="4353" max="4353" width="67" style="925" bestFit="1" customWidth="1"/>
    <col min="4354" max="4354" width="18.28515625" style="925" customWidth="1"/>
    <col min="4355" max="4355" width="14.5703125" style="925" customWidth="1"/>
    <col min="4356" max="4356" width="11.42578125" style="925" customWidth="1"/>
    <col min="4357" max="4357" width="18.28515625" style="925" customWidth="1"/>
    <col min="4358" max="4358" width="14.5703125" style="925" customWidth="1"/>
    <col min="4359" max="4359" width="11.28515625" style="925" customWidth="1"/>
    <col min="4360" max="4360" width="18.28515625" style="925" customWidth="1"/>
    <col min="4361" max="4361" width="14.5703125" style="925" customWidth="1"/>
    <col min="4362" max="4362" width="11.28515625" style="925" customWidth="1"/>
    <col min="4363" max="4363" width="18.28515625" style="925" customWidth="1"/>
    <col min="4364" max="4364" width="14.5703125" style="925" customWidth="1"/>
    <col min="4365" max="4365" width="11.42578125" style="925" customWidth="1"/>
    <col min="4366" max="4608" width="9.140625" style="925"/>
    <col min="4609" max="4609" width="67" style="925" bestFit="1" customWidth="1"/>
    <col min="4610" max="4610" width="18.28515625" style="925" customWidth="1"/>
    <col min="4611" max="4611" width="14.5703125" style="925" customWidth="1"/>
    <col min="4612" max="4612" width="11.42578125" style="925" customWidth="1"/>
    <col min="4613" max="4613" width="18.28515625" style="925" customWidth="1"/>
    <col min="4614" max="4614" width="14.5703125" style="925" customWidth="1"/>
    <col min="4615" max="4615" width="11.28515625" style="925" customWidth="1"/>
    <col min="4616" max="4616" width="18.28515625" style="925" customWidth="1"/>
    <col min="4617" max="4617" width="14.5703125" style="925" customWidth="1"/>
    <col min="4618" max="4618" width="11.28515625" style="925" customWidth="1"/>
    <col min="4619" max="4619" width="18.28515625" style="925" customWidth="1"/>
    <col min="4620" max="4620" width="14.5703125" style="925" customWidth="1"/>
    <col min="4621" max="4621" width="11.42578125" style="925" customWidth="1"/>
    <col min="4622" max="4864" width="9.140625" style="925"/>
    <col min="4865" max="4865" width="67" style="925" bestFit="1" customWidth="1"/>
    <col min="4866" max="4866" width="18.28515625" style="925" customWidth="1"/>
    <col min="4867" max="4867" width="14.5703125" style="925" customWidth="1"/>
    <col min="4868" max="4868" width="11.42578125" style="925" customWidth="1"/>
    <col min="4869" max="4869" width="18.28515625" style="925" customWidth="1"/>
    <col min="4870" max="4870" width="14.5703125" style="925" customWidth="1"/>
    <col min="4871" max="4871" width="11.28515625" style="925" customWidth="1"/>
    <col min="4872" max="4872" width="18.28515625" style="925" customWidth="1"/>
    <col min="4873" max="4873" width="14.5703125" style="925" customWidth="1"/>
    <col min="4874" max="4874" width="11.28515625" style="925" customWidth="1"/>
    <col min="4875" max="4875" width="18.28515625" style="925" customWidth="1"/>
    <col min="4876" max="4876" width="14.5703125" style="925" customWidth="1"/>
    <col min="4877" max="4877" width="11.42578125" style="925" customWidth="1"/>
    <col min="4878" max="5120" width="9.140625" style="925"/>
    <col min="5121" max="5121" width="67" style="925" bestFit="1" customWidth="1"/>
    <col min="5122" max="5122" width="18.28515625" style="925" customWidth="1"/>
    <col min="5123" max="5123" width="14.5703125" style="925" customWidth="1"/>
    <col min="5124" max="5124" width="11.42578125" style="925" customWidth="1"/>
    <col min="5125" max="5125" width="18.28515625" style="925" customWidth="1"/>
    <col min="5126" max="5126" width="14.5703125" style="925" customWidth="1"/>
    <col min="5127" max="5127" width="11.28515625" style="925" customWidth="1"/>
    <col min="5128" max="5128" width="18.28515625" style="925" customWidth="1"/>
    <col min="5129" max="5129" width="14.5703125" style="925" customWidth="1"/>
    <col min="5130" max="5130" width="11.28515625" style="925" customWidth="1"/>
    <col min="5131" max="5131" width="18.28515625" style="925" customWidth="1"/>
    <col min="5132" max="5132" width="14.5703125" style="925" customWidth="1"/>
    <col min="5133" max="5133" width="11.42578125" style="925" customWidth="1"/>
    <col min="5134" max="5376" width="9.140625" style="925"/>
    <col min="5377" max="5377" width="67" style="925" bestFit="1" customWidth="1"/>
    <col min="5378" max="5378" width="18.28515625" style="925" customWidth="1"/>
    <col min="5379" max="5379" width="14.5703125" style="925" customWidth="1"/>
    <col min="5380" max="5380" width="11.42578125" style="925" customWidth="1"/>
    <col min="5381" max="5381" width="18.28515625" style="925" customWidth="1"/>
    <col min="5382" max="5382" width="14.5703125" style="925" customWidth="1"/>
    <col min="5383" max="5383" width="11.28515625" style="925" customWidth="1"/>
    <col min="5384" max="5384" width="18.28515625" style="925" customWidth="1"/>
    <col min="5385" max="5385" width="14.5703125" style="925" customWidth="1"/>
    <col min="5386" max="5386" width="11.28515625" style="925" customWidth="1"/>
    <col min="5387" max="5387" width="18.28515625" style="925" customWidth="1"/>
    <col min="5388" max="5388" width="14.5703125" style="925" customWidth="1"/>
    <col min="5389" max="5389" width="11.42578125" style="925" customWidth="1"/>
    <col min="5390" max="5632" width="9.140625" style="925"/>
    <col min="5633" max="5633" width="67" style="925" bestFit="1" customWidth="1"/>
    <col min="5634" max="5634" width="18.28515625" style="925" customWidth="1"/>
    <col min="5635" max="5635" width="14.5703125" style="925" customWidth="1"/>
    <col min="5636" max="5636" width="11.42578125" style="925" customWidth="1"/>
    <col min="5637" max="5637" width="18.28515625" style="925" customWidth="1"/>
    <col min="5638" max="5638" width="14.5703125" style="925" customWidth="1"/>
    <col min="5639" max="5639" width="11.28515625" style="925" customWidth="1"/>
    <col min="5640" max="5640" width="18.28515625" style="925" customWidth="1"/>
    <col min="5641" max="5641" width="14.5703125" style="925" customWidth="1"/>
    <col min="5642" max="5642" width="11.28515625" style="925" customWidth="1"/>
    <col min="5643" max="5643" width="18.28515625" style="925" customWidth="1"/>
    <col min="5644" max="5644" width="14.5703125" style="925" customWidth="1"/>
    <col min="5645" max="5645" width="11.42578125" style="925" customWidth="1"/>
    <col min="5646" max="5888" width="9.140625" style="925"/>
    <col min="5889" max="5889" width="67" style="925" bestFit="1" customWidth="1"/>
    <col min="5890" max="5890" width="18.28515625" style="925" customWidth="1"/>
    <col min="5891" max="5891" width="14.5703125" style="925" customWidth="1"/>
    <col min="5892" max="5892" width="11.42578125" style="925" customWidth="1"/>
    <col min="5893" max="5893" width="18.28515625" style="925" customWidth="1"/>
    <col min="5894" max="5894" width="14.5703125" style="925" customWidth="1"/>
    <col min="5895" max="5895" width="11.28515625" style="925" customWidth="1"/>
    <col min="5896" max="5896" width="18.28515625" style="925" customWidth="1"/>
    <col min="5897" max="5897" width="14.5703125" style="925" customWidth="1"/>
    <col min="5898" max="5898" width="11.28515625" style="925" customWidth="1"/>
    <col min="5899" max="5899" width="18.28515625" style="925" customWidth="1"/>
    <col min="5900" max="5900" width="14.5703125" style="925" customWidth="1"/>
    <col min="5901" max="5901" width="11.42578125" style="925" customWidth="1"/>
    <col min="5902" max="6144" width="9.140625" style="925"/>
    <col min="6145" max="6145" width="67" style="925" bestFit="1" customWidth="1"/>
    <col min="6146" max="6146" width="18.28515625" style="925" customWidth="1"/>
    <col min="6147" max="6147" width="14.5703125" style="925" customWidth="1"/>
    <col min="6148" max="6148" width="11.42578125" style="925" customWidth="1"/>
    <col min="6149" max="6149" width="18.28515625" style="925" customWidth="1"/>
    <col min="6150" max="6150" width="14.5703125" style="925" customWidth="1"/>
    <col min="6151" max="6151" width="11.28515625" style="925" customWidth="1"/>
    <col min="6152" max="6152" width="18.28515625" style="925" customWidth="1"/>
    <col min="6153" max="6153" width="14.5703125" style="925" customWidth="1"/>
    <col min="6154" max="6154" width="11.28515625" style="925" customWidth="1"/>
    <col min="6155" max="6155" width="18.28515625" style="925" customWidth="1"/>
    <col min="6156" max="6156" width="14.5703125" style="925" customWidth="1"/>
    <col min="6157" max="6157" width="11.42578125" style="925" customWidth="1"/>
    <col min="6158" max="6400" width="9.140625" style="925"/>
    <col min="6401" max="6401" width="67" style="925" bestFit="1" customWidth="1"/>
    <col min="6402" max="6402" width="18.28515625" style="925" customWidth="1"/>
    <col min="6403" max="6403" width="14.5703125" style="925" customWidth="1"/>
    <col min="6404" max="6404" width="11.42578125" style="925" customWidth="1"/>
    <col min="6405" max="6405" width="18.28515625" style="925" customWidth="1"/>
    <col min="6406" max="6406" width="14.5703125" style="925" customWidth="1"/>
    <col min="6407" max="6407" width="11.28515625" style="925" customWidth="1"/>
    <col min="6408" max="6408" width="18.28515625" style="925" customWidth="1"/>
    <col min="6409" max="6409" width="14.5703125" style="925" customWidth="1"/>
    <col min="6410" max="6410" width="11.28515625" style="925" customWidth="1"/>
    <col min="6411" max="6411" width="18.28515625" style="925" customWidth="1"/>
    <col min="6412" max="6412" width="14.5703125" style="925" customWidth="1"/>
    <col min="6413" max="6413" width="11.42578125" style="925" customWidth="1"/>
    <col min="6414" max="6656" width="9.140625" style="925"/>
    <col min="6657" max="6657" width="67" style="925" bestFit="1" customWidth="1"/>
    <col min="6658" max="6658" width="18.28515625" style="925" customWidth="1"/>
    <col min="6659" max="6659" width="14.5703125" style="925" customWidth="1"/>
    <col min="6660" max="6660" width="11.42578125" style="925" customWidth="1"/>
    <col min="6661" max="6661" width="18.28515625" style="925" customWidth="1"/>
    <col min="6662" max="6662" width="14.5703125" style="925" customWidth="1"/>
    <col min="6663" max="6663" width="11.28515625" style="925" customWidth="1"/>
    <col min="6664" max="6664" width="18.28515625" style="925" customWidth="1"/>
    <col min="6665" max="6665" width="14.5703125" style="925" customWidth="1"/>
    <col min="6666" max="6666" width="11.28515625" style="925" customWidth="1"/>
    <col min="6667" max="6667" width="18.28515625" style="925" customWidth="1"/>
    <col min="6668" max="6668" width="14.5703125" style="925" customWidth="1"/>
    <col min="6669" max="6669" width="11.42578125" style="925" customWidth="1"/>
    <col min="6670" max="6912" width="9.140625" style="925"/>
    <col min="6913" max="6913" width="67" style="925" bestFit="1" customWidth="1"/>
    <col min="6914" max="6914" width="18.28515625" style="925" customWidth="1"/>
    <col min="6915" max="6915" width="14.5703125" style="925" customWidth="1"/>
    <col min="6916" max="6916" width="11.42578125" style="925" customWidth="1"/>
    <col min="6917" max="6917" width="18.28515625" style="925" customWidth="1"/>
    <col min="6918" max="6918" width="14.5703125" style="925" customWidth="1"/>
    <col min="6919" max="6919" width="11.28515625" style="925" customWidth="1"/>
    <col min="6920" max="6920" width="18.28515625" style="925" customWidth="1"/>
    <col min="6921" max="6921" width="14.5703125" style="925" customWidth="1"/>
    <col min="6922" max="6922" width="11.28515625" style="925" customWidth="1"/>
    <col min="6923" max="6923" width="18.28515625" style="925" customWidth="1"/>
    <col min="6924" max="6924" width="14.5703125" style="925" customWidth="1"/>
    <col min="6925" max="6925" width="11.42578125" style="925" customWidth="1"/>
    <col min="6926" max="7168" width="9.140625" style="925"/>
    <col min="7169" max="7169" width="67" style="925" bestFit="1" customWidth="1"/>
    <col min="7170" max="7170" width="18.28515625" style="925" customWidth="1"/>
    <col min="7171" max="7171" width="14.5703125" style="925" customWidth="1"/>
    <col min="7172" max="7172" width="11.42578125" style="925" customWidth="1"/>
    <col min="7173" max="7173" width="18.28515625" style="925" customWidth="1"/>
    <col min="7174" max="7174" width="14.5703125" style="925" customWidth="1"/>
    <col min="7175" max="7175" width="11.28515625" style="925" customWidth="1"/>
    <col min="7176" max="7176" width="18.28515625" style="925" customWidth="1"/>
    <col min="7177" max="7177" width="14.5703125" style="925" customWidth="1"/>
    <col min="7178" max="7178" width="11.28515625" style="925" customWidth="1"/>
    <col min="7179" max="7179" width="18.28515625" style="925" customWidth="1"/>
    <col min="7180" max="7180" width="14.5703125" style="925" customWidth="1"/>
    <col min="7181" max="7181" width="11.42578125" style="925" customWidth="1"/>
    <col min="7182" max="7424" width="9.140625" style="925"/>
    <col min="7425" max="7425" width="67" style="925" bestFit="1" customWidth="1"/>
    <col min="7426" max="7426" width="18.28515625" style="925" customWidth="1"/>
    <col min="7427" max="7427" width="14.5703125" style="925" customWidth="1"/>
    <col min="7428" max="7428" width="11.42578125" style="925" customWidth="1"/>
    <col min="7429" max="7429" width="18.28515625" style="925" customWidth="1"/>
    <col min="7430" max="7430" width="14.5703125" style="925" customWidth="1"/>
    <col min="7431" max="7431" width="11.28515625" style="925" customWidth="1"/>
    <col min="7432" max="7432" width="18.28515625" style="925" customWidth="1"/>
    <col min="7433" max="7433" width="14.5703125" style="925" customWidth="1"/>
    <col min="7434" max="7434" width="11.28515625" style="925" customWidth="1"/>
    <col min="7435" max="7435" width="18.28515625" style="925" customWidth="1"/>
    <col min="7436" max="7436" width="14.5703125" style="925" customWidth="1"/>
    <col min="7437" max="7437" width="11.42578125" style="925" customWidth="1"/>
    <col min="7438" max="7680" width="9.140625" style="925"/>
    <col min="7681" max="7681" width="67" style="925" bestFit="1" customWidth="1"/>
    <col min="7682" max="7682" width="18.28515625" style="925" customWidth="1"/>
    <col min="7683" max="7683" width="14.5703125" style="925" customWidth="1"/>
    <col min="7684" max="7684" width="11.42578125" style="925" customWidth="1"/>
    <col min="7685" max="7685" width="18.28515625" style="925" customWidth="1"/>
    <col min="7686" max="7686" width="14.5703125" style="925" customWidth="1"/>
    <col min="7687" max="7687" width="11.28515625" style="925" customWidth="1"/>
    <col min="7688" max="7688" width="18.28515625" style="925" customWidth="1"/>
    <col min="7689" max="7689" width="14.5703125" style="925" customWidth="1"/>
    <col min="7690" max="7690" width="11.28515625" style="925" customWidth="1"/>
    <col min="7691" max="7691" width="18.28515625" style="925" customWidth="1"/>
    <col min="7692" max="7692" width="14.5703125" style="925" customWidth="1"/>
    <col min="7693" max="7693" width="11.42578125" style="925" customWidth="1"/>
    <col min="7694" max="7936" width="9.140625" style="925"/>
    <col min="7937" max="7937" width="67" style="925" bestFit="1" customWidth="1"/>
    <col min="7938" max="7938" width="18.28515625" style="925" customWidth="1"/>
    <col min="7939" max="7939" width="14.5703125" style="925" customWidth="1"/>
    <col min="7940" max="7940" width="11.42578125" style="925" customWidth="1"/>
    <col min="7941" max="7941" width="18.28515625" style="925" customWidth="1"/>
    <col min="7942" max="7942" width="14.5703125" style="925" customWidth="1"/>
    <col min="7943" max="7943" width="11.28515625" style="925" customWidth="1"/>
    <col min="7944" max="7944" width="18.28515625" style="925" customWidth="1"/>
    <col min="7945" max="7945" width="14.5703125" style="925" customWidth="1"/>
    <col min="7946" max="7946" width="11.28515625" style="925" customWidth="1"/>
    <col min="7947" max="7947" width="18.28515625" style="925" customWidth="1"/>
    <col min="7948" max="7948" width="14.5703125" style="925" customWidth="1"/>
    <col min="7949" max="7949" width="11.42578125" style="925" customWidth="1"/>
    <col min="7950" max="8192" width="9.140625" style="925"/>
    <col min="8193" max="8193" width="67" style="925" bestFit="1" customWidth="1"/>
    <col min="8194" max="8194" width="18.28515625" style="925" customWidth="1"/>
    <col min="8195" max="8195" width="14.5703125" style="925" customWidth="1"/>
    <col min="8196" max="8196" width="11.42578125" style="925" customWidth="1"/>
    <col min="8197" max="8197" width="18.28515625" style="925" customWidth="1"/>
    <col min="8198" max="8198" width="14.5703125" style="925" customWidth="1"/>
    <col min="8199" max="8199" width="11.28515625" style="925" customWidth="1"/>
    <col min="8200" max="8200" width="18.28515625" style="925" customWidth="1"/>
    <col min="8201" max="8201" width="14.5703125" style="925" customWidth="1"/>
    <col min="8202" max="8202" width="11.28515625" style="925" customWidth="1"/>
    <col min="8203" max="8203" width="18.28515625" style="925" customWidth="1"/>
    <col min="8204" max="8204" width="14.5703125" style="925" customWidth="1"/>
    <col min="8205" max="8205" width="11.42578125" style="925" customWidth="1"/>
    <col min="8206" max="8448" width="9.140625" style="925"/>
    <col min="8449" max="8449" width="67" style="925" bestFit="1" customWidth="1"/>
    <col min="8450" max="8450" width="18.28515625" style="925" customWidth="1"/>
    <col min="8451" max="8451" width="14.5703125" style="925" customWidth="1"/>
    <col min="8452" max="8452" width="11.42578125" style="925" customWidth="1"/>
    <col min="8453" max="8453" width="18.28515625" style="925" customWidth="1"/>
    <col min="8454" max="8454" width="14.5703125" style="925" customWidth="1"/>
    <col min="8455" max="8455" width="11.28515625" style="925" customWidth="1"/>
    <col min="8456" max="8456" width="18.28515625" style="925" customWidth="1"/>
    <col min="8457" max="8457" width="14.5703125" style="925" customWidth="1"/>
    <col min="8458" max="8458" width="11.28515625" style="925" customWidth="1"/>
    <col min="8459" max="8459" width="18.28515625" style="925" customWidth="1"/>
    <col min="8460" max="8460" width="14.5703125" style="925" customWidth="1"/>
    <col min="8461" max="8461" width="11.42578125" style="925" customWidth="1"/>
    <col min="8462" max="8704" width="9.140625" style="925"/>
    <col min="8705" max="8705" width="67" style="925" bestFit="1" customWidth="1"/>
    <col min="8706" max="8706" width="18.28515625" style="925" customWidth="1"/>
    <col min="8707" max="8707" width="14.5703125" style="925" customWidth="1"/>
    <col min="8708" max="8708" width="11.42578125" style="925" customWidth="1"/>
    <col min="8709" max="8709" width="18.28515625" style="925" customWidth="1"/>
    <col min="8710" max="8710" width="14.5703125" style="925" customWidth="1"/>
    <col min="8711" max="8711" width="11.28515625" style="925" customWidth="1"/>
    <col min="8712" max="8712" width="18.28515625" style="925" customWidth="1"/>
    <col min="8713" max="8713" width="14.5703125" style="925" customWidth="1"/>
    <col min="8714" max="8714" width="11.28515625" style="925" customWidth="1"/>
    <col min="8715" max="8715" width="18.28515625" style="925" customWidth="1"/>
    <col min="8716" max="8716" width="14.5703125" style="925" customWidth="1"/>
    <col min="8717" max="8717" width="11.42578125" style="925" customWidth="1"/>
    <col min="8718" max="8960" width="9.140625" style="925"/>
    <col min="8961" max="8961" width="67" style="925" bestFit="1" customWidth="1"/>
    <col min="8962" max="8962" width="18.28515625" style="925" customWidth="1"/>
    <col min="8963" max="8963" width="14.5703125" style="925" customWidth="1"/>
    <col min="8964" max="8964" width="11.42578125" style="925" customWidth="1"/>
    <col min="8965" max="8965" width="18.28515625" style="925" customWidth="1"/>
    <col min="8966" max="8966" width="14.5703125" style="925" customWidth="1"/>
    <col min="8967" max="8967" width="11.28515625" style="925" customWidth="1"/>
    <col min="8968" max="8968" width="18.28515625" style="925" customWidth="1"/>
    <col min="8969" max="8969" width="14.5703125" style="925" customWidth="1"/>
    <col min="8970" max="8970" width="11.28515625" style="925" customWidth="1"/>
    <col min="8971" max="8971" width="18.28515625" style="925" customWidth="1"/>
    <col min="8972" max="8972" width="14.5703125" style="925" customWidth="1"/>
    <col min="8973" max="8973" width="11.42578125" style="925" customWidth="1"/>
    <col min="8974" max="9216" width="9.140625" style="925"/>
    <col min="9217" max="9217" width="67" style="925" bestFit="1" customWidth="1"/>
    <col min="9218" max="9218" width="18.28515625" style="925" customWidth="1"/>
    <col min="9219" max="9219" width="14.5703125" style="925" customWidth="1"/>
    <col min="9220" max="9220" width="11.42578125" style="925" customWidth="1"/>
    <col min="9221" max="9221" width="18.28515625" style="925" customWidth="1"/>
    <col min="9222" max="9222" width="14.5703125" style="925" customWidth="1"/>
    <col min="9223" max="9223" width="11.28515625" style="925" customWidth="1"/>
    <col min="9224" max="9224" width="18.28515625" style="925" customWidth="1"/>
    <col min="9225" max="9225" width="14.5703125" style="925" customWidth="1"/>
    <col min="9226" max="9226" width="11.28515625" style="925" customWidth="1"/>
    <col min="9227" max="9227" width="18.28515625" style="925" customWidth="1"/>
    <col min="9228" max="9228" width="14.5703125" style="925" customWidth="1"/>
    <col min="9229" max="9229" width="11.42578125" style="925" customWidth="1"/>
    <col min="9230" max="9472" width="9.140625" style="925"/>
    <col min="9473" max="9473" width="67" style="925" bestFit="1" customWidth="1"/>
    <col min="9474" max="9474" width="18.28515625" style="925" customWidth="1"/>
    <col min="9475" max="9475" width="14.5703125" style="925" customWidth="1"/>
    <col min="9476" max="9476" width="11.42578125" style="925" customWidth="1"/>
    <col min="9477" max="9477" width="18.28515625" style="925" customWidth="1"/>
    <col min="9478" max="9478" width="14.5703125" style="925" customWidth="1"/>
    <col min="9479" max="9479" width="11.28515625" style="925" customWidth="1"/>
    <col min="9480" max="9480" width="18.28515625" style="925" customWidth="1"/>
    <col min="9481" max="9481" width="14.5703125" style="925" customWidth="1"/>
    <col min="9482" max="9482" width="11.28515625" style="925" customWidth="1"/>
    <col min="9483" max="9483" width="18.28515625" style="925" customWidth="1"/>
    <col min="9484" max="9484" width="14.5703125" style="925" customWidth="1"/>
    <col min="9485" max="9485" width="11.42578125" style="925" customWidth="1"/>
    <col min="9486" max="9728" width="9.140625" style="925"/>
    <col min="9729" max="9729" width="67" style="925" bestFit="1" customWidth="1"/>
    <col min="9730" max="9730" width="18.28515625" style="925" customWidth="1"/>
    <col min="9731" max="9731" width="14.5703125" style="925" customWidth="1"/>
    <col min="9732" max="9732" width="11.42578125" style="925" customWidth="1"/>
    <col min="9733" max="9733" width="18.28515625" style="925" customWidth="1"/>
    <col min="9734" max="9734" width="14.5703125" style="925" customWidth="1"/>
    <col min="9735" max="9735" width="11.28515625" style="925" customWidth="1"/>
    <col min="9736" max="9736" width="18.28515625" style="925" customWidth="1"/>
    <col min="9737" max="9737" width="14.5703125" style="925" customWidth="1"/>
    <col min="9738" max="9738" width="11.28515625" style="925" customWidth="1"/>
    <col min="9739" max="9739" width="18.28515625" style="925" customWidth="1"/>
    <col min="9740" max="9740" width="14.5703125" style="925" customWidth="1"/>
    <col min="9741" max="9741" width="11.42578125" style="925" customWidth="1"/>
    <col min="9742" max="9984" width="9.140625" style="925"/>
    <col min="9985" max="9985" width="67" style="925" bestFit="1" customWidth="1"/>
    <col min="9986" max="9986" width="18.28515625" style="925" customWidth="1"/>
    <col min="9987" max="9987" width="14.5703125" style="925" customWidth="1"/>
    <col min="9988" max="9988" width="11.42578125" style="925" customWidth="1"/>
    <col min="9989" max="9989" width="18.28515625" style="925" customWidth="1"/>
    <col min="9990" max="9990" width="14.5703125" style="925" customWidth="1"/>
    <col min="9991" max="9991" width="11.28515625" style="925" customWidth="1"/>
    <col min="9992" max="9992" width="18.28515625" style="925" customWidth="1"/>
    <col min="9993" max="9993" width="14.5703125" style="925" customWidth="1"/>
    <col min="9994" max="9994" width="11.28515625" style="925" customWidth="1"/>
    <col min="9995" max="9995" width="18.28515625" style="925" customWidth="1"/>
    <col min="9996" max="9996" width="14.5703125" style="925" customWidth="1"/>
    <col min="9997" max="9997" width="11.42578125" style="925" customWidth="1"/>
    <col min="9998" max="10240" width="9.140625" style="925"/>
    <col min="10241" max="10241" width="67" style="925" bestFit="1" customWidth="1"/>
    <col min="10242" max="10242" width="18.28515625" style="925" customWidth="1"/>
    <col min="10243" max="10243" width="14.5703125" style="925" customWidth="1"/>
    <col min="10244" max="10244" width="11.42578125" style="925" customWidth="1"/>
    <col min="10245" max="10245" width="18.28515625" style="925" customWidth="1"/>
    <col min="10246" max="10246" width="14.5703125" style="925" customWidth="1"/>
    <col min="10247" max="10247" width="11.28515625" style="925" customWidth="1"/>
    <col min="10248" max="10248" width="18.28515625" style="925" customWidth="1"/>
    <col min="10249" max="10249" width="14.5703125" style="925" customWidth="1"/>
    <col min="10250" max="10250" width="11.28515625" style="925" customWidth="1"/>
    <col min="10251" max="10251" width="18.28515625" style="925" customWidth="1"/>
    <col min="10252" max="10252" width="14.5703125" style="925" customWidth="1"/>
    <col min="10253" max="10253" width="11.42578125" style="925" customWidth="1"/>
    <col min="10254" max="10496" width="9.140625" style="925"/>
    <col min="10497" max="10497" width="67" style="925" bestFit="1" customWidth="1"/>
    <col min="10498" max="10498" width="18.28515625" style="925" customWidth="1"/>
    <col min="10499" max="10499" width="14.5703125" style="925" customWidth="1"/>
    <col min="10500" max="10500" width="11.42578125" style="925" customWidth="1"/>
    <col min="10501" max="10501" width="18.28515625" style="925" customWidth="1"/>
    <col min="10502" max="10502" width="14.5703125" style="925" customWidth="1"/>
    <col min="10503" max="10503" width="11.28515625" style="925" customWidth="1"/>
    <col min="10504" max="10504" width="18.28515625" style="925" customWidth="1"/>
    <col min="10505" max="10505" width="14.5703125" style="925" customWidth="1"/>
    <col min="10506" max="10506" width="11.28515625" style="925" customWidth="1"/>
    <col min="10507" max="10507" width="18.28515625" style="925" customWidth="1"/>
    <col min="10508" max="10508" width="14.5703125" style="925" customWidth="1"/>
    <col min="10509" max="10509" width="11.42578125" style="925" customWidth="1"/>
    <col min="10510" max="10752" width="9.140625" style="925"/>
    <col min="10753" max="10753" width="67" style="925" bestFit="1" customWidth="1"/>
    <col min="10754" max="10754" width="18.28515625" style="925" customWidth="1"/>
    <col min="10755" max="10755" width="14.5703125" style="925" customWidth="1"/>
    <col min="10756" max="10756" width="11.42578125" style="925" customWidth="1"/>
    <col min="10757" max="10757" width="18.28515625" style="925" customWidth="1"/>
    <col min="10758" max="10758" width="14.5703125" style="925" customWidth="1"/>
    <col min="10759" max="10759" width="11.28515625" style="925" customWidth="1"/>
    <col min="10760" max="10760" width="18.28515625" style="925" customWidth="1"/>
    <col min="10761" max="10761" width="14.5703125" style="925" customWidth="1"/>
    <col min="10762" max="10762" width="11.28515625" style="925" customWidth="1"/>
    <col min="10763" max="10763" width="18.28515625" style="925" customWidth="1"/>
    <col min="10764" max="10764" width="14.5703125" style="925" customWidth="1"/>
    <col min="10765" max="10765" width="11.42578125" style="925" customWidth="1"/>
    <col min="10766" max="11008" width="9.140625" style="925"/>
    <col min="11009" max="11009" width="67" style="925" bestFit="1" customWidth="1"/>
    <col min="11010" max="11010" width="18.28515625" style="925" customWidth="1"/>
    <col min="11011" max="11011" width="14.5703125" style="925" customWidth="1"/>
    <col min="11012" max="11012" width="11.42578125" style="925" customWidth="1"/>
    <col min="11013" max="11013" width="18.28515625" style="925" customWidth="1"/>
    <col min="11014" max="11014" width="14.5703125" style="925" customWidth="1"/>
    <col min="11015" max="11015" width="11.28515625" style="925" customWidth="1"/>
    <col min="11016" max="11016" width="18.28515625" style="925" customWidth="1"/>
    <col min="11017" max="11017" width="14.5703125" style="925" customWidth="1"/>
    <col min="11018" max="11018" width="11.28515625" style="925" customWidth="1"/>
    <col min="11019" max="11019" width="18.28515625" style="925" customWidth="1"/>
    <col min="11020" max="11020" width="14.5703125" style="925" customWidth="1"/>
    <col min="11021" max="11021" width="11.42578125" style="925" customWidth="1"/>
    <col min="11022" max="11264" width="9.140625" style="925"/>
    <col min="11265" max="11265" width="67" style="925" bestFit="1" customWidth="1"/>
    <col min="11266" max="11266" width="18.28515625" style="925" customWidth="1"/>
    <col min="11267" max="11267" width="14.5703125" style="925" customWidth="1"/>
    <col min="11268" max="11268" width="11.42578125" style="925" customWidth="1"/>
    <col min="11269" max="11269" width="18.28515625" style="925" customWidth="1"/>
    <col min="11270" max="11270" width="14.5703125" style="925" customWidth="1"/>
    <col min="11271" max="11271" width="11.28515625" style="925" customWidth="1"/>
    <col min="11272" max="11272" width="18.28515625" style="925" customWidth="1"/>
    <col min="11273" max="11273" width="14.5703125" style="925" customWidth="1"/>
    <col min="11274" max="11274" width="11.28515625" style="925" customWidth="1"/>
    <col min="11275" max="11275" width="18.28515625" style="925" customWidth="1"/>
    <col min="11276" max="11276" width="14.5703125" style="925" customWidth="1"/>
    <col min="11277" max="11277" width="11.42578125" style="925" customWidth="1"/>
    <col min="11278" max="11520" width="9.140625" style="925"/>
    <col min="11521" max="11521" width="67" style="925" bestFit="1" customWidth="1"/>
    <col min="11522" max="11522" width="18.28515625" style="925" customWidth="1"/>
    <col min="11523" max="11523" width="14.5703125" style="925" customWidth="1"/>
    <col min="11524" max="11524" width="11.42578125" style="925" customWidth="1"/>
    <col min="11525" max="11525" width="18.28515625" style="925" customWidth="1"/>
    <col min="11526" max="11526" width="14.5703125" style="925" customWidth="1"/>
    <col min="11527" max="11527" width="11.28515625" style="925" customWidth="1"/>
    <col min="11528" max="11528" width="18.28515625" style="925" customWidth="1"/>
    <col min="11529" max="11529" width="14.5703125" style="925" customWidth="1"/>
    <col min="11530" max="11530" width="11.28515625" style="925" customWidth="1"/>
    <col min="11531" max="11531" width="18.28515625" style="925" customWidth="1"/>
    <col min="11532" max="11532" width="14.5703125" style="925" customWidth="1"/>
    <col min="11533" max="11533" width="11.42578125" style="925" customWidth="1"/>
    <col min="11534" max="11776" width="9.140625" style="925"/>
    <col min="11777" max="11777" width="67" style="925" bestFit="1" customWidth="1"/>
    <col min="11778" max="11778" width="18.28515625" style="925" customWidth="1"/>
    <col min="11779" max="11779" width="14.5703125" style="925" customWidth="1"/>
    <col min="11780" max="11780" width="11.42578125" style="925" customWidth="1"/>
    <col min="11781" max="11781" width="18.28515625" style="925" customWidth="1"/>
    <col min="11782" max="11782" width="14.5703125" style="925" customWidth="1"/>
    <col min="11783" max="11783" width="11.28515625" style="925" customWidth="1"/>
    <col min="11784" max="11784" width="18.28515625" style="925" customWidth="1"/>
    <col min="11785" max="11785" width="14.5703125" style="925" customWidth="1"/>
    <col min="11786" max="11786" width="11.28515625" style="925" customWidth="1"/>
    <col min="11787" max="11787" width="18.28515625" style="925" customWidth="1"/>
    <col min="11788" max="11788" width="14.5703125" style="925" customWidth="1"/>
    <col min="11789" max="11789" width="11.42578125" style="925" customWidth="1"/>
    <col min="11790" max="12032" width="9.140625" style="925"/>
    <col min="12033" max="12033" width="67" style="925" bestFit="1" customWidth="1"/>
    <col min="12034" max="12034" width="18.28515625" style="925" customWidth="1"/>
    <col min="12035" max="12035" width="14.5703125" style="925" customWidth="1"/>
    <col min="12036" max="12036" width="11.42578125" style="925" customWidth="1"/>
    <col min="12037" max="12037" width="18.28515625" style="925" customWidth="1"/>
    <col min="12038" max="12038" width="14.5703125" style="925" customWidth="1"/>
    <col min="12039" max="12039" width="11.28515625" style="925" customWidth="1"/>
    <col min="12040" max="12040" width="18.28515625" style="925" customWidth="1"/>
    <col min="12041" max="12041" width="14.5703125" style="925" customWidth="1"/>
    <col min="12042" max="12042" width="11.28515625" style="925" customWidth="1"/>
    <col min="12043" max="12043" width="18.28515625" style="925" customWidth="1"/>
    <col min="12044" max="12044" width="14.5703125" style="925" customWidth="1"/>
    <col min="12045" max="12045" width="11.42578125" style="925" customWidth="1"/>
    <col min="12046" max="12288" width="9.140625" style="925"/>
    <col min="12289" max="12289" width="67" style="925" bestFit="1" customWidth="1"/>
    <col min="12290" max="12290" width="18.28515625" style="925" customWidth="1"/>
    <col min="12291" max="12291" width="14.5703125" style="925" customWidth="1"/>
    <col min="12292" max="12292" width="11.42578125" style="925" customWidth="1"/>
    <col min="12293" max="12293" width="18.28515625" style="925" customWidth="1"/>
    <col min="12294" max="12294" width="14.5703125" style="925" customWidth="1"/>
    <col min="12295" max="12295" width="11.28515625" style="925" customWidth="1"/>
    <col min="12296" max="12296" width="18.28515625" style="925" customWidth="1"/>
    <col min="12297" max="12297" width="14.5703125" style="925" customWidth="1"/>
    <col min="12298" max="12298" width="11.28515625" style="925" customWidth="1"/>
    <col min="12299" max="12299" width="18.28515625" style="925" customWidth="1"/>
    <col min="12300" max="12300" width="14.5703125" style="925" customWidth="1"/>
    <col min="12301" max="12301" width="11.42578125" style="925" customWidth="1"/>
    <col min="12302" max="12544" width="9.140625" style="925"/>
    <col min="12545" max="12545" width="67" style="925" bestFit="1" customWidth="1"/>
    <col min="12546" max="12546" width="18.28515625" style="925" customWidth="1"/>
    <col min="12547" max="12547" width="14.5703125" style="925" customWidth="1"/>
    <col min="12548" max="12548" width="11.42578125" style="925" customWidth="1"/>
    <col min="12549" max="12549" width="18.28515625" style="925" customWidth="1"/>
    <col min="12550" max="12550" width="14.5703125" style="925" customWidth="1"/>
    <col min="12551" max="12551" width="11.28515625" style="925" customWidth="1"/>
    <col min="12552" max="12552" width="18.28515625" style="925" customWidth="1"/>
    <col min="12553" max="12553" width="14.5703125" style="925" customWidth="1"/>
    <col min="12554" max="12554" width="11.28515625" style="925" customWidth="1"/>
    <col min="12555" max="12555" width="18.28515625" style="925" customWidth="1"/>
    <col min="12556" max="12556" width="14.5703125" style="925" customWidth="1"/>
    <col min="12557" max="12557" width="11.42578125" style="925" customWidth="1"/>
    <col min="12558" max="12800" width="9.140625" style="925"/>
    <col min="12801" max="12801" width="67" style="925" bestFit="1" customWidth="1"/>
    <col min="12802" max="12802" width="18.28515625" style="925" customWidth="1"/>
    <col min="12803" max="12803" width="14.5703125" style="925" customWidth="1"/>
    <col min="12804" max="12804" width="11.42578125" style="925" customWidth="1"/>
    <col min="12805" max="12805" width="18.28515625" style="925" customWidth="1"/>
    <col min="12806" max="12806" width="14.5703125" style="925" customWidth="1"/>
    <col min="12807" max="12807" width="11.28515625" style="925" customWidth="1"/>
    <col min="12808" max="12808" width="18.28515625" style="925" customWidth="1"/>
    <col min="12809" max="12809" width="14.5703125" style="925" customWidth="1"/>
    <col min="12810" max="12810" width="11.28515625" style="925" customWidth="1"/>
    <col min="12811" max="12811" width="18.28515625" style="925" customWidth="1"/>
    <col min="12812" max="12812" width="14.5703125" style="925" customWidth="1"/>
    <col min="12813" max="12813" width="11.42578125" style="925" customWidth="1"/>
    <col min="12814" max="13056" width="9.140625" style="925"/>
    <col min="13057" max="13057" width="67" style="925" bestFit="1" customWidth="1"/>
    <col min="13058" max="13058" width="18.28515625" style="925" customWidth="1"/>
    <col min="13059" max="13059" width="14.5703125" style="925" customWidth="1"/>
    <col min="13060" max="13060" width="11.42578125" style="925" customWidth="1"/>
    <col min="13061" max="13061" width="18.28515625" style="925" customWidth="1"/>
    <col min="13062" max="13062" width="14.5703125" style="925" customWidth="1"/>
    <col min="13063" max="13063" width="11.28515625" style="925" customWidth="1"/>
    <col min="13064" max="13064" width="18.28515625" style="925" customWidth="1"/>
    <col min="13065" max="13065" width="14.5703125" style="925" customWidth="1"/>
    <col min="13066" max="13066" width="11.28515625" style="925" customWidth="1"/>
    <col min="13067" max="13067" width="18.28515625" style="925" customWidth="1"/>
    <col min="13068" max="13068" width="14.5703125" style="925" customWidth="1"/>
    <col min="13069" max="13069" width="11.42578125" style="925" customWidth="1"/>
    <col min="13070" max="13312" width="9.140625" style="925"/>
    <col min="13313" max="13313" width="67" style="925" bestFit="1" customWidth="1"/>
    <col min="13314" max="13314" width="18.28515625" style="925" customWidth="1"/>
    <col min="13315" max="13315" width="14.5703125" style="925" customWidth="1"/>
    <col min="13316" max="13316" width="11.42578125" style="925" customWidth="1"/>
    <col min="13317" max="13317" width="18.28515625" style="925" customWidth="1"/>
    <col min="13318" max="13318" width="14.5703125" style="925" customWidth="1"/>
    <col min="13319" max="13319" width="11.28515625" style="925" customWidth="1"/>
    <col min="13320" max="13320" width="18.28515625" style="925" customWidth="1"/>
    <col min="13321" max="13321" width="14.5703125" style="925" customWidth="1"/>
    <col min="13322" max="13322" width="11.28515625" style="925" customWidth="1"/>
    <col min="13323" max="13323" width="18.28515625" style="925" customWidth="1"/>
    <col min="13324" max="13324" width="14.5703125" style="925" customWidth="1"/>
    <col min="13325" max="13325" width="11.42578125" style="925" customWidth="1"/>
    <col min="13326" max="13568" width="9.140625" style="925"/>
    <col min="13569" max="13569" width="67" style="925" bestFit="1" customWidth="1"/>
    <col min="13570" max="13570" width="18.28515625" style="925" customWidth="1"/>
    <col min="13571" max="13571" width="14.5703125" style="925" customWidth="1"/>
    <col min="13572" max="13572" width="11.42578125" style="925" customWidth="1"/>
    <col min="13573" max="13573" width="18.28515625" style="925" customWidth="1"/>
    <col min="13574" max="13574" width="14.5703125" style="925" customWidth="1"/>
    <col min="13575" max="13575" width="11.28515625" style="925" customWidth="1"/>
    <col min="13576" max="13576" width="18.28515625" style="925" customWidth="1"/>
    <col min="13577" max="13577" width="14.5703125" style="925" customWidth="1"/>
    <col min="13578" max="13578" width="11.28515625" style="925" customWidth="1"/>
    <col min="13579" max="13579" width="18.28515625" style="925" customWidth="1"/>
    <col min="13580" max="13580" width="14.5703125" style="925" customWidth="1"/>
    <col min="13581" max="13581" width="11.42578125" style="925" customWidth="1"/>
    <col min="13582" max="13824" width="9.140625" style="925"/>
    <col min="13825" max="13825" width="67" style="925" bestFit="1" customWidth="1"/>
    <col min="13826" max="13826" width="18.28515625" style="925" customWidth="1"/>
    <col min="13827" max="13827" width="14.5703125" style="925" customWidth="1"/>
    <col min="13828" max="13828" width="11.42578125" style="925" customWidth="1"/>
    <col min="13829" max="13829" width="18.28515625" style="925" customWidth="1"/>
    <col min="13830" max="13830" width="14.5703125" style="925" customWidth="1"/>
    <col min="13831" max="13831" width="11.28515625" style="925" customWidth="1"/>
    <col min="13832" max="13832" width="18.28515625" style="925" customWidth="1"/>
    <col min="13833" max="13833" width="14.5703125" style="925" customWidth="1"/>
    <col min="13834" max="13834" width="11.28515625" style="925" customWidth="1"/>
    <col min="13835" max="13835" width="18.28515625" style="925" customWidth="1"/>
    <col min="13836" max="13836" width="14.5703125" style="925" customWidth="1"/>
    <col min="13837" max="13837" width="11.42578125" style="925" customWidth="1"/>
    <col min="13838" max="14080" width="9.140625" style="925"/>
    <col min="14081" max="14081" width="67" style="925" bestFit="1" customWidth="1"/>
    <col min="14082" max="14082" width="18.28515625" style="925" customWidth="1"/>
    <col min="14083" max="14083" width="14.5703125" style="925" customWidth="1"/>
    <col min="14084" max="14084" width="11.42578125" style="925" customWidth="1"/>
    <col min="14085" max="14085" width="18.28515625" style="925" customWidth="1"/>
    <col min="14086" max="14086" width="14.5703125" style="925" customWidth="1"/>
    <col min="14087" max="14087" width="11.28515625" style="925" customWidth="1"/>
    <col min="14088" max="14088" width="18.28515625" style="925" customWidth="1"/>
    <col min="14089" max="14089" width="14.5703125" style="925" customWidth="1"/>
    <col min="14090" max="14090" width="11.28515625" style="925" customWidth="1"/>
    <col min="14091" max="14091" width="18.28515625" style="925" customWidth="1"/>
    <col min="14092" max="14092" width="14.5703125" style="925" customWidth="1"/>
    <col min="14093" max="14093" width="11.42578125" style="925" customWidth="1"/>
    <col min="14094" max="14336" width="9.140625" style="925"/>
    <col min="14337" max="14337" width="67" style="925" bestFit="1" customWidth="1"/>
    <col min="14338" max="14338" width="18.28515625" style="925" customWidth="1"/>
    <col min="14339" max="14339" width="14.5703125" style="925" customWidth="1"/>
    <col min="14340" max="14340" width="11.42578125" style="925" customWidth="1"/>
    <col min="14341" max="14341" width="18.28515625" style="925" customWidth="1"/>
    <col min="14342" max="14342" width="14.5703125" style="925" customWidth="1"/>
    <col min="14343" max="14343" width="11.28515625" style="925" customWidth="1"/>
    <col min="14344" max="14344" width="18.28515625" style="925" customWidth="1"/>
    <col min="14345" max="14345" width="14.5703125" style="925" customWidth="1"/>
    <col min="14346" max="14346" width="11.28515625" style="925" customWidth="1"/>
    <col min="14347" max="14347" width="18.28515625" style="925" customWidth="1"/>
    <col min="14348" max="14348" width="14.5703125" style="925" customWidth="1"/>
    <col min="14349" max="14349" width="11.42578125" style="925" customWidth="1"/>
    <col min="14350" max="14592" width="9.140625" style="925"/>
    <col min="14593" max="14593" width="67" style="925" bestFit="1" customWidth="1"/>
    <col min="14594" max="14594" width="18.28515625" style="925" customWidth="1"/>
    <col min="14595" max="14595" width="14.5703125" style="925" customWidth="1"/>
    <col min="14596" max="14596" width="11.42578125" style="925" customWidth="1"/>
    <col min="14597" max="14597" width="18.28515625" style="925" customWidth="1"/>
    <col min="14598" max="14598" width="14.5703125" style="925" customWidth="1"/>
    <col min="14599" max="14599" width="11.28515625" style="925" customWidth="1"/>
    <col min="14600" max="14600" width="18.28515625" style="925" customWidth="1"/>
    <col min="14601" max="14601" width="14.5703125" style="925" customWidth="1"/>
    <col min="14602" max="14602" width="11.28515625" style="925" customWidth="1"/>
    <col min="14603" max="14603" width="18.28515625" style="925" customWidth="1"/>
    <col min="14604" max="14604" width="14.5703125" style="925" customWidth="1"/>
    <col min="14605" max="14605" width="11.42578125" style="925" customWidth="1"/>
    <col min="14606" max="14848" width="9.140625" style="925"/>
    <col min="14849" max="14849" width="67" style="925" bestFit="1" customWidth="1"/>
    <col min="14850" max="14850" width="18.28515625" style="925" customWidth="1"/>
    <col min="14851" max="14851" width="14.5703125" style="925" customWidth="1"/>
    <col min="14852" max="14852" width="11.42578125" style="925" customWidth="1"/>
    <col min="14853" max="14853" width="18.28515625" style="925" customWidth="1"/>
    <col min="14854" max="14854" width="14.5703125" style="925" customWidth="1"/>
    <col min="14855" max="14855" width="11.28515625" style="925" customWidth="1"/>
    <col min="14856" max="14856" width="18.28515625" style="925" customWidth="1"/>
    <col min="14857" max="14857" width="14.5703125" style="925" customWidth="1"/>
    <col min="14858" max="14858" width="11.28515625" style="925" customWidth="1"/>
    <col min="14859" max="14859" width="18.28515625" style="925" customWidth="1"/>
    <col min="14860" max="14860" width="14.5703125" style="925" customWidth="1"/>
    <col min="14861" max="14861" width="11.42578125" style="925" customWidth="1"/>
    <col min="14862" max="15104" width="9.140625" style="925"/>
    <col min="15105" max="15105" width="67" style="925" bestFit="1" customWidth="1"/>
    <col min="15106" max="15106" width="18.28515625" style="925" customWidth="1"/>
    <col min="15107" max="15107" width="14.5703125" style="925" customWidth="1"/>
    <col min="15108" max="15108" width="11.42578125" style="925" customWidth="1"/>
    <col min="15109" max="15109" width="18.28515625" style="925" customWidth="1"/>
    <col min="15110" max="15110" width="14.5703125" style="925" customWidth="1"/>
    <col min="15111" max="15111" width="11.28515625" style="925" customWidth="1"/>
    <col min="15112" max="15112" width="18.28515625" style="925" customWidth="1"/>
    <col min="15113" max="15113" width="14.5703125" style="925" customWidth="1"/>
    <col min="15114" max="15114" width="11.28515625" style="925" customWidth="1"/>
    <col min="15115" max="15115" width="18.28515625" style="925" customWidth="1"/>
    <col min="15116" max="15116" width="14.5703125" style="925" customWidth="1"/>
    <col min="15117" max="15117" width="11.42578125" style="925" customWidth="1"/>
    <col min="15118" max="15360" width="9.140625" style="925"/>
    <col min="15361" max="15361" width="67" style="925" bestFit="1" customWidth="1"/>
    <col min="15362" max="15362" width="18.28515625" style="925" customWidth="1"/>
    <col min="15363" max="15363" width="14.5703125" style="925" customWidth="1"/>
    <col min="15364" max="15364" width="11.42578125" style="925" customWidth="1"/>
    <col min="15365" max="15365" width="18.28515625" style="925" customWidth="1"/>
    <col min="15366" max="15366" width="14.5703125" style="925" customWidth="1"/>
    <col min="15367" max="15367" width="11.28515625" style="925" customWidth="1"/>
    <col min="15368" max="15368" width="18.28515625" style="925" customWidth="1"/>
    <col min="15369" max="15369" width="14.5703125" style="925" customWidth="1"/>
    <col min="15370" max="15370" width="11.28515625" style="925" customWidth="1"/>
    <col min="15371" max="15371" width="18.28515625" style="925" customWidth="1"/>
    <col min="15372" max="15372" width="14.5703125" style="925" customWidth="1"/>
    <col min="15373" max="15373" width="11.42578125" style="925" customWidth="1"/>
    <col min="15374" max="15616" width="9.140625" style="925"/>
    <col min="15617" max="15617" width="67" style="925" bestFit="1" customWidth="1"/>
    <col min="15618" max="15618" width="18.28515625" style="925" customWidth="1"/>
    <col min="15619" max="15619" width="14.5703125" style="925" customWidth="1"/>
    <col min="15620" max="15620" width="11.42578125" style="925" customWidth="1"/>
    <col min="15621" max="15621" width="18.28515625" style="925" customWidth="1"/>
    <col min="15622" max="15622" width="14.5703125" style="925" customWidth="1"/>
    <col min="15623" max="15623" width="11.28515625" style="925" customWidth="1"/>
    <col min="15624" max="15624" width="18.28515625" style="925" customWidth="1"/>
    <col min="15625" max="15625" width="14.5703125" style="925" customWidth="1"/>
    <col min="15626" max="15626" width="11.28515625" style="925" customWidth="1"/>
    <col min="15627" max="15627" width="18.28515625" style="925" customWidth="1"/>
    <col min="15628" max="15628" width="14.5703125" style="925" customWidth="1"/>
    <col min="15629" max="15629" width="11.42578125" style="925" customWidth="1"/>
    <col min="15630" max="15872" width="9.140625" style="925"/>
    <col min="15873" max="15873" width="67" style="925" bestFit="1" customWidth="1"/>
    <col min="15874" max="15874" width="18.28515625" style="925" customWidth="1"/>
    <col min="15875" max="15875" width="14.5703125" style="925" customWidth="1"/>
    <col min="15876" max="15876" width="11.42578125" style="925" customWidth="1"/>
    <col min="15877" max="15877" width="18.28515625" style="925" customWidth="1"/>
    <col min="15878" max="15878" width="14.5703125" style="925" customWidth="1"/>
    <col min="15879" max="15879" width="11.28515625" style="925" customWidth="1"/>
    <col min="15880" max="15880" width="18.28515625" style="925" customWidth="1"/>
    <col min="15881" max="15881" width="14.5703125" style="925" customWidth="1"/>
    <col min="15882" max="15882" width="11.28515625" style="925" customWidth="1"/>
    <col min="15883" max="15883" width="18.28515625" style="925" customWidth="1"/>
    <col min="15884" max="15884" width="14.5703125" style="925" customWidth="1"/>
    <col min="15885" max="15885" width="11.42578125" style="925" customWidth="1"/>
    <col min="15886" max="16128" width="9.140625" style="925"/>
    <col min="16129" max="16129" width="67" style="925" bestFit="1" customWidth="1"/>
    <col min="16130" max="16130" width="18.28515625" style="925" customWidth="1"/>
    <col min="16131" max="16131" width="14.5703125" style="925" customWidth="1"/>
    <col min="16132" max="16132" width="11.42578125" style="925" customWidth="1"/>
    <col min="16133" max="16133" width="18.28515625" style="925" customWidth="1"/>
    <col min="16134" max="16134" width="14.5703125" style="925" customWidth="1"/>
    <col min="16135" max="16135" width="11.28515625" style="925" customWidth="1"/>
    <col min="16136" max="16136" width="18.28515625" style="925" customWidth="1"/>
    <col min="16137" max="16137" width="14.5703125" style="925" customWidth="1"/>
    <col min="16138" max="16138" width="11.28515625" style="925" customWidth="1"/>
    <col min="16139" max="16139" width="18.28515625" style="925" customWidth="1"/>
    <col min="16140" max="16140" width="14.5703125" style="925" customWidth="1"/>
    <col min="16141" max="16141" width="11.42578125" style="925" customWidth="1"/>
    <col min="16142" max="16384" width="9.140625" style="925"/>
  </cols>
  <sheetData>
    <row r="1" spans="1:13" x14ac:dyDescent="0.3">
      <c r="A1" s="3472"/>
      <c r="B1" s="3472"/>
      <c r="C1" s="3472"/>
      <c r="D1" s="3472"/>
      <c r="E1" s="3472"/>
      <c r="F1" s="3472"/>
      <c r="G1" s="3472"/>
      <c r="H1" s="3472"/>
      <c r="I1" s="3472"/>
      <c r="J1" s="3472"/>
      <c r="K1" s="3472"/>
      <c r="L1" s="3472"/>
      <c r="M1" s="3472"/>
    </row>
    <row r="2" spans="1:13" x14ac:dyDescent="0.3">
      <c r="A2" s="3473" t="s">
        <v>324</v>
      </c>
      <c r="B2" s="3473"/>
      <c r="C2" s="3473"/>
      <c r="D2" s="3473"/>
      <c r="E2" s="3473"/>
      <c r="F2" s="3473"/>
      <c r="G2" s="3473"/>
      <c r="H2" s="3473"/>
      <c r="I2" s="3473"/>
      <c r="J2" s="3473"/>
      <c r="K2" s="3473"/>
      <c r="L2" s="3473"/>
      <c r="M2" s="3473"/>
    </row>
    <row r="3" spans="1:13" x14ac:dyDescent="0.3">
      <c r="A3" s="3473" t="s">
        <v>378</v>
      </c>
      <c r="B3" s="3473"/>
      <c r="C3" s="3473"/>
      <c r="D3" s="3473"/>
      <c r="E3" s="3473"/>
      <c r="F3" s="3473"/>
      <c r="G3" s="3473"/>
      <c r="H3" s="3473"/>
      <c r="I3" s="3473"/>
      <c r="J3" s="3473"/>
      <c r="K3" s="3473"/>
      <c r="L3" s="3473"/>
      <c r="M3" s="3473"/>
    </row>
    <row r="4" spans="1:13" ht="19.5" thickBot="1" x14ac:dyDescent="0.35">
      <c r="A4" s="3474"/>
      <c r="B4" s="3474"/>
      <c r="C4" s="3474"/>
      <c r="D4" s="3474"/>
      <c r="E4" s="3474"/>
      <c r="F4" s="3474"/>
      <c r="G4" s="3474"/>
      <c r="H4" s="3474"/>
      <c r="I4" s="3474"/>
      <c r="J4" s="3474"/>
      <c r="K4" s="3474"/>
      <c r="L4" s="3474"/>
      <c r="M4" s="3474"/>
    </row>
    <row r="5" spans="1:13" ht="19.5" customHeight="1" x14ac:dyDescent="0.3">
      <c r="A5" s="926" t="s">
        <v>325</v>
      </c>
      <c r="B5" s="3466" t="s">
        <v>19</v>
      </c>
      <c r="C5" s="3467"/>
      <c r="D5" s="3468"/>
      <c r="E5" s="3466" t="s">
        <v>20</v>
      </c>
      <c r="F5" s="3467"/>
      <c r="G5" s="3468"/>
      <c r="H5" s="3466" t="s">
        <v>31</v>
      </c>
      <c r="I5" s="3467"/>
      <c r="J5" s="3468"/>
      <c r="K5" s="3469" t="s">
        <v>21</v>
      </c>
      <c r="L5" s="3470"/>
      <c r="M5" s="3471"/>
    </row>
    <row r="6" spans="1:13" ht="105" customHeight="1" thickBot="1" x14ac:dyDescent="0.35">
      <c r="A6" s="927"/>
      <c r="B6" s="1308" t="s">
        <v>26</v>
      </c>
      <c r="C6" s="1309" t="s">
        <v>27</v>
      </c>
      <c r="D6" s="1310" t="s">
        <v>4</v>
      </c>
      <c r="E6" s="1308" t="s">
        <v>26</v>
      </c>
      <c r="F6" s="1309" t="s">
        <v>27</v>
      </c>
      <c r="G6" s="1310" t="s">
        <v>4</v>
      </c>
      <c r="H6" s="1311" t="s">
        <v>26</v>
      </c>
      <c r="I6" s="1312" t="s">
        <v>27</v>
      </c>
      <c r="J6" s="1313" t="s">
        <v>4</v>
      </c>
      <c r="K6" s="1317" t="s">
        <v>26</v>
      </c>
      <c r="L6" s="1309" t="s">
        <v>27</v>
      </c>
      <c r="M6" s="1310" t="s">
        <v>4</v>
      </c>
    </row>
    <row r="7" spans="1:13" ht="19.5" x14ac:dyDescent="0.3">
      <c r="A7" s="928" t="s">
        <v>22</v>
      </c>
      <c r="B7" s="929"/>
      <c r="C7" s="805"/>
      <c r="D7" s="949"/>
      <c r="E7" s="929"/>
      <c r="F7" s="805"/>
      <c r="G7" s="949"/>
      <c r="H7" s="929"/>
      <c r="I7" s="805"/>
      <c r="J7" s="949"/>
      <c r="K7" s="950"/>
      <c r="L7" s="951"/>
      <c r="M7" s="952"/>
    </row>
    <row r="8" spans="1:13" x14ac:dyDescent="0.3">
      <c r="A8" s="930" t="s">
        <v>100</v>
      </c>
      <c r="B8" s="790">
        <v>0</v>
      </c>
      <c r="C8" s="789">
        <v>3</v>
      </c>
      <c r="D8" s="1238">
        <f>SUM(B8:C8)</f>
        <v>3</v>
      </c>
      <c r="E8" s="790">
        <v>2</v>
      </c>
      <c r="F8" s="789">
        <v>5</v>
      </c>
      <c r="G8" s="1238">
        <f>SUM(E8:F8)</f>
        <v>7</v>
      </c>
      <c r="H8" s="790">
        <v>0</v>
      </c>
      <c r="I8" s="789">
        <v>0</v>
      </c>
      <c r="J8" s="1238">
        <f>SUM(H8:I8)</f>
        <v>0</v>
      </c>
      <c r="K8" s="1240">
        <f t="shared" ref="K8:L11" si="0">SUM(B8+E8+H8)</f>
        <v>2</v>
      </c>
      <c r="L8" s="1241">
        <f t="shared" si="0"/>
        <v>8</v>
      </c>
      <c r="M8" s="1242">
        <f>SUM(K8:L8)</f>
        <v>10</v>
      </c>
    </row>
    <row r="9" spans="1:13" x14ac:dyDescent="0.3">
      <c r="A9" s="791" t="s">
        <v>105</v>
      </c>
      <c r="B9" s="790">
        <v>0</v>
      </c>
      <c r="C9" s="789">
        <v>5</v>
      </c>
      <c r="D9" s="1238">
        <f>SUM(B9:C9)</f>
        <v>5</v>
      </c>
      <c r="E9" s="790">
        <v>5</v>
      </c>
      <c r="F9" s="789">
        <v>10</v>
      </c>
      <c r="G9" s="1238">
        <f>SUM(E9:F9)</f>
        <v>15</v>
      </c>
      <c r="H9" s="790">
        <v>0</v>
      </c>
      <c r="I9" s="789">
        <v>0</v>
      </c>
      <c r="J9" s="1238">
        <f>SUM(H9:I9)</f>
        <v>0</v>
      </c>
      <c r="K9" s="1240">
        <f t="shared" si="0"/>
        <v>5</v>
      </c>
      <c r="L9" s="1241">
        <f t="shared" si="0"/>
        <v>15</v>
      </c>
      <c r="M9" s="1242">
        <f>SUM(K9:L9)</f>
        <v>20</v>
      </c>
    </row>
    <row r="10" spans="1:13" x14ac:dyDescent="0.3">
      <c r="A10" s="930" t="s">
        <v>103</v>
      </c>
      <c r="B10" s="790">
        <v>9</v>
      </c>
      <c r="C10" s="789">
        <v>0</v>
      </c>
      <c r="D10" s="1238">
        <f>SUM(B10:C10)</f>
        <v>9</v>
      </c>
      <c r="E10" s="790">
        <v>5</v>
      </c>
      <c r="F10" s="789">
        <v>1</v>
      </c>
      <c r="G10" s="1238">
        <f>SUM(E10:F10)</f>
        <v>6</v>
      </c>
      <c r="H10" s="790">
        <v>0</v>
      </c>
      <c r="I10" s="789">
        <v>0</v>
      </c>
      <c r="J10" s="1238">
        <f>SUM(H10:I10)</f>
        <v>0</v>
      </c>
      <c r="K10" s="1240">
        <f t="shared" si="0"/>
        <v>14</v>
      </c>
      <c r="L10" s="1241">
        <f t="shared" si="0"/>
        <v>1</v>
      </c>
      <c r="M10" s="1242">
        <f>SUM(K10:L10)</f>
        <v>15</v>
      </c>
    </row>
    <row r="11" spans="1:13" x14ac:dyDescent="0.3">
      <c r="A11" s="791" t="s">
        <v>104</v>
      </c>
      <c r="B11" s="931">
        <v>0</v>
      </c>
      <c r="C11" s="932">
        <v>0</v>
      </c>
      <c r="D11" s="1243">
        <f>SUM(B11:C11)</f>
        <v>0</v>
      </c>
      <c r="E11" s="931">
        <v>0</v>
      </c>
      <c r="F11" s="932">
        <v>0</v>
      </c>
      <c r="G11" s="1238">
        <f>SUM(E11:F11)</f>
        <v>0</v>
      </c>
      <c r="H11" s="931">
        <v>0</v>
      </c>
      <c r="I11" s="932">
        <v>0</v>
      </c>
      <c r="J11" s="1238">
        <f>SUM(H11:I11)</f>
        <v>0</v>
      </c>
      <c r="K11" s="1240">
        <f t="shared" si="0"/>
        <v>0</v>
      </c>
      <c r="L11" s="1241">
        <f t="shared" si="0"/>
        <v>0</v>
      </c>
      <c r="M11" s="1242">
        <f>SUM(K11:L11)</f>
        <v>0</v>
      </c>
    </row>
    <row r="12" spans="1:13" ht="29.25" customHeight="1" thickBot="1" x14ac:dyDescent="0.35">
      <c r="A12" s="933" t="s">
        <v>12</v>
      </c>
      <c r="B12" s="1244">
        <f t="shared" ref="B12:M12" si="1">SUM(B8:B11)</f>
        <v>9</v>
      </c>
      <c r="C12" s="1245">
        <f t="shared" si="1"/>
        <v>8</v>
      </c>
      <c r="D12" s="1246">
        <f t="shared" si="1"/>
        <v>17</v>
      </c>
      <c r="E12" s="1244">
        <f t="shared" si="1"/>
        <v>12</v>
      </c>
      <c r="F12" s="1245">
        <f t="shared" si="1"/>
        <v>16</v>
      </c>
      <c r="G12" s="1246">
        <f t="shared" si="1"/>
        <v>28</v>
      </c>
      <c r="H12" s="1244">
        <f t="shared" si="1"/>
        <v>0</v>
      </c>
      <c r="I12" s="1245">
        <f t="shared" si="1"/>
        <v>0</v>
      </c>
      <c r="J12" s="1246">
        <f t="shared" si="1"/>
        <v>0</v>
      </c>
      <c r="K12" s="1244">
        <f t="shared" si="1"/>
        <v>21</v>
      </c>
      <c r="L12" s="1245">
        <f t="shared" si="1"/>
        <v>24</v>
      </c>
      <c r="M12" s="1246">
        <f t="shared" si="1"/>
        <v>45</v>
      </c>
    </row>
    <row r="13" spans="1:13" ht="19.5" x14ac:dyDescent="0.3">
      <c r="A13" s="1315" t="s">
        <v>23</v>
      </c>
      <c r="B13" s="934"/>
      <c r="C13" s="935"/>
      <c r="D13" s="1249"/>
      <c r="E13" s="934"/>
      <c r="F13" s="935"/>
      <c r="G13" s="1249"/>
      <c r="H13" s="934"/>
      <c r="I13" s="935"/>
      <c r="J13" s="1249"/>
      <c r="K13" s="934"/>
      <c r="L13" s="935"/>
      <c r="M13" s="1249"/>
    </row>
    <row r="14" spans="1:13" ht="19.5" x14ac:dyDescent="0.3">
      <c r="A14" s="938" t="s">
        <v>11</v>
      </c>
      <c r="B14" s="790"/>
      <c r="C14" s="789"/>
      <c r="D14" s="1238"/>
      <c r="E14" s="790"/>
      <c r="F14" s="789"/>
      <c r="G14" s="1238"/>
      <c r="H14" s="939"/>
      <c r="I14" s="940"/>
      <c r="J14" s="1238"/>
      <c r="K14" s="941"/>
      <c r="L14" s="932"/>
      <c r="M14" s="1243"/>
    </row>
    <row r="15" spans="1:13" x14ac:dyDescent="0.3">
      <c r="A15" s="930" t="s">
        <v>100</v>
      </c>
      <c r="B15" s="790">
        <v>0</v>
      </c>
      <c r="C15" s="789">
        <v>3</v>
      </c>
      <c r="D15" s="1238">
        <f>SUM(B15:C15)</f>
        <v>3</v>
      </c>
      <c r="E15" s="790">
        <v>2</v>
      </c>
      <c r="F15" s="789">
        <v>5</v>
      </c>
      <c r="G15" s="1238">
        <f>SUM(E15:F15)</f>
        <v>7</v>
      </c>
      <c r="H15" s="790">
        <v>0</v>
      </c>
      <c r="I15" s="789">
        <v>0</v>
      </c>
      <c r="J15" s="1238">
        <f>SUM(H15:I15)</f>
        <v>0</v>
      </c>
      <c r="K15" s="1240">
        <f t="shared" ref="K15:L18" si="2">SUM(B15+E15+H15)</f>
        <v>2</v>
      </c>
      <c r="L15" s="1241">
        <f t="shared" si="2"/>
        <v>8</v>
      </c>
      <c r="M15" s="1242">
        <f>SUM(K15:L15)</f>
        <v>10</v>
      </c>
    </row>
    <row r="16" spans="1:13" x14ac:dyDescent="0.3">
      <c r="A16" s="791" t="s">
        <v>105</v>
      </c>
      <c r="B16" s="790">
        <v>0</v>
      </c>
      <c r="C16" s="789">
        <v>4</v>
      </c>
      <c r="D16" s="1238">
        <f>SUM(B16:C16)</f>
        <v>4</v>
      </c>
      <c r="E16" s="790">
        <v>5</v>
      </c>
      <c r="F16" s="789">
        <v>10</v>
      </c>
      <c r="G16" s="1238">
        <f>SUM(E16:F16)</f>
        <v>15</v>
      </c>
      <c r="H16" s="790">
        <v>0</v>
      </c>
      <c r="I16" s="789">
        <v>0</v>
      </c>
      <c r="J16" s="1238">
        <f>SUM(H16:I16)</f>
        <v>0</v>
      </c>
      <c r="K16" s="1240">
        <f t="shared" si="2"/>
        <v>5</v>
      </c>
      <c r="L16" s="1241">
        <f t="shared" si="2"/>
        <v>14</v>
      </c>
      <c r="M16" s="1242">
        <f>SUM(K16:L16)</f>
        <v>19</v>
      </c>
    </row>
    <row r="17" spans="1:16" x14ac:dyDescent="0.3">
      <c r="A17" s="930" t="s">
        <v>103</v>
      </c>
      <c r="B17" s="790">
        <v>9</v>
      </c>
      <c r="C17" s="789">
        <v>0</v>
      </c>
      <c r="D17" s="1238">
        <f>SUM(B17:C17)</f>
        <v>9</v>
      </c>
      <c r="E17" s="790">
        <v>5</v>
      </c>
      <c r="F17" s="789">
        <v>0</v>
      </c>
      <c r="G17" s="1238">
        <f>SUM(E17:F17)</f>
        <v>5</v>
      </c>
      <c r="H17" s="790">
        <v>0</v>
      </c>
      <c r="I17" s="789">
        <v>0</v>
      </c>
      <c r="J17" s="1238">
        <f>SUM(H17:I17)</f>
        <v>0</v>
      </c>
      <c r="K17" s="1240">
        <f t="shared" si="2"/>
        <v>14</v>
      </c>
      <c r="L17" s="1241">
        <f t="shared" si="2"/>
        <v>0</v>
      </c>
      <c r="M17" s="1242">
        <f>SUM(K17:L17)</f>
        <v>14</v>
      </c>
    </row>
    <row r="18" spans="1:16" x14ac:dyDescent="0.3">
      <c r="A18" s="791" t="s">
        <v>104</v>
      </c>
      <c r="B18" s="790">
        <v>0</v>
      </c>
      <c r="C18" s="789">
        <v>0</v>
      </c>
      <c r="D18" s="1238">
        <f>SUM(B18:C18)</f>
        <v>0</v>
      </c>
      <c r="E18" s="790">
        <v>0</v>
      </c>
      <c r="F18" s="789">
        <v>0</v>
      </c>
      <c r="G18" s="1238">
        <f>SUM(E18:F18)</f>
        <v>0</v>
      </c>
      <c r="H18" s="790">
        <v>0</v>
      </c>
      <c r="I18" s="789">
        <v>0</v>
      </c>
      <c r="J18" s="1238">
        <f>SUM(H18:I18)</f>
        <v>0</v>
      </c>
      <c r="K18" s="1240">
        <f t="shared" si="2"/>
        <v>0</v>
      </c>
      <c r="L18" s="1241">
        <f t="shared" si="2"/>
        <v>0</v>
      </c>
      <c r="M18" s="1242">
        <f>SUM(K18:L18)</f>
        <v>0</v>
      </c>
    </row>
    <row r="19" spans="1:16" ht="30" customHeight="1" thickBot="1" x14ac:dyDescent="0.35">
      <c r="A19" s="942" t="s">
        <v>8</v>
      </c>
      <c r="B19" s="1244">
        <f t="shared" ref="B19:M19" si="3">SUM(B15:B18)</f>
        <v>9</v>
      </c>
      <c r="C19" s="1245">
        <f t="shared" si="3"/>
        <v>7</v>
      </c>
      <c r="D19" s="1246">
        <f t="shared" si="3"/>
        <v>16</v>
      </c>
      <c r="E19" s="1244">
        <f t="shared" si="3"/>
        <v>12</v>
      </c>
      <c r="F19" s="1245">
        <f t="shared" si="3"/>
        <v>15</v>
      </c>
      <c r="G19" s="1246">
        <f t="shared" si="3"/>
        <v>27</v>
      </c>
      <c r="H19" s="1244">
        <f t="shared" si="3"/>
        <v>0</v>
      </c>
      <c r="I19" s="1245">
        <f t="shared" si="3"/>
        <v>0</v>
      </c>
      <c r="J19" s="1246">
        <f t="shared" si="3"/>
        <v>0</v>
      </c>
      <c r="K19" s="1251">
        <f t="shared" si="3"/>
        <v>21</v>
      </c>
      <c r="L19" s="1318">
        <f t="shared" si="3"/>
        <v>22</v>
      </c>
      <c r="M19" s="1319">
        <f t="shared" si="3"/>
        <v>43</v>
      </c>
    </row>
    <row r="20" spans="1:16" ht="36.75" customHeight="1" x14ac:dyDescent="0.3">
      <c r="A20" s="943" t="s">
        <v>25</v>
      </c>
      <c r="B20" s="929"/>
      <c r="C20" s="805"/>
      <c r="D20" s="1254"/>
      <c r="E20" s="929"/>
      <c r="F20" s="805"/>
      <c r="G20" s="1254"/>
      <c r="H20" s="929"/>
      <c r="I20" s="805"/>
      <c r="J20" s="1255"/>
      <c r="K20" s="1822"/>
      <c r="L20" s="1320"/>
      <c r="M20" s="1321"/>
    </row>
    <row r="21" spans="1:16" x14ac:dyDescent="0.3">
      <c r="A21" s="944" t="s">
        <v>100</v>
      </c>
      <c r="B21" s="790">
        <v>0</v>
      </c>
      <c r="C21" s="789">
        <v>0</v>
      </c>
      <c r="D21" s="1239">
        <f>SUM(B21:C21)</f>
        <v>0</v>
      </c>
      <c r="E21" s="790">
        <v>0</v>
      </c>
      <c r="F21" s="789">
        <v>0</v>
      </c>
      <c r="G21" s="1239">
        <f>SUM(E21:F21)</f>
        <v>0</v>
      </c>
      <c r="H21" s="790">
        <v>0</v>
      </c>
      <c r="I21" s="789">
        <v>0</v>
      </c>
      <c r="J21" s="1238">
        <f>SUM(H21:I21)</f>
        <v>0</v>
      </c>
      <c r="K21" s="1259">
        <f t="shared" ref="K21:L24" si="4">SUM(B21+E21+H21)</f>
        <v>0</v>
      </c>
      <c r="L21" s="1241">
        <f t="shared" si="4"/>
        <v>0</v>
      </c>
      <c r="M21" s="1242">
        <f>SUM(K21:L21)</f>
        <v>0</v>
      </c>
    </row>
    <row r="22" spans="1:16" x14ac:dyDescent="0.3">
      <c r="A22" s="945" t="s">
        <v>105</v>
      </c>
      <c r="B22" s="790">
        <v>0</v>
      </c>
      <c r="C22" s="789">
        <v>1</v>
      </c>
      <c r="D22" s="1239">
        <f>SUM(B22:C22)</f>
        <v>1</v>
      </c>
      <c r="E22" s="790">
        <v>0</v>
      </c>
      <c r="F22" s="789">
        <v>0</v>
      </c>
      <c r="G22" s="1239">
        <f>SUM(E22:F22)</f>
        <v>0</v>
      </c>
      <c r="H22" s="790">
        <v>0</v>
      </c>
      <c r="I22" s="789">
        <v>0</v>
      </c>
      <c r="J22" s="1238">
        <f>SUM(H22:I22)</f>
        <v>0</v>
      </c>
      <c r="K22" s="1259">
        <f t="shared" si="4"/>
        <v>0</v>
      </c>
      <c r="L22" s="1241">
        <f t="shared" si="4"/>
        <v>1</v>
      </c>
      <c r="M22" s="1242">
        <f>SUM(K22:L22)</f>
        <v>1</v>
      </c>
    </row>
    <row r="23" spans="1:16" x14ac:dyDescent="0.3">
      <c r="A23" s="944" t="s">
        <v>103</v>
      </c>
      <c r="B23" s="790">
        <v>0</v>
      </c>
      <c r="C23" s="789">
        <v>0</v>
      </c>
      <c r="D23" s="1239">
        <f>SUM(B23:C23)</f>
        <v>0</v>
      </c>
      <c r="E23" s="790">
        <v>0</v>
      </c>
      <c r="F23" s="789">
        <v>1</v>
      </c>
      <c r="G23" s="1239">
        <f>SUM(E23:F23)</f>
        <v>1</v>
      </c>
      <c r="H23" s="790">
        <v>0</v>
      </c>
      <c r="I23" s="789">
        <v>0</v>
      </c>
      <c r="J23" s="1238">
        <f>SUM(H23:I23)</f>
        <v>0</v>
      </c>
      <c r="K23" s="1259">
        <f t="shared" si="4"/>
        <v>0</v>
      </c>
      <c r="L23" s="1241">
        <f t="shared" si="4"/>
        <v>1</v>
      </c>
      <c r="M23" s="1242">
        <f>SUM(K23:L23)</f>
        <v>1</v>
      </c>
    </row>
    <row r="24" spans="1:16" x14ac:dyDescent="0.3">
      <c r="A24" s="945" t="s">
        <v>104</v>
      </c>
      <c r="B24" s="790">
        <v>0</v>
      </c>
      <c r="C24" s="789">
        <v>0</v>
      </c>
      <c r="D24" s="1239">
        <f>SUM(B24:C24)</f>
        <v>0</v>
      </c>
      <c r="E24" s="790">
        <v>0</v>
      </c>
      <c r="F24" s="789">
        <v>0</v>
      </c>
      <c r="G24" s="1239">
        <f>SUM(E24:F24)</f>
        <v>0</v>
      </c>
      <c r="H24" s="790">
        <v>0</v>
      </c>
      <c r="I24" s="789">
        <v>0</v>
      </c>
      <c r="J24" s="1238">
        <f>SUM(H24:I24)</f>
        <v>0</v>
      </c>
      <c r="K24" s="1259">
        <f t="shared" si="4"/>
        <v>0</v>
      </c>
      <c r="L24" s="1241">
        <f t="shared" si="4"/>
        <v>0</v>
      </c>
      <c r="M24" s="1242">
        <f>SUM(K24:L24)</f>
        <v>0</v>
      </c>
    </row>
    <row r="25" spans="1:16" ht="20.25" thickBot="1" x14ac:dyDescent="0.35">
      <c r="A25" s="1316" t="s">
        <v>13</v>
      </c>
      <c r="B25" s="1260">
        <f t="shared" ref="B25:M25" si="5">SUM(B21:B24)</f>
        <v>0</v>
      </c>
      <c r="C25" s="1261">
        <f t="shared" si="5"/>
        <v>1</v>
      </c>
      <c r="D25" s="1262">
        <f t="shared" si="5"/>
        <v>1</v>
      </c>
      <c r="E25" s="1260">
        <f t="shared" si="5"/>
        <v>0</v>
      </c>
      <c r="F25" s="1261">
        <f t="shared" si="5"/>
        <v>1</v>
      </c>
      <c r="G25" s="1262">
        <f t="shared" si="5"/>
        <v>1</v>
      </c>
      <c r="H25" s="1260">
        <f t="shared" si="5"/>
        <v>0</v>
      </c>
      <c r="I25" s="1261">
        <f t="shared" si="5"/>
        <v>0</v>
      </c>
      <c r="J25" s="1263">
        <f t="shared" si="5"/>
        <v>0</v>
      </c>
      <c r="K25" s="1264">
        <f t="shared" si="5"/>
        <v>0</v>
      </c>
      <c r="L25" s="1264">
        <f t="shared" si="5"/>
        <v>2</v>
      </c>
      <c r="M25" s="1322">
        <f t="shared" si="5"/>
        <v>2</v>
      </c>
    </row>
    <row r="26" spans="1:16" ht="21.75" customHeight="1" thickBot="1" x14ac:dyDescent="0.35">
      <c r="A26" s="946" t="s">
        <v>10</v>
      </c>
      <c r="B26" s="1265">
        <f>B19</f>
        <v>9</v>
      </c>
      <c r="C26" s="1266">
        <f t="shared" ref="C26:J26" si="6">C19</f>
        <v>7</v>
      </c>
      <c r="D26" s="1267">
        <f t="shared" si="6"/>
        <v>16</v>
      </c>
      <c r="E26" s="1265">
        <f t="shared" si="6"/>
        <v>12</v>
      </c>
      <c r="F26" s="1266">
        <f t="shared" si="6"/>
        <v>15</v>
      </c>
      <c r="G26" s="1267">
        <f t="shared" si="6"/>
        <v>27</v>
      </c>
      <c r="H26" s="1265">
        <f t="shared" si="6"/>
        <v>0</v>
      </c>
      <c r="I26" s="1266">
        <f t="shared" si="6"/>
        <v>0</v>
      </c>
      <c r="J26" s="1267">
        <f t="shared" si="6"/>
        <v>0</v>
      </c>
      <c r="K26" s="1268">
        <f>SUM(B26+E26+H26)</f>
        <v>21</v>
      </c>
      <c r="L26" s="1266">
        <f>SUM(C26+F26+I26)</f>
        <v>22</v>
      </c>
      <c r="M26" s="1267">
        <f>SUM(K26:L26)</f>
        <v>43</v>
      </c>
    </row>
    <row r="27" spans="1:16" ht="25.5" customHeight="1" thickBot="1" x14ac:dyDescent="0.35">
      <c r="A27" s="946" t="s">
        <v>14</v>
      </c>
      <c r="B27" s="1269">
        <f>B25</f>
        <v>0</v>
      </c>
      <c r="C27" s="1270">
        <f t="shared" ref="C27:J27" si="7">C25</f>
        <v>1</v>
      </c>
      <c r="D27" s="1271">
        <f t="shared" si="7"/>
        <v>1</v>
      </c>
      <c r="E27" s="1269">
        <f t="shared" si="7"/>
        <v>0</v>
      </c>
      <c r="F27" s="1270">
        <f t="shared" si="7"/>
        <v>1</v>
      </c>
      <c r="G27" s="1271">
        <f t="shared" si="7"/>
        <v>1</v>
      </c>
      <c r="H27" s="1269">
        <f t="shared" si="7"/>
        <v>0</v>
      </c>
      <c r="I27" s="1270">
        <f t="shared" si="7"/>
        <v>0</v>
      </c>
      <c r="J27" s="1271">
        <f t="shared" si="7"/>
        <v>0</v>
      </c>
      <c r="K27" s="1268">
        <f>B27+E27+H27</f>
        <v>0</v>
      </c>
      <c r="L27" s="1266">
        <f>C27+F27+I27</f>
        <v>2</v>
      </c>
      <c r="M27" s="1267">
        <f>SUM(K27:L27)</f>
        <v>2</v>
      </c>
    </row>
    <row r="28" spans="1:16" ht="31.5" customHeight="1" thickBot="1" x14ac:dyDescent="0.35">
      <c r="A28" s="947" t="s">
        <v>15</v>
      </c>
      <c r="B28" s="1272">
        <f>SUM(B26:B27)</f>
        <v>9</v>
      </c>
      <c r="C28" s="1273">
        <f t="shared" ref="C28:J28" si="8">SUM(C26:C27)</f>
        <v>8</v>
      </c>
      <c r="D28" s="1274">
        <f t="shared" si="8"/>
        <v>17</v>
      </c>
      <c r="E28" s="1272">
        <f t="shared" si="8"/>
        <v>12</v>
      </c>
      <c r="F28" s="1273">
        <f t="shared" si="8"/>
        <v>16</v>
      </c>
      <c r="G28" s="1274">
        <f t="shared" si="8"/>
        <v>28</v>
      </c>
      <c r="H28" s="1272">
        <f t="shared" si="8"/>
        <v>0</v>
      </c>
      <c r="I28" s="1273">
        <f t="shared" si="8"/>
        <v>0</v>
      </c>
      <c r="J28" s="1274">
        <f t="shared" si="8"/>
        <v>0</v>
      </c>
      <c r="K28" s="1275">
        <f>SUM(B28+E28+H28)</f>
        <v>21</v>
      </c>
      <c r="L28" s="1273">
        <f>SUM(C28+F28+I28)</f>
        <v>24</v>
      </c>
      <c r="M28" s="1274">
        <f>SUM(K28:L28)</f>
        <v>45</v>
      </c>
    </row>
    <row r="29" spans="1:16" x14ac:dyDescent="0.3">
      <c r="A29" s="1815"/>
      <c r="B29" s="1815"/>
      <c r="C29" s="1815"/>
      <c r="D29" s="1815"/>
      <c r="E29" s="1815"/>
      <c r="F29" s="1815"/>
      <c r="G29" s="1815"/>
      <c r="H29" s="1815"/>
      <c r="I29" s="1815"/>
      <c r="J29" s="1815"/>
      <c r="K29" s="1815"/>
      <c r="L29" s="1815"/>
      <c r="M29" s="1815"/>
      <c r="N29" s="1815"/>
      <c r="O29" s="1815"/>
      <c r="P29" s="1815"/>
    </row>
    <row r="30" spans="1:16" x14ac:dyDescent="0.3">
      <c r="A30" s="1815"/>
      <c r="B30" s="1815"/>
      <c r="C30" s="1815"/>
      <c r="D30" s="1815"/>
      <c r="E30" s="1815"/>
      <c r="F30" s="1815"/>
      <c r="G30" s="1815"/>
      <c r="H30" s="1815"/>
      <c r="I30" s="1815"/>
      <c r="J30" s="1815"/>
      <c r="K30" s="1815"/>
      <c r="L30" s="1815"/>
      <c r="M30" s="1815"/>
      <c r="N30" s="1815"/>
      <c r="O30" s="1815"/>
      <c r="P30" s="1815"/>
    </row>
    <row r="31" spans="1:16" x14ac:dyDescent="0.3">
      <c r="A31" s="3463" t="s">
        <v>362</v>
      </c>
      <c r="B31" s="3463"/>
      <c r="C31" s="3463"/>
      <c r="D31" s="3463"/>
      <c r="E31" s="3463"/>
      <c r="F31" s="3463"/>
      <c r="G31" s="3463"/>
      <c r="H31" s="1815"/>
      <c r="I31" s="1815"/>
      <c r="J31" s="1815"/>
      <c r="K31" s="1820" t="s">
        <v>363</v>
      </c>
      <c r="L31" s="1815"/>
      <c r="M31" s="1815"/>
      <c r="N31" s="1815"/>
      <c r="O31" s="1815"/>
      <c r="P31" s="1815"/>
    </row>
    <row r="32" spans="1:16" x14ac:dyDescent="0.3">
      <c r="A32" s="1815"/>
      <c r="B32" s="1815"/>
      <c r="C32" s="1815"/>
      <c r="D32" s="1815"/>
      <c r="E32" s="1815"/>
      <c r="F32" s="1815"/>
      <c r="G32" s="1815"/>
      <c r="H32" s="1815"/>
      <c r="I32" s="1815"/>
      <c r="J32" s="1815"/>
      <c r="K32" s="1815"/>
      <c r="L32" s="1815"/>
      <c r="M32" s="1815"/>
      <c r="N32" s="1815"/>
      <c r="O32" s="1815"/>
      <c r="P32" s="1815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3" zoomScale="50" zoomScaleNormal="50" workbookViewId="0">
      <selection activeCell="B14" sqref="B14"/>
    </sheetView>
  </sheetViews>
  <sheetFormatPr defaultRowHeight="25.5" x14ac:dyDescent="0.35"/>
  <cols>
    <col min="1" max="1" width="95.140625" style="15" customWidth="1"/>
    <col min="2" max="2" width="17" style="15" customWidth="1"/>
    <col min="3" max="3" width="16.7109375" style="15" customWidth="1"/>
    <col min="4" max="4" width="17" style="15" customWidth="1"/>
    <col min="5" max="5" width="16.7109375" style="15" customWidth="1"/>
    <col min="6" max="6" width="17" style="15" customWidth="1"/>
    <col min="7" max="7" width="16.7109375" style="15" customWidth="1"/>
    <col min="8" max="8" width="17" style="15" customWidth="1"/>
    <col min="9" max="15" width="16.7109375" style="15" customWidth="1"/>
    <col min="16" max="16" width="18" style="15" customWidth="1"/>
    <col min="17" max="18" width="10.7109375" style="15" customWidth="1"/>
    <col min="19" max="19" width="9.140625" style="15" customWidth="1"/>
    <col min="20" max="20" width="12.85546875" style="15" customWidth="1"/>
    <col min="21" max="21" width="23.42578125" style="15" customWidth="1"/>
    <col min="22" max="23" width="9.140625" style="15" customWidth="1"/>
    <col min="24" max="24" width="10.5703125" style="15" bestFit="1" customWidth="1"/>
    <col min="25" max="25" width="11.28515625" style="15" customWidth="1"/>
    <col min="26" max="256" width="9.140625" style="15"/>
    <col min="257" max="257" width="95.140625" style="15" customWidth="1"/>
    <col min="258" max="258" width="17" style="15" customWidth="1"/>
    <col min="259" max="259" width="16.7109375" style="15" customWidth="1"/>
    <col min="260" max="260" width="17" style="15" customWidth="1"/>
    <col min="261" max="261" width="16.7109375" style="15" customWidth="1"/>
    <col min="262" max="262" width="17" style="15" customWidth="1"/>
    <col min="263" max="263" width="16.7109375" style="15" customWidth="1"/>
    <col min="264" max="264" width="17" style="15" customWidth="1"/>
    <col min="265" max="271" width="16.7109375" style="15" customWidth="1"/>
    <col min="272" max="272" width="18" style="15" customWidth="1"/>
    <col min="273" max="274" width="10.7109375" style="15" customWidth="1"/>
    <col min="275" max="275" width="9.140625" style="15" customWidth="1"/>
    <col min="276" max="276" width="12.85546875" style="15" customWidth="1"/>
    <col min="277" max="277" width="23.42578125" style="15" customWidth="1"/>
    <col min="278" max="279" width="9.140625" style="15" customWidth="1"/>
    <col min="280" max="280" width="10.5703125" style="15" bestFit="1" customWidth="1"/>
    <col min="281" max="281" width="11.28515625" style="15" customWidth="1"/>
    <col min="282" max="512" width="9.140625" style="15"/>
    <col min="513" max="513" width="95.140625" style="15" customWidth="1"/>
    <col min="514" max="514" width="17" style="15" customWidth="1"/>
    <col min="515" max="515" width="16.7109375" style="15" customWidth="1"/>
    <col min="516" max="516" width="17" style="15" customWidth="1"/>
    <col min="517" max="517" width="16.7109375" style="15" customWidth="1"/>
    <col min="518" max="518" width="17" style="15" customWidth="1"/>
    <col min="519" max="519" width="16.7109375" style="15" customWidth="1"/>
    <col min="520" max="520" width="17" style="15" customWidth="1"/>
    <col min="521" max="527" width="16.7109375" style="15" customWidth="1"/>
    <col min="528" max="528" width="18" style="15" customWidth="1"/>
    <col min="529" max="530" width="10.7109375" style="15" customWidth="1"/>
    <col min="531" max="531" width="9.140625" style="15" customWidth="1"/>
    <col min="532" max="532" width="12.85546875" style="15" customWidth="1"/>
    <col min="533" max="533" width="23.42578125" style="15" customWidth="1"/>
    <col min="534" max="535" width="9.140625" style="15" customWidth="1"/>
    <col min="536" max="536" width="10.5703125" style="15" bestFit="1" customWidth="1"/>
    <col min="537" max="537" width="11.28515625" style="15" customWidth="1"/>
    <col min="538" max="768" width="9.140625" style="15"/>
    <col min="769" max="769" width="95.140625" style="15" customWidth="1"/>
    <col min="770" max="770" width="17" style="15" customWidth="1"/>
    <col min="771" max="771" width="16.7109375" style="15" customWidth="1"/>
    <col min="772" max="772" width="17" style="15" customWidth="1"/>
    <col min="773" max="773" width="16.7109375" style="15" customWidth="1"/>
    <col min="774" max="774" width="17" style="15" customWidth="1"/>
    <col min="775" max="775" width="16.7109375" style="15" customWidth="1"/>
    <col min="776" max="776" width="17" style="15" customWidth="1"/>
    <col min="777" max="783" width="16.7109375" style="15" customWidth="1"/>
    <col min="784" max="784" width="18" style="15" customWidth="1"/>
    <col min="785" max="786" width="10.7109375" style="15" customWidth="1"/>
    <col min="787" max="787" width="9.140625" style="15" customWidth="1"/>
    <col min="788" max="788" width="12.85546875" style="15" customWidth="1"/>
    <col min="789" max="789" width="23.42578125" style="15" customWidth="1"/>
    <col min="790" max="791" width="9.140625" style="15" customWidth="1"/>
    <col min="792" max="792" width="10.5703125" style="15" bestFit="1" customWidth="1"/>
    <col min="793" max="793" width="11.28515625" style="15" customWidth="1"/>
    <col min="794" max="1024" width="9.140625" style="15"/>
    <col min="1025" max="1025" width="95.140625" style="15" customWidth="1"/>
    <col min="1026" max="1026" width="17" style="15" customWidth="1"/>
    <col min="1027" max="1027" width="16.7109375" style="15" customWidth="1"/>
    <col min="1028" max="1028" width="17" style="15" customWidth="1"/>
    <col min="1029" max="1029" width="16.7109375" style="15" customWidth="1"/>
    <col min="1030" max="1030" width="17" style="15" customWidth="1"/>
    <col min="1031" max="1031" width="16.7109375" style="15" customWidth="1"/>
    <col min="1032" max="1032" width="17" style="15" customWidth="1"/>
    <col min="1033" max="1039" width="16.7109375" style="15" customWidth="1"/>
    <col min="1040" max="1040" width="18" style="15" customWidth="1"/>
    <col min="1041" max="1042" width="10.7109375" style="15" customWidth="1"/>
    <col min="1043" max="1043" width="9.140625" style="15" customWidth="1"/>
    <col min="1044" max="1044" width="12.85546875" style="15" customWidth="1"/>
    <col min="1045" max="1045" width="23.42578125" style="15" customWidth="1"/>
    <col min="1046" max="1047" width="9.140625" style="15" customWidth="1"/>
    <col min="1048" max="1048" width="10.5703125" style="15" bestFit="1" customWidth="1"/>
    <col min="1049" max="1049" width="11.28515625" style="15" customWidth="1"/>
    <col min="1050" max="1280" width="9.140625" style="15"/>
    <col min="1281" max="1281" width="95.140625" style="15" customWidth="1"/>
    <col min="1282" max="1282" width="17" style="15" customWidth="1"/>
    <col min="1283" max="1283" width="16.7109375" style="15" customWidth="1"/>
    <col min="1284" max="1284" width="17" style="15" customWidth="1"/>
    <col min="1285" max="1285" width="16.7109375" style="15" customWidth="1"/>
    <col min="1286" max="1286" width="17" style="15" customWidth="1"/>
    <col min="1287" max="1287" width="16.7109375" style="15" customWidth="1"/>
    <col min="1288" max="1288" width="17" style="15" customWidth="1"/>
    <col min="1289" max="1295" width="16.7109375" style="15" customWidth="1"/>
    <col min="1296" max="1296" width="18" style="15" customWidth="1"/>
    <col min="1297" max="1298" width="10.7109375" style="15" customWidth="1"/>
    <col min="1299" max="1299" width="9.140625" style="15" customWidth="1"/>
    <col min="1300" max="1300" width="12.85546875" style="15" customWidth="1"/>
    <col min="1301" max="1301" width="23.42578125" style="15" customWidth="1"/>
    <col min="1302" max="1303" width="9.140625" style="15" customWidth="1"/>
    <col min="1304" max="1304" width="10.5703125" style="15" bestFit="1" customWidth="1"/>
    <col min="1305" max="1305" width="11.28515625" style="15" customWidth="1"/>
    <col min="1306" max="1536" width="9.140625" style="15"/>
    <col min="1537" max="1537" width="95.140625" style="15" customWidth="1"/>
    <col min="1538" max="1538" width="17" style="15" customWidth="1"/>
    <col min="1539" max="1539" width="16.7109375" style="15" customWidth="1"/>
    <col min="1540" max="1540" width="17" style="15" customWidth="1"/>
    <col min="1541" max="1541" width="16.7109375" style="15" customWidth="1"/>
    <col min="1542" max="1542" width="17" style="15" customWidth="1"/>
    <col min="1543" max="1543" width="16.7109375" style="15" customWidth="1"/>
    <col min="1544" max="1544" width="17" style="15" customWidth="1"/>
    <col min="1545" max="1551" width="16.7109375" style="15" customWidth="1"/>
    <col min="1552" max="1552" width="18" style="15" customWidth="1"/>
    <col min="1553" max="1554" width="10.7109375" style="15" customWidth="1"/>
    <col min="1555" max="1555" width="9.140625" style="15" customWidth="1"/>
    <col min="1556" max="1556" width="12.85546875" style="15" customWidth="1"/>
    <col min="1557" max="1557" width="23.42578125" style="15" customWidth="1"/>
    <col min="1558" max="1559" width="9.140625" style="15" customWidth="1"/>
    <col min="1560" max="1560" width="10.5703125" style="15" bestFit="1" customWidth="1"/>
    <col min="1561" max="1561" width="11.28515625" style="15" customWidth="1"/>
    <col min="1562" max="1792" width="9.140625" style="15"/>
    <col min="1793" max="1793" width="95.140625" style="15" customWidth="1"/>
    <col min="1794" max="1794" width="17" style="15" customWidth="1"/>
    <col min="1795" max="1795" width="16.7109375" style="15" customWidth="1"/>
    <col min="1796" max="1796" width="17" style="15" customWidth="1"/>
    <col min="1797" max="1797" width="16.7109375" style="15" customWidth="1"/>
    <col min="1798" max="1798" width="17" style="15" customWidth="1"/>
    <col min="1799" max="1799" width="16.7109375" style="15" customWidth="1"/>
    <col min="1800" max="1800" width="17" style="15" customWidth="1"/>
    <col min="1801" max="1807" width="16.7109375" style="15" customWidth="1"/>
    <col min="1808" max="1808" width="18" style="15" customWidth="1"/>
    <col min="1809" max="1810" width="10.7109375" style="15" customWidth="1"/>
    <col min="1811" max="1811" width="9.140625" style="15" customWidth="1"/>
    <col min="1812" max="1812" width="12.85546875" style="15" customWidth="1"/>
    <col min="1813" max="1813" width="23.42578125" style="15" customWidth="1"/>
    <col min="1814" max="1815" width="9.140625" style="15" customWidth="1"/>
    <col min="1816" max="1816" width="10.5703125" style="15" bestFit="1" customWidth="1"/>
    <col min="1817" max="1817" width="11.28515625" style="15" customWidth="1"/>
    <col min="1818" max="2048" width="9.140625" style="15"/>
    <col min="2049" max="2049" width="95.140625" style="15" customWidth="1"/>
    <col min="2050" max="2050" width="17" style="15" customWidth="1"/>
    <col min="2051" max="2051" width="16.7109375" style="15" customWidth="1"/>
    <col min="2052" max="2052" width="17" style="15" customWidth="1"/>
    <col min="2053" max="2053" width="16.7109375" style="15" customWidth="1"/>
    <col min="2054" max="2054" width="17" style="15" customWidth="1"/>
    <col min="2055" max="2055" width="16.7109375" style="15" customWidth="1"/>
    <col min="2056" max="2056" width="17" style="15" customWidth="1"/>
    <col min="2057" max="2063" width="16.7109375" style="15" customWidth="1"/>
    <col min="2064" max="2064" width="18" style="15" customWidth="1"/>
    <col min="2065" max="2066" width="10.7109375" style="15" customWidth="1"/>
    <col min="2067" max="2067" width="9.140625" style="15" customWidth="1"/>
    <col min="2068" max="2068" width="12.85546875" style="15" customWidth="1"/>
    <col min="2069" max="2069" width="23.42578125" style="15" customWidth="1"/>
    <col min="2070" max="2071" width="9.140625" style="15" customWidth="1"/>
    <col min="2072" max="2072" width="10.5703125" style="15" bestFit="1" customWidth="1"/>
    <col min="2073" max="2073" width="11.28515625" style="15" customWidth="1"/>
    <col min="2074" max="2304" width="9.140625" style="15"/>
    <col min="2305" max="2305" width="95.140625" style="15" customWidth="1"/>
    <col min="2306" max="2306" width="17" style="15" customWidth="1"/>
    <col min="2307" max="2307" width="16.7109375" style="15" customWidth="1"/>
    <col min="2308" max="2308" width="17" style="15" customWidth="1"/>
    <col min="2309" max="2309" width="16.7109375" style="15" customWidth="1"/>
    <col min="2310" max="2310" width="17" style="15" customWidth="1"/>
    <col min="2311" max="2311" width="16.7109375" style="15" customWidth="1"/>
    <col min="2312" max="2312" width="17" style="15" customWidth="1"/>
    <col min="2313" max="2319" width="16.7109375" style="15" customWidth="1"/>
    <col min="2320" max="2320" width="18" style="15" customWidth="1"/>
    <col min="2321" max="2322" width="10.7109375" style="15" customWidth="1"/>
    <col min="2323" max="2323" width="9.140625" style="15" customWidth="1"/>
    <col min="2324" max="2324" width="12.85546875" style="15" customWidth="1"/>
    <col min="2325" max="2325" width="23.42578125" style="15" customWidth="1"/>
    <col min="2326" max="2327" width="9.140625" style="15" customWidth="1"/>
    <col min="2328" max="2328" width="10.5703125" style="15" bestFit="1" customWidth="1"/>
    <col min="2329" max="2329" width="11.28515625" style="15" customWidth="1"/>
    <col min="2330" max="2560" width="9.140625" style="15"/>
    <col min="2561" max="2561" width="95.140625" style="15" customWidth="1"/>
    <col min="2562" max="2562" width="17" style="15" customWidth="1"/>
    <col min="2563" max="2563" width="16.7109375" style="15" customWidth="1"/>
    <col min="2564" max="2564" width="17" style="15" customWidth="1"/>
    <col min="2565" max="2565" width="16.7109375" style="15" customWidth="1"/>
    <col min="2566" max="2566" width="17" style="15" customWidth="1"/>
    <col min="2567" max="2567" width="16.7109375" style="15" customWidth="1"/>
    <col min="2568" max="2568" width="17" style="15" customWidth="1"/>
    <col min="2569" max="2575" width="16.7109375" style="15" customWidth="1"/>
    <col min="2576" max="2576" width="18" style="15" customWidth="1"/>
    <col min="2577" max="2578" width="10.7109375" style="15" customWidth="1"/>
    <col min="2579" max="2579" width="9.140625" style="15" customWidth="1"/>
    <col min="2580" max="2580" width="12.85546875" style="15" customWidth="1"/>
    <col min="2581" max="2581" width="23.42578125" style="15" customWidth="1"/>
    <col min="2582" max="2583" width="9.140625" style="15" customWidth="1"/>
    <col min="2584" max="2584" width="10.5703125" style="15" bestFit="1" customWidth="1"/>
    <col min="2585" max="2585" width="11.28515625" style="15" customWidth="1"/>
    <col min="2586" max="2816" width="9.140625" style="15"/>
    <col min="2817" max="2817" width="95.140625" style="15" customWidth="1"/>
    <col min="2818" max="2818" width="17" style="15" customWidth="1"/>
    <col min="2819" max="2819" width="16.7109375" style="15" customWidth="1"/>
    <col min="2820" max="2820" width="17" style="15" customWidth="1"/>
    <col min="2821" max="2821" width="16.7109375" style="15" customWidth="1"/>
    <col min="2822" max="2822" width="17" style="15" customWidth="1"/>
    <col min="2823" max="2823" width="16.7109375" style="15" customWidth="1"/>
    <col min="2824" max="2824" width="17" style="15" customWidth="1"/>
    <col min="2825" max="2831" width="16.7109375" style="15" customWidth="1"/>
    <col min="2832" max="2832" width="18" style="15" customWidth="1"/>
    <col min="2833" max="2834" width="10.7109375" style="15" customWidth="1"/>
    <col min="2835" max="2835" width="9.140625" style="15" customWidth="1"/>
    <col min="2836" max="2836" width="12.85546875" style="15" customWidth="1"/>
    <col min="2837" max="2837" width="23.42578125" style="15" customWidth="1"/>
    <col min="2838" max="2839" width="9.140625" style="15" customWidth="1"/>
    <col min="2840" max="2840" width="10.5703125" style="15" bestFit="1" customWidth="1"/>
    <col min="2841" max="2841" width="11.28515625" style="15" customWidth="1"/>
    <col min="2842" max="3072" width="9.140625" style="15"/>
    <col min="3073" max="3073" width="95.140625" style="15" customWidth="1"/>
    <col min="3074" max="3074" width="17" style="15" customWidth="1"/>
    <col min="3075" max="3075" width="16.7109375" style="15" customWidth="1"/>
    <col min="3076" max="3076" width="17" style="15" customWidth="1"/>
    <col min="3077" max="3077" width="16.7109375" style="15" customWidth="1"/>
    <col min="3078" max="3078" width="17" style="15" customWidth="1"/>
    <col min="3079" max="3079" width="16.7109375" style="15" customWidth="1"/>
    <col min="3080" max="3080" width="17" style="15" customWidth="1"/>
    <col min="3081" max="3087" width="16.7109375" style="15" customWidth="1"/>
    <col min="3088" max="3088" width="18" style="15" customWidth="1"/>
    <col min="3089" max="3090" width="10.7109375" style="15" customWidth="1"/>
    <col min="3091" max="3091" width="9.140625" style="15" customWidth="1"/>
    <col min="3092" max="3092" width="12.85546875" style="15" customWidth="1"/>
    <col min="3093" max="3093" width="23.42578125" style="15" customWidth="1"/>
    <col min="3094" max="3095" width="9.140625" style="15" customWidth="1"/>
    <col min="3096" max="3096" width="10.5703125" style="15" bestFit="1" customWidth="1"/>
    <col min="3097" max="3097" width="11.28515625" style="15" customWidth="1"/>
    <col min="3098" max="3328" width="9.140625" style="15"/>
    <col min="3329" max="3329" width="95.140625" style="15" customWidth="1"/>
    <col min="3330" max="3330" width="17" style="15" customWidth="1"/>
    <col min="3331" max="3331" width="16.7109375" style="15" customWidth="1"/>
    <col min="3332" max="3332" width="17" style="15" customWidth="1"/>
    <col min="3333" max="3333" width="16.7109375" style="15" customWidth="1"/>
    <col min="3334" max="3334" width="17" style="15" customWidth="1"/>
    <col min="3335" max="3335" width="16.7109375" style="15" customWidth="1"/>
    <col min="3336" max="3336" width="17" style="15" customWidth="1"/>
    <col min="3337" max="3343" width="16.7109375" style="15" customWidth="1"/>
    <col min="3344" max="3344" width="18" style="15" customWidth="1"/>
    <col min="3345" max="3346" width="10.7109375" style="15" customWidth="1"/>
    <col min="3347" max="3347" width="9.140625" style="15" customWidth="1"/>
    <col min="3348" max="3348" width="12.85546875" style="15" customWidth="1"/>
    <col min="3349" max="3349" width="23.42578125" style="15" customWidth="1"/>
    <col min="3350" max="3351" width="9.140625" style="15" customWidth="1"/>
    <col min="3352" max="3352" width="10.5703125" style="15" bestFit="1" customWidth="1"/>
    <col min="3353" max="3353" width="11.28515625" style="15" customWidth="1"/>
    <col min="3354" max="3584" width="9.140625" style="15"/>
    <col min="3585" max="3585" width="95.140625" style="15" customWidth="1"/>
    <col min="3586" max="3586" width="17" style="15" customWidth="1"/>
    <col min="3587" max="3587" width="16.7109375" style="15" customWidth="1"/>
    <col min="3588" max="3588" width="17" style="15" customWidth="1"/>
    <col min="3589" max="3589" width="16.7109375" style="15" customWidth="1"/>
    <col min="3590" max="3590" width="17" style="15" customWidth="1"/>
    <col min="3591" max="3591" width="16.7109375" style="15" customWidth="1"/>
    <col min="3592" max="3592" width="17" style="15" customWidth="1"/>
    <col min="3593" max="3599" width="16.7109375" style="15" customWidth="1"/>
    <col min="3600" max="3600" width="18" style="15" customWidth="1"/>
    <col min="3601" max="3602" width="10.7109375" style="15" customWidth="1"/>
    <col min="3603" max="3603" width="9.140625" style="15" customWidth="1"/>
    <col min="3604" max="3604" width="12.85546875" style="15" customWidth="1"/>
    <col min="3605" max="3605" width="23.42578125" style="15" customWidth="1"/>
    <col min="3606" max="3607" width="9.140625" style="15" customWidth="1"/>
    <col min="3608" max="3608" width="10.5703125" style="15" bestFit="1" customWidth="1"/>
    <col min="3609" max="3609" width="11.28515625" style="15" customWidth="1"/>
    <col min="3610" max="3840" width="9.140625" style="15"/>
    <col min="3841" max="3841" width="95.140625" style="15" customWidth="1"/>
    <col min="3842" max="3842" width="17" style="15" customWidth="1"/>
    <col min="3843" max="3843" width="16.7109375" style="15" customWidth="1"/>
    <col min="3844" max="3844" width="17" style="15" customWidth="1"/>
    <col min="3845" max="3845" width="16.7109375" style="15" customWidth="1"/>
    <col min="3846" max="3846" width="17" style="15" customWidth="1"/>
    <col min="3847" max="3847" width="16.7109375" style="15" customWidth="1"/>
    <col min="3848" max="3848" width="17" style="15" customWidth="1"/>
    <col min="3849" max="3855" width="16.7109375" style="15" customWidth="1"/>
    <col min="3856" max="3856" width="18" style="15" customWidth="1"/>
    <col min="3857" max="3858" width="10.7109375" style="15" customWidth="1"/>
    <col min="3859" max="3859" width="9.140625" style="15" customWidth="1"/>
    <col min="3860" max="3860" width="12.85546875" style="15" customWidth="1"/>
    <col min="3861" max="3861" width="23.42578125" style="15" customWidth="1"/>
    <col min="3862" max="3863" width="9.140625" style="15" customWidth="1"/>
    <col min="3864" max="3864" width="10.5703125" style="15" bestFit="1" customWidth="1"/>
    <col min="3865" max="3865" width="11.28515625" style="15" customWidth="1"/>
    <col min="3866" max="4096" width="9.140625" style="15"/>
    <col min="4097" max="4097" width="95.140625" style="15" customWidth="1"/>
    <col min="4098" max="4098" width="17" style="15" customWidth="1"/>
    <col min="4099" max="4099" width="16.7109375" style="15" customWidth="1"/>
    <col min="4100" max="4100" width="17" style="15" customWidth="1"/>
    <col min="4101" max="4101" width="16.7109375" style="15" customWidth="1"/>
    <col min="4102" max="4102" width="17" style="15" customWidth="1"/>
    <col min="4103" max="4103" width="16.7109375" style="15" customWidth="1"/>
    <col min="4104" max="4104" width="17" style="15" customWidth="1"/>
    <col min="4105" max="4111" width="16.7109375" style="15" customWidth="1"/>
    <col min="4112" max="4112" width="18" style="15" customWidth="1"/>
    <col min="4113" max="4114" width="10.7109375" style="15" customWidth="1"/>
    <col min="4115" max="4115" width="9.140625" style="15" customWidth="1"/>
    <col min="4116" max="4116" width="12.85546875" style="15" customWidth="1"/>
    <col min="4117" max="4117" width="23.42578125" style="15" customWidth="1"/>
    <col min="4118" max="4119" width="9.140625" style="15" customWidth="1"/>
    <col min="4120" max="4120" width="10.5703125" style="15" bestFit="1" customWidth="1"/>
    <col min="4121" max="4121" width="11.28515625" style="15" customWidth="1"/>
    <col min="4122" max="4352" width="9.140625" style="15"/>
    <col min="4353" max="4353" width="95.140625" style="15" customWidth="1"/>
    <col min="4354" max="4354" width="17" style="15" customWidth="1"/>
    <col min="4355" max="4355" width="16.7109375" style="15" customWidth="1"/>
    <col min="4356" max="4356" width="17" style="15" customWidth="1"/>
    <col min="4357" max="4357" width="16.7109375" style="15" customWidth="1"/>
    <col min="4358" max="4358" width="17" style="15" customWidth="1"/>
    <col min="4359" max="4359" width="16.7109375" style="15" customWidth="1"/>
    <col min="4360" max="4360" width="17" style="15" customWidth="1"/>
    <col min="4361" max="4367" width="16.7109375" style="15" customWidth="1"/>
    <col min="4368" max="4368" width="18" style="15" customWidth="1"/>
    <col min="4369" max="4370" width="10.7109375" style="15" customWidth="1"/>
    <col min="4371" max="4371" width="9.140625" style="15" customWidth="1"/>
    <col min="4372" max="4372" width="12.85546875" style="15" customWidth="1"/>
    <col min="4373" max="4373" width="23.42578125" style="15" customWidth="1"/>
    <col min="4374" max="4375" width="9.140625" style="15" customWidth="1"/>
    <col min="4376" max="4376" width="10.5703125" style="15" bestFit="1" customWidth="1"/>
    <col min="4377" max="4377" width="11.28515625" style="15" customWidth="1"/>
    <col min="4378" max="4608" width="9.140625" style="15"/>
    <col min="4609" max="4609" width="95.140625" style="15" customWidth="1"/>
    <col min="4610" max="4610" width="17" style="15" customWidth="1"/>
    <col min="4611" max="4611" width="16.7109375" style="15" customWidth="1"/>
    <col min="4612" max="4612" width="17" style="15" customWidth="1"/>
    <col min="4613" max="4613" width="16.7109375" style="15" customWidth="1"/>
    <col min="4614" max="4614" width="17" style="15" customWidth="1"/>
    <col min="4615" max="4615" width="16.7109375" style="15" customWidth="1"/>
    <col min="4616" max="4616" width="17" style="15" customWidth="1"/>
    <col min="4617" max="4623" width="16.7109375" style="15" customWidth="1"/>
    <col min="4624" max="4624" width="18" style="15" customWidth="1"/>
    <col min="4625" max="4626" width="10.7109375" style="15" customWidth="1"/>
    <col min="4627" max="4627" width="9.140625" style="15" customWidth="1"/>
    <col min="4628" max="4628" width="12.85546875" style="15" customWidth="1"/>
    <col min="4629" max="4629" width="23.42578125" style="15" customWidth="1"/>
    <col min="4630" max="4631" width="9.140625" style="15" customWidth="1"/>
    <col min="4632" max="4632" width="10.5703125" style="15" bestFit="1" customWidth="1"/>
    <col min="4633" max="4633" width="11.28515625" style="15" customWidth="1"/>
    <col min="4634" max="4864" width="9.140625" style="15"/>
    <col min="4865" max="4865" width="95.140625" style="15" customWidth="1"/>
    <col min="4866" max="4866" width="17" style="15" customWidth="1"/>
    <col min="4867" max="4867" width="16.7109375" style="15" customWidth="1"/>
    <col min="4868" max="4868" width="17" style="15" customWidth="1"/>
    <col min="4869" max="4869" width="16.7109375" style="15" customWidth="1"/>
    <col min="4870" max="4870" width="17" style="15" customWidth="1"/>
    <col min="4871" max="4871" width="16.7109375" style="15" customWidth="1"/>
    <col min="4872" max="4872" width="17" style="15" customWidth="1"/>
    <col min="4873" max="4879" width="16.7109375" style="15" customWidth="1"/>
    <col min="4880" max="4880" width="18" style="15" customWidth="1"/>
    <col min="4881" max="4882" width="10.7109375" style="15" customWidth="1"/>
    <col min="4883" max="4883" width="9.140625" style="15" customWidth="1"/>
    <col min="4884" max="4884" width="12.85546875" style="15" customWidth="1"/>
    <col min="4885" max="4885" width="23.42578125" style="15" customWidth="1"/>
    <col min="4886" max="4887" width="9.140625" style="15" customWidth="1"/>
    <col min="4888" max="4888" width="10.5703125" style="15" bestFit="1" customWidth="1"/>
    <col min="4889" max="4889" width="11.28515625" style="15" customWidth="1"/>
    <col min="4890" max="5120" width="9.140625" style="15"/>
    <col min="5121" max="5121" width="95.140625" style="15" customWidth="1"/>
    <col min="5122" max="5122" width="17" style="15" customWidth="1"/>
    <col min="5123" max="5123" width="16.7109375" style="15" customWidth="1"/>
    <col min="5124" max="5124" width="17" style="15" customWidth="1"/>
    <col min="5125" max="5125" width="16.7109375" style="15" customWidth="1"/>
    <col min="5126" max="5126" width="17" style="15" customWidth="1"/>
    <col min="5127" max="5127" width="16.7109375" style="15" customWidth="1"/>
    <col min="5128" max="5128" width="17" style="15" customWidth="1"/>
    <col min="5129" max="5135" width="16.7109375" style="15" customWidth="1"/>
    <col min="5136" max="5136" width="18" style="15" customWidth="1"/>
    <col min="5137" max="5138" width="10.7109375" style="15" customWidth="1"/>
    <col min="5139" max="5139" width="9.140625" style="15" customWidth="1"/>
    <col min="5140" max="5140" width="12.85546875" style="15" customWidth="1"/>
    <col min="5141" max="5141" width="23.42578125" style="15" customWidth="1"/>
    <col min="5142" max="5143" width="9.140625" style="15" customWidth="1"/>
    <col min="5144" max="5144" width="10.5703125" style="15" bestFit="1" customWidth="1"/>
    <col min="5145" max="5145" width="11.28515625" style="15" customWidth="1"/>
    <col min="5146" max="5376" width="9.140625" style="15"/>
    <col min="5377" max="5377" width="95.140625" style="15" customWidth="1"/>
    <col min="5378" max="5378" width="17" style="15" customWidth="1"/>
    <col min="5379" max="5379" width="16.7109375" style="15" customWidth="1"/>
    <col min="5380" max="5380" width="17" style="15" customWidth="1"/>
    <col min="5381" max="5381" width="16.7109375" style="15" customWidth="1"/>
    <col min="5382" max="5382" width="17" style="15" customWidth="1"/>
    <col min="5383" max="5383" width="16.7109375" style="15" customWidth="1"/>
    <col min="5384" max="5384" width="17" style="15" customWidth="1"/>
    <col min="5385" max="5391" width="16.7109375" style="15" customWidth="1"/>
    <col min="5392" max="5392" width="18" style="15" customWidth="1"/>
    <col min="5393" max="5394" width="10.7109375" style="15" customWidth="1"/>
    <col min="5395" max="5395" width="9.140625" style="15" customWidth="1"/>
    <col min="5396" max="5396" width="12.85546875" style="15" customWidth="1"/>
    <col min="5397" max="5397" width="23.42578125" style="15" customWidth="1"/>
    <col min="5398" max="5399" width="9.140625" style="15" customWidth="1"/>
    <col min="5400" max="5400" width="10.5703125" style="15" bestFit="1" customWidth="1"/>
    <col min="5401" max="5401" width="11.28515625" style="15" customWidth="1"/>
    <col min="5402" max="5632" width="9.140625" style="15"/>
    <col min="5633" max="5633" width="95.140625" style="15" customWidth="1"/>
    <col min="5634" max="5634" width="17" style="15" customWidth="1"/>
    <col min="5635" max="5635" width="16.7109375" style="15" customWidth="1"/>
    <col min="5636" max="5636" width="17" style="15" customWidth="1"/>
    <col min="5637" max="5637" width="16.7109375" style="15" customWidth="1"/>
    <col min="5638" max="5638" width="17" style="15" customWidth="1"/>
    <col min="5639" max="5639" width="16.7109375" style="15" customWidth="1"/>
    <col min="5640" max="5640" width="17" style="15" customWidth="1"/>
    <col min="5641" max="5647" width="16.7109375" style="15" customWidth="1"/>
    <col min="5648" max="5648" width="18" style="15" customWidth="1"/>
    <col min="5649" max="5650" width="10.7109375" style="15" customWidth="1"/>
    <col min="5651" max="5651" width="9.140625" style="15" customWidth="1"/>
    <col min="5652" max="5652" width="12.85546875" style="15" customWidth="1"/>
    <col min="5653" max="5653" width="23.42578125" style="15" customWidth="1"/>
    <col min="5654" max="5655" width="9.140625" style="15" customWidth="1"/>
    <col min="5656" max="5656" width="10.5703125" style="15" bestFit="1" customWidth="1"/>
    <col min="5657" max="5657" width="11.28515625" style="15" customWidth="1"/>
    <col min="5658" max="5888" width="9.140625" style="15"/>
    <col min="5889" max="5889" width="95.140625" style="15" customWidth="1"/>
    <col min="5890" max="5890" width="17" style="15" customWidth="1"/>
    <col min="5891" max="5891" width="16.7109375" style="15" customWidth="1"/>
    <col min="5892" max="5892" width="17" style="15" customWidth="1"/>
    <col min="5893" max="5893" width="16.7109375" style="15" customWidth="1"/>
    <col min="5894" max="5894" width="17" style="15" customWidth="1"/>
    <col min="5895" max="5895" width="16.7109375" style="15" customWidth="1"/>
    <col min="5896" max="5896" width="17" style="15" customWidth="1"/>
    <col min="5897" max="5903" width="16.7109375" style="15" customWidth="1"/>
    <col min="5904" max="5904" width="18" style="15" customWidth="1"/>
    <col min="5905" max="5906" width="10.7109375" style="15" customWidth="1"/>
    <col min="5907" max="5907" width="9.140625" style="15" customWidth="1"/>
    <col min="5908" max="5908" width="12.85546875" style="15" customWidth="1"/>
    <col min="5909" max="5909" width="23.42578125" style="15" customWidth="1"/>
    <col min="5910" max="5911" width="9.140625" style="15" customWidth="1"/>
    <col min="5912" max="5912" width="10.5703125" style="15" bestFit="1" customWidth="1"/>
    <col min="5913" max="5913" width="11.28515625" style="15" customWidth="1"/>
    <col min="5914" max="6144" width="9.140625" style="15"/>
    <col min="6145" max="6145" width="95.140625" style="15" customWidth="1"/>
    <col min="6146" max="6146" width="17" style="15" customWidth="1"/>
    <col min="6147" max="6147" width="16.7109375" style="15" customWidth="1"/>
    <col min="6148" max="6148" width="17" style="15" customWidth="1"/>
    <col min="6149" max="6149" width="16.7109375" style="15" customWidth="1"/>
    <col min="6150" max="6150" width="17" style="15" customWidth="1"/>
    <col min="6151" max="6151" width="16.7109375" style="15" customWidth="1"/>
    <col min="6152" max="6152" width="17" style="15" customWidth="1"/>
    <col min="6153" max="6159" width="16.7109375" style="15" customWidth="1"/>
    <col min="6160" max="6160" width="18" style="15" customWidth="1"/>
    <col min="6161" max="6162" width="10.7109375" style="15" customWidth="1"/>
    <col min="6163" max="6163" width="9.140625" style="15" customWidth="1"/>
    <col min="6164" max="6164" width="12.85546875" style="15" customWidth="1"/>
    <col min="6165" max="6165" width="23.42578125" style="15" customWidth="1"/>
    <col min="6166" max="6167" width="9.140625" style="15" customWidth="1"/>
    <col min="6168" max="6168" width="10.5703125" style="15" bestFit="1" customWidth="1"/>
    <col min="6169" max="6169" width="11.28515625" style="15" customWidth="1"/>
    <col min="6170" max="6400" width="9.140625" style="15"/>
    <col min="6401" max="6401" width="95.140625" style="15" customWidth="1"/>
    <col min="6402" max="6402" width="17" style="15" customWidth="1"/>
    <col min="6403" max="6403" width="16.7109375" style="15" customWidth="1"/>
    <col min="6404" max="6404" width="17" style="15" customWidth="1"/>
    <col min="6405" max="6405" width="16.7109375" style="15" customWidth="1"/>
    <col min="6406" max="6406" width="17" style="15" customWidth="1"/>
    <col min="6407" max="6407" width="16.7109375" style="15" customWidth="1"/>
    <col min="6408" max="6408" width="17" style="15" customWidth="1"/>
    <col min="6409" max="6415" width="16.7109375" style="15" customWidth="1"/>
    <col min="6416" max="6416" width="18" style="15" customWidth="1"/>
    <col min="6417" max="6418" width="10.7109375" style="15" customWidth="1"/>
    <col min="6419" max="6419" width="9.140625" style="15" customWidth="1"/>
    <col min="6420" max="6420" width="12.85546875" style="15" customWidth="1"/>
    <col min="6421" max="6421" width="23.42578125" style="15" customWidth="1"/>
    <col min="6422" max="6423" width="9.140625" style="15" customWidth="1"/>
    <col min="6424" max="6424" width="10.5703125" style="15" bestFit="1" customWidth="1"/>
    <col min="6425" max="6425" width="11.28515625" style="15" customWidth="1"/>
    <col min="6426" max="6656" width="9.140625" style="15"/>
    <col min="6657" max="6657" width="95.140625" style="15" customWidth="1"/>
    <col min="6658" max="6658" width="17" style="15" customWidth="1"/>
    <col min="6659" max="6659" width="16.7109375" style="15" customWidth="1"/>
    <col min="6660" max="6660" width="17" style="15" customWidth="1"/>
    <col min="6661" max="6661" width="16.7109375" style="15" customWidth="1"/>
    <col min="6662" max="6662" width="17" style="15" customWidth="1"/>
    <col min="6663" max="6663" width="16.7109375" style="15" customWidth="1"/>
    <col min="6664" max="6664" width="17" style="15" customWidth="1"/>
    <col min="6665" max="6671" width="16.7109375" style="15" customWidth="1"/>
    <col min="6672" max="6672" width="18" style="15" customWidth="1"/>
    <col min="6673" max="6674" width="10.7109375" style="15" customWidth="1"/>
    <col min="6675" max="6675" width="9.140625" style="15" customWidth="1"/>
    <col min="6676" max="6676" width="12.85546875" style="15" customWidth="1"/>
    <col min="6677" max="6677" width="23.42578125" style="15" customWidth="1"/>
    <col min="6678" max="6679" width="9.140625" style="15" customWidth="1"/>
    <col min="6680" max="6680" width="10.5703125" style="15" bestFit="1" customWidth="1"/>
    <col min="6681" max="6681" width="11.28515625" style="15" customWidth="1"/>
    <col min="6682" max="6912" width="9.140625" style="15"/>
    <col min="6913" max="6913" width="95.140625" style="15" customWidth="1"/>
    <col min="6914" max="6914" width="17" style="15" customWidth="1"/>
    <col min="6915" max="6915" width="16.7109375" style="15" customWidth="1"/>
    <col min="6916" max="6916" width="17" style="15" customWidth="1"/>
    <col min="6917" max="6917" width="16.7109375" style="15" customWidth="1"/>
    <col min="6918" max="6918" width="17" style="15" customWidth="1"/>
    <col min="6919" max="6919" width="16.7109375" style="15" customWidth="1"/>
    <col min="6920" max="6920" width="17" style="15" customWidth="1"/>
    <col min="6921" max="6927" width="16.7109375" style="15" customWidth="1"/>
    <col min="6928" max="6928" width="18" style="15" customWidth="1"/>
    <col min="6929" max="6930" width="10.7109375" style="15" customWidth="1"/>
    <col min="6931" max="6931" width="9.140625" style="15" customWidth="1"/>
    <col min="6932" max="6932" width="12.85546875" style="15" customWidth="1"/>
    <col min="6933" max="6933" width="23.42578125" style="15" customWidth="1"/>
    <col min="6934" max="6935" width="9.140625" style="15" customWidth="1"/>
    <col min="6936" max="6936" width="10.5703125" style="15" bestFit="1" customWidth="1"/>
    <col min="6937" max="6937" width="11.28515625" style="15" customWidth="1"/>
    <col min="6938" max="7168" width="9.140625" style="15"/>
    <col min="7169" max="7169" width="95.140625" style="15" customWidth="1"/>
    <col min="7170" max="7170" width="17" style="15" customWidth="1"/>
    <col min="7171" max="7171" width="16.7109375" style="15" customWidth="1"/>
    <col min="7172" max="7172" width="17" style="15" customWidth="1"/>
    <col min="7173" max="7173" width="16.7109375" style="15" customWidth="1"/>
    <col min="7174" max="7174" width="17" style="15" customWidth="1"/>
    <col min="7175" max="7175" width="16.7109375" style="15" customWidth="1"/>
    <col min="7176" max="7176" width="17" style="15" customWidth="1"/>
    <col min="7177" max="7183" width="16.7109375" style="15" customWidth="1"/>
    <col min="7184" max="7184" width="18" style="15" customWidth="1"/>
    <col min="7185" max="7186" width="10.7109375" style="15" customWidth="1"/>
    <col min="7187" max="7187" width="9.140625" style="15" customWidth="1"/>
    <col min="7188" max="7188" width="12.85546875" style="15" customWidth="1"/>
    <col min="7189" max="7189" width="23.42578125" style="15" customWidth="1"/>
    <col min="7190" max="7191" width="9.140625" style="15" customWidth="1"/>
    <col min="7192" max="7192" width="10.5703125" style="15" bestFit="1" customWidth="1"/>
    <col min="7193" max="7193" width="11.28515625" style="15" customWidth="1"/>
    <col min="7194" max="7424" width="9.140625" style="15"/>
    <col min="7425" max="7425" width="95.140625" style="15" customWidth="1"/>
    <col min="7426" max="7426" width="17" style="15" customWidth="1"/>
    <col min="7427" max="7427" width="16.7109375" style="15" customWidth="1"/>
    <col min="7428" max="7428" width="17" style="15" customWidth="1"/>
    <col min="7429" max="7429" width="16.7109375" style="15" customWidth="1"/>
    <col min="7430" max="7430" width="17" style="15" customWidth="1"/>
    <col min="7431" max="7431" width="16.7109375" style="15" customWidth="1"/>
    <col min="7432" max="7432" width="17" style="15" customWidth="1"/>
    <col min="7433" max="7439" width="16.7109375" style="15" customWidth="1"/>
    <col min="7440" max="7440" width="18" style="15" customWidth="1"/>
    <col min="7441" max="7442" width="10.7109375" style="15" customWidth="1"/>
    <col min="7443" max="7443" width="9.140625" style="15" customWidth="1"/>
    <col min="7444" max="7444" width="12.85546875" style="15" customWidth="1"/>
    <col min="7445" max="7445" width="23.42578125" style="15" customWidth="1"/>
    <col min="7446" max="7447" width="9.140625" style="15" customWidth="1"/>
    <col min="7448" max="7448" width="10.5703125" style="15" bestFit="1" customWidth="1"/>
    <col min="7449" max="7449" width="11.28515625" style="15" customWidth="1"/>
    <col min="7450" max="7680" width="9.140625" style="15"/>
    <col min="7681" max="7681" width="95.140625" style="15" customWidth="1"/>
    <col min="7682" max="7682" width="17" style="15" customWidth="1"/>
    <col min="7683" max="7683" width="16.7109375" style="15" customWidth="1"/>
    <col min="7684" max="7684" width="17" style="15" customWidth="1"/>
    <col min="7685" max="7685" width="16.7109375" style="15" customWidth="1"/>
    <col min="7686" max="7686" width="17" style="15" customWidth="1"/>
    <col min="7687" max="7687" width="16.7109375" style="15" customWidth="1"/>
    <col min="7688" max="7688" width="17" style="15" customWidth="1"/>
    <col min="7689" max="7695" width="16.7109375" style="15" customWidth="1"/>
    <col min="7696" max="7696" width="18" style="15" customWidth="1"/>
    <col min="7697" max="7698" width="10.7109375" style="15" customWidth="1"/>
    <col min="7699" max="7699" width="9.140625" style="15" customWidth="1"/>
    <col min="7700" max="7700" width="12.85546875" style="15" customWidth="1"/>
    <col min="7701" max="7701" width="23.42578125" style="15" customWidth="1"/>
    <col min="7702" max="7703" width="9.140625" style="15" customWidth="1"/>
    <col min="7704" max="7704" width="10.5703125" style="15" bestFit="1" customWidth="1"/>
    <col min="7705" max="7705" width="11.28515625" style="15" customWidth="1"/>
    <col min="7706" max="7936" width="9.140625" style="15"/>
    <col min="7937" max="7937" width="95.140625" style="15" customWidth="1"/>
    <col min="7938" max="7938" width="17" style="15" customWidth="1"/>
    <col min="7939" max="7939" width="16.7109375" style="15" customWidth="1"/>
    <col min="7940" max="7940" width="17" style="15" customWidth="1"/>
    <col min="7941" max="7941" width="16.7109375" style="15" customWidth="1"/>
    <col min="7942" max="7942" width="17" style="15" customWidth="1"/>
    <col min="7943" max="7943" width="16.7109375" style="15" customWidth="1"/>
    <col min="7944" max="7944" width="17" style="15" customWidth="1"/>
    <col min="7945" max="7951" width="16.7109375" style="15" customWidth="1"/>
    <col min="7952" max="7952" width="18" style="15" customWidth="1"/>
    <col min="7953" max="7954" width="10.7109375" style="15" customWidth="1"/>
    <col min="7955" max="7955" width="9.140625" style="15" customWidth="1"/>
    <col min="7956" max="7956" width="12.85546875" style="15" customWidth="1"/>
    <col min="7957" max="7957" width="23.42578125" style="15" customWidth="1"/>
    <col min="7958" max="7959" width="9.140625" style="15" customWidth="1"/>
    <col min="7960" max="7960" width="10.5703125" style="15" bestFit="1" customWidth="1"/>
    <col min="7961" max="7961" width="11.28515625" style="15" customWidth="1"/>
    <col min="7962" max="8192" width="9.140625" style="15"/>
    <col min="8193" max="8193" width="95.140625" style="15" customWidth="1"/>
    <col min="8194" max="8194" width="17" style="15" customWidth="1"/>
    <col min="8195" max="8195" width="16.7109375" style="15" customWidth="1"/>
    <col min="8196" max="8196" width="17" style="15" customWidth="1"/>
    <col min="8197" max="8197" width="16.7109375" style="15" customWidth="1"/>
    <col min="8198" max="8198" width="17" style="15" customWidth="1"/>
    <col min="8199" max="8199" width="16.7109375" style="15" customWidth="1"/>
    <col min="8200" max="8200" width="17" style="15" customWidth="1"/>
    <col min="8201" max="8207" width="16.7109375" style="15" customWidth="1"/>
    <col min="8208" max="8208" width="18" style="15" customWidth="1"/>
    <col min="8209" max="8210" width="10.7109375" style="15" customWidth="1"/>
    <col min="8211" max="8211" width="9.140625" style="15" customWidth="1"/>
    <col min="8212" max="8212" width="12.85546875" style="15" customWidth="1"/>
    <col min="8213" max="8213" width="23.42578125" style="15" customWidth="1"/>
    <col min="8214" max="8215" width="9.140625" style="15" customWidth="1"/>
    <col min="8216" max="8216" width="10.5703125" style="15" bestFit="1" customWidth="1"/>
    <col min="8217" max="8217" width="11.28515625" style="15" customWidth="1"/>
    <col min="8218" max="8448" width="9.140625" style="15"/>
    <col min="8449" max="8449" width="95.140625" style="15" customWidth="1"/>
    <col min="8450" max="8450" width="17" style="15" customWidth="1"/>
    <col min="8451" max="8451" width="16.7109375" style="15" customWidth="1"/>
    <col min="8452" max="8452" width="17" style="15" customWidth="1"/>
    <col min="8453" max="8453" width="16.7109375" style="15" customWidth="1"/>
    <col min="8454" max="8454" width="17" style="15" customWidth="1"/>
    <col min="8455" max="8455" width="16.7109375" style="15" customWidth="1"/>
    <col min="8456" max="8456" width="17" style="15" customWidth="1"/>
    <col min="8457" max="8463" width="16.7109375" style="15" customWidth="1"/>
    <col min="8464" max="8464" width="18" style="15" customWidth="1"/>
    <col min="8465" max="8466" width="10.7109375" style="15" customWidth="1"/>
    <col min="8467" max="8467" width="9.140625" style="15" customWidth="1"/>
    <col min="8468" max="8468" width="12.85546875" style="15" customWidth="1"/>
    <col min="8469" max="8469" width="23.42578125" style="15" customWidth="1"/>
    <col min="8470" max="8471" width="9.140625" style="15" customWidth="1"/>
    <col min="8472" max="8472" width="10.5703125" style="15" bestFit="1" customWidth="1"/>
    <col min="8473" max="8473" width="11.28515625" style="15" customWidth="1"/>
    <col min="8474" max="8704" width="9.140625" style="15"/>
    <col min="8705" max="8705" width="95.140625" style="15" customWidth="1"/>
    <col min="8706" max="8706" width="17" style="15" customWidth="1"/>
    <col min="8707" max="8707" width="16.7109375" style="15" customWidth="1"/>
    <col min="8708" max="8708" width="17" style="15" customWidth="1"/>
    <col min="8709" max="8709" width="16.7109375" style="15" customWidth="1"/>
    <col min="8710" max="8710" width="17" style="15" customWidth="1"/>
    <col min="8711" max="8711" width="16.7109375" style="15" customWidth="1"/>
    <col min="8712" max="8712" width="17" style="15" customWidth="1"/>
    <col min="8713" max="8719" width="16.7109375" style="15" customWidth="1"/>
    <col min="8720" max="8720" width="18" style="15" customWidth="1"/>
    <col min="8721" max="8722" width="10.7109375" style="15" customWidth="1"/>
    <col min="8723" max="8723" width="9.140625" style="15" customWidth="1"/>
    <col min="8724" max="8724" width="12.85546875" style="15" customWidth="1"/>
    <col min="8725" max="8725" width="23.42578125" style="15" customWidth="1"/>
    <col min="8726" max="8727" width="9.140625" style="15" customWidth="1"/>
    <col min="8728" max="8728" width="10.5703125" style="15" bestFit="1" customWidth="1"/>
    <col min="8729" max="8729" width="11.28515625" style="15" customWidth="1"/>
    <col min="8730" max="8960" width="9.140625" style="15"/>
    <col min="8961" max="8961" width="95.140625" style="15" customWidth="1"/>
    <col min="8962" max="8962" width="17" style="15" customWidth="1"/>
    <col min="8963" max="8963" width="16.7109375" style="15" customWidth="1"/>
    <col min="8964" max="8964" width="17" style="15" customWidth="1"/>
    <col min="8965" max="8965" width="16.7109375" style="15" customWidth="1"/>
    <col min="8966" max="8966" width="17" style="15" customWidth="1"/>
    <col min="8967" max="8967" width="16.7109375" style="15" customWidth="1"/>
    <col min="8968" max="8968" width="17" style="15" customWidth="1"/>
    <col min="8969" max="8975" width="16.7109375" style="15" customWidth="1"/>
    <col min="8976" max="8976" width="18" style="15" customWidth="1"/>
    <col min="8977" max="8978" width="10.7109375" style="15" customWidth="1"/>
    <col min="8979" max="8979" width="9.140625" style="15" customWidth="1"/>
    <col min="8980" max="8980" width="12.85546875" style="15" customWidth="1"/>
    <col min="8981" max="8981" width="23.42578125" style="15" customWidth="1"/>
    <col min="8982" max="8983" width="9.140625" style="15" customWidth="1"/>
    <col min="8984" max="8984" width="10.5703125" style="15" bestFit="1" customWidth="1"/>
    <col min="8985" max="8985" width="11.28515625" style="15" customWidth="1"/>
    <col min="8986" max="9216" width="9.140625" style="15"/>
    <col min="9217" max="9217" width="95.140625" style="15" customWidth="1"/>
    <col min="9218" max="9218" width="17" style="15" customWidth="1"/>
    <col min="9219" max="9219" width="16.7109375" style="15" customWidth="1"/>
    <col min="9220" max="9220" width="17" style="15" customWidth="1"/>
    <col min="9221" max="9221" width="16.7109375" style="15" customWidth="1"/>
    <col min="9222" max="9222" width="17" style="15" customWidth="1"/>
    <col min="9223" max="9223" width="16.7109375" style="15" customWidth="1"/>
    <col min="9224" max="9224" width="17" style="15" customWidth="1"/>
    <col min="9225" max="9231" width="16.7109375" style="15" customWidth="1"/>
    <col min="9232" max="9232" width="18" style="15" customWidth="1"/>
    <col min="9233" max="9234" width="10.7109375" style="15" customWidth="1"/>
    <col min="9235" max="9235" width="9.140625" style="15" customWidth="1"/>
    <col min="9236" max="9236" width="12.85546875" style="15" customWidth="1"/>
    <col min="9237" max="9237" width="23.42578125" style="15" customWidth="1"/>
    <col min="9238" max="9239" width="9.140625" style="15" customWidth="1"/>
    <col min="9240" max="9240" width="10.5703125" style="15" bestFit="1" customWidth="1"/>
    <col min="9241" max="9241" width="11.28515625" style="15" customWidth="1"/>
    <col min="9242" max="9472" width="9.140625" style="15"/>
    <col min="9473" max="9473" width="95.140625" style="15" customWidth="1"/>
    <col min="9474" max="9474" width="17" style="15" customWidth="1"/>
    <col min="9475" max="9475" width="16.7109375" style="15" customWidth="1"/>
    <col min="9476" max="9476" width="17" style="15" customWidth="1"/>
    <col min="9477" max="9477" width="16.7109375" style="15" customWidth="1"/>
    <col min="9478" max="9478" width="17" style="15" customWidth="1"/>
    <col min="9479" max="9479" width="16.7109375" style="15" customWidth="1"/>
    <col min="9480" max="9480" width="17" style="15" customWidth="1"/>
    <col min="9481" max="9487" width="16.7109375" style="15" customWidth="1"/>
    <col min="9488" max="9488" width="18" style="15" customWidth="1"/>
    <col min="9489" max="9490" width="10.7109375" style="15" customWidth="1"/>
    <col min="9491" max="9491" width="9.140625" style="15" customWidth="1"/>
    <col min="9492" max="9492" width="12.85546875" style="15" customWidth="1"/>
    <col min="9493" max="9493" width="23.42578125" style="15" customWidth="1"/>
    <col min="9494" max="9495" width="9.140625" style="15" customWidth="1"/>
    <col min="9496" max="9496" width="10.5703125" style="15" bestFit="1" customWidth="1"/>
    <col min="9497" max="9497" width="11.28515625" style="15" customWidth="1"/>
    <col min="9498" max="9728" width="9.140625" style="15"/>
    <col min="9729" max="9729" width="95.140625" style="15" customWidth="1"/>
    <col min="9730" max="9730" width="17" style="15" customWidth="1"/>
    <col min="9731" max="9731" width="16.7109375" style="15" customWidth="1"/>
    <col min="9732" max="9732" width="17" style="15" customWidth="1"/>
    <col min="9733" max="9733" width="16.7109375" style="15" customWidth="1"/>
    <col min="9734" max="9734" width="17" style="15" customWidth="1"/>
    <col min="9735" max="9735" width="16.7109375" style="15" customWidth="1"/>
    <col min="9736" max="9736" width="17" style="15" customWidth="1"/>
    <col min="9737" max="9743" width="16.7109375" style="15" customWidth="1"/>
    <col min="9744" max="9744" width="18" style="15" customWidth="1"/>
    <col min="9745" max="9746" width="10.7109375" style="15" customWidth="1"/>
    <col min="9747" max="9747" width="9.140625" style="15" customWidth="1"/>
    <col min="9748" max="9748" width="12.85546875" style="15" customWidth="1"/>
    <col min="9749" max="9749" width="23.42578125" style="15" customWidth="1"/>
    <col min="9750" max="9751" width="9.140625" style="15" customWidth="1"/>
    <col min="9752" max="9752" width="10.5703125" style="15" bestFit="1" customWidth="1"/>
    <col min="9753" max="9753" width="11.28515625" style="15" customWidth="1"/>
    <col min="9754" max="9984" width="9.140625" style="15"/>
    <col min="9985" max="9985" width="95.140625" style="15" customWidth="1"/>
    <col min="9986" max="9986" width="17" style="15" customWidth="1"/>
    <col min="9987" max="9987" width="16.7109375" style="15" customWidth="1"/>
    <col min="9988" max="9988" width="17" style="15" customWidth="1"/>
    <col min="9989" max="9989" width="16.7109375" style="15" customWidth="1"/>
    <col min="9990" max="9990" width="17" style="15" customWidth="1"/>
    <col min="9991" max="9991" width="16.7109375" style="15" customWidth="1"/>
    <col min="9992" max="9992" width="17" style="15" customWidth="1"/>
    <col min="9993" max="9999" width="16.7109375" style="15" customWidth="1"/>
    <col min="10000" max="10000" width="18" style="15" customWidth="1"/>
    <col min="10001" max="10002" width="10.7109375" style="15" customWidth="1"/>
    <col min="10003" max="10003" width="9.140625" style="15" customWidth="1"/>
    <col min="10004" max="10004" width="12.85546875" style="15" customWidth="1"/>
    <col min="10005" max="10005" width="23.42578125" style="15" customWidth="1"/>
    <col min="10006" max="10007" width="9.140625" style="15" customWidth="1"/>
    <col min="10008" max="10008" width="10.5703125" style="15" bestFit="1" customWidth="1"/>
    <col min="10009" max="10009" width="11.28515625" style="15" customWidth="1"/>
    <col min="10010" max="10240" width="9.140625" style="15"/>
    <col min="10241" max="10241" width="95.140625" style="15" customWidth="1"/>
    <col min="10242" max="10242" width="17" style="15" customWidth="1"/>
    <col min="10243" max="10243" width="16.7109375" style="15" customWidth="1"/>
    <col min="10244" max="10244" width="17" style="15" customWidth="1"/>
    <col min="10245" max="10245" width="16.7109375" style="15" customWidth="1"/>
    <col min="10246" max="10246" width="17" style="15" customWidth="1"/>
    <col min="10247" max="10247" width="16.7109375" style="15" customWidth="1"/>
    <col min="10248" max="10248" width="17" style="15" customWidth="1"/>
    <col min="10249" max="10255" width="16.7109375" style="15" customWidth="1"/>
    <col min="10256" max="10256" width="18" style="15" customWidth="1"/>
    <col min="10257" max="10258" width="10.7109375" style="15" customWidth="1"/>
    <col min="10259" max="10259" width="9.140625" style="15" customWidth="1"/>
    <col min="10260" max="10260" width="12.85546875" style="15" customWidth="1"/>
    <col min="10261" max="10261" width="23.42578125" style="15" customWidth="1"/>
    <col min="10262" max="10263" width="9.140625" style="15" customWidth="1"/>
    <col min="10264" max="10264" width="10.5703125" style="15" bestFit="1" customWidth="1"/>
    <col min="10265" max="10265" width="11.28515625" style="15" customWidth="1"/>
    <col min="10266" max="10496" width="9.140625" style="15"/>
    <col min="10497" max="10497" width="95.140625" style="15" customWidth="1"/>
    <col min="10498" max="10498" width="17" style="15" customWidth="1"/>
    <col min="10499" max="10499" width="16.7109375" style="15" customWidth="1"/>
    <col min="10500" max="10500" width="17" style="15" customWidth="1"/>
    <col min="10501" max="10501" width="16.7109375" style="15" customWidth="1"/>
    <col min="10502" max="10502" width="17" style="15" customWidth="1"/>
    <col min="10503" max="10503" width="16.7109375" style="15" customWidth="1"/>
    <col min="10504" max="10504" width="17" style="15" customWidth="1"/>
    <col min="10505" max="10511" width="16.7109375" style="15" customWidth="1"/>
    <col min="10512" max="10512" width="18" style="15" customWidth="1"/>
    <col min="10513" max="10514" width="10.7109375" style="15" customWidth="1"/>
    <col min="10515" max="10515" width="9.140625" style="15" customWidth="1"/>
    <col min="10516" max="10516" width="12.85546875" style="15" customWidth="1"/>
    <col min="10517" max="10517" width="23.42578125" style="15" customWidth="1"/>
    <col min="10518" max="10519" width="9.140625" style="15" customWidth="1"/>
    <col min="10520" max="10520" width="10.5703125" style="15" bestFit="1" customWidth="1"/>
    <col min="10521" max="10521" width="11.28515625" style="15" customWidth="1"/>
    <col min="10522" max="10752" width="9.140625" style="15"/>
    <col min="10753" max="10753" width="95.140625" style="15" customWidth="1"/>
    <col min="10754" max="10754" width="17" style="15" customWidth="1"/>
    <col min="10755" max="10755" width="16.7109375" style="15" customWidth="1"/>
    <col min="10756" max="10756" width="17" style="15" customWidth="1"/>
    <col min="10757" max="10757" width="16.7109375" style="15" customWidth="1"/>
    <col min="10758" max="10758" width="17" style="15" customWidth="1"/>
    <col min="10759" max="10759" width="16.7109375" style="15" customWidth="1"/>
    <col min="10760" max="10760" width="17" style="15" customWidth="1"/>
    <col min="10761" max="10767" width="16.7109375" style="15" customWidth="1"/>
    <col min="10768" max="10768" width="18" style="15" customWidth="1"/>
    <col min="10769" max="10770" width="10.7109375" style="15" customWidth="1"/>
    <col min="10771" max="10771" width="9.140625" style="15" customWidth="1"/>
    <col min="10772" max="10772" width="12.85546875" style="15" customWidth="1"/>
    <col min="10773" max="10773" width="23.42578125" style="15" customWidth="1"/>
    <col min="10774" max="10775" width="9.140625" style="15" customWidth="1"/>
    <col min="10776" max="10776" width="10.5703125" style="15" bestFit="1" customWidth="1"/>
    <col min="10777" max="10777" width="11.28515625" style="15" customWidth="1"/>
    <col min="10778" max="11008" width="9.140625" style="15"/>
    <col min="11009" max="11009" width="95.140625" style="15" customWidth="1"/>
    <col min="11010" max="11010" width="17" style="15" customWidth="1"/>
    <col min="11011" max="11011" width="16.7109375" style="15" customWidth="1"/>
    <col min="11012" max="11012" width="17" style="15" customWidth="1"/>
    <col min="11013" max="11013" width="16.7109375" style="15" customWidth="1"/>
    <col min="11014" max="11014" width="17" style="15" customWidth="1"/>
    <col min="11015" max="11015" width="16.7109375" style="15" customWidth="1"/>
    <col min="11016" max="11016" width="17" style="15" customWidth="1"/>
    <col min="11017" max="11023" width="16.7109375" style="15" customWidth="1"/>
    <col min="11024" max="11024" width="18" style="15" customWidth="1"/>
    <col min="11025" max="11026" width="10.7109375" style="15" customWidth="1"/>
    <col min="11027" max="11027" width="9.140625" style="15" customWidth="1"/>
    <col min="11028" max="11028" width="12.85546875" style="15" customWidth="1"/>
    <col min="11029" max="11029" width="23.42578125" style="15" customWidth="1"/>
    <col min="11030" max="11031" width="9.140625" style="15" customWidth="1"/>
    <col min="11032" max="11032" width="10.5703125" style="15" bestFit="1" customWidth="1"/>
    <col min="11033" max="11033" width="11.28515625" style="15" customWidth="1"/>
    <col min="11034" max="11264" width="9.140625" style="15"/>
    <col min="11265" max="11265" width="95.140625" style="15" customWidth="1"/>
    <col min="11266" max="11266" width="17" style="15" customWidth="1"/>
    <col min="11267" max="11267" width="16.7109375" style="15" customWidth="1"/>
    <col min="11268" max="11268" width="17" style="15" customWidth="1"/>
    <col min="11269" max="11269" width="16.7109375" style="15" customWidth="1"/>
    <col min="11270" max="11270" width="17" style="15" customWidth="1"/>
    <col min="11271" max="11271" width="16.7109375" style="15" customWidth="1"/>
    <col min="11272" max="11272" width="17" style="15" customWidth="1"/>
    <col min="11273" max="11279" width="16.7109375" style="15" customWidth="1"/>
    <col min="11280" max="11280" width="18" style="15" customWidth="1"/>
    <col min="11281" max="11282" width="10.7109375" style="15" customWidth="1"/>
    <col min="11283" max="11283" width="9.140625" style="15" customWidth="1"/>
    <col min="11284" max="11284" width="12.85546875" style="15" customWidth="1"/>
    <col min="11285" max="11285" width="23.42578125" style="15" customWidth="1"/>
    <col min="11286" max="11287" width="9.140625" style="15" customWidth="1"/>
    <col min="11288" max="11288" width="10.5703125" style="15" bestFit="1" customWidth="1"/>
    <col min="11289" max="11289" width="11.28515625" style="15" customWidth="1"/>
    <col min="11290" max="11520" width="9.140625" style="15"/>
    <col min="11521" max="11521" width="95.140625" style="15" customWidth="1"/>
    <col min="11522" max="11522" width="17" style="15" customWidth="1"/>
    <col min="11523" max="11523" width="16.7109375" style="15" customWidth="1"/>
    <col min="11524" max="11524" width="17" style="15" customWidth="1"/>
    <col min="11525" max="11525" width="16.7109375" style="15" customWidth="1"/>
    <col min="11526" max="11526" width="17" style="15" customWidth="1"/>
    <col min="11527" max="11527" width="16.7109375" style="15" customWidth="1"/>
    <col min="11528" max="11528" width="17" style="15" customWidth="1"/>
    <col min="11529" max="11535" width="16.7109375" style="15" customWidth="1"/>
    <col min="11536" max="11536" width="18" style="15" customWidth="1"/>
    <col min="11537" max="11538" width="10.7109375" style="15" customWidth="1"/>
    <col min="11539" max="11539" width="9.140625" style="15" customWidth="1"/>
    <col min="11540" max="11540" width="12.85546875" style="15" customWidth="1"/>
    <col min="11541" max="11541" width="23.42578125" style="15" customWidth="1"/>
    <col min="11542" max="11543" width="9.140625" style="15" customWidth="1"/>
    <col min="11544" max="11544" width="10.5703125" style="15" bestFit="1" customWidth="1"/>
    <col min="11545" max="11545" width="11.28515625" style="15" customWidth="1"/>
    <col min="11546" max="11776" width="9.140625" style="15"/>
    <col min="11777" max="11777" width="95.140625" style="15" customWidth="1"/>
    <col min="11778" max="11778" width="17" style="15" customWidth="1"/>
    <col min="11779" max="11779" width="16.7109375" style="15" customWidth="1"/>
    <col min="11780" max="11780" width="17" style="15" customWidth="1"/>
    <col min="11781" max="11781" width="16.7109375" style="15" customWidth="1"/>
    <col min="11782" max="11782" width="17" style="15" customWidth="1"/>
    <col min="11783" max="11783" width="16.7109375" style="15" customWidth="1"/>
    <col min="11784" max="11784" width="17" style="15" customWidth="1"/>
    <col min="11785" max="11791" width="16.7109375" style="15" customWidth="1"/>
    <col min="11792" max="11792" width="18" style="15" customWidth="1"/>
    <col min="11793" max="11794" width="10.7109375" style="15" customWidth="1"/>
    <col min="11795" max="11795" width="9.140625" style="15" customWidth="1"/>
    <col min="11796" max="11796" width="12.85546875" style="15" customWidth="1"/>
    <col min="11797" max="11797" width="23.42578125" style="15" customWidth="1"/>
    <col min="11798" max="11799" width="9.140625" style="15" customWidth="1"/>
    <col min="11800" max="11800" width="10.5703125" style="15" bestFit="1" customWidth="1"/>
    <col min="11801" max="11801" width="11.28515625" style="15" customWidth="1"/>
    <col min="11802" max="12032" width="9.140625" style="15"/>
    <col min="12033" max="12033" width="95.140625" style="15" customWidth="1"/>
    <col min="12034" max="12034" width="17" style="15" customWidth="1"/>
    <col min="12035" max="12035" width="16.7109375" style="15" customWidth="1"/>
    <col min="12036" max="12036" width="17" style="15" customWidth="1"/>
    <col min="12037" max="12037" width="16.7109375" style="15" customWidth="1"/>
    <col min="12038" max="12038" width="17" style="15" customWidth="1"/>
    <col min="12039" max="12039" width="16.7109375" style="15" customWidth="1"/>
    <col min="12040" max="12040" width="17" style="15" customWidth="1"/>
    <col min="12041" max="12047" width="16.7109375" style="15" customWidth="1"/>
    <col min="12048" max="12048" width="18" style="15" customWidth="1"/>
    <col min="12049" max="12050" width="10.7109375" style="15" customWidth="1"/>
    <col min="12051" max="12051" width="9.140625" style="15" customWidth="1"/>
    <col min="12052" max="12052" width="12.85546875" style="15" customWidth="1"/>
    <col min="12053" max="12053" width="23.42578125" style="15" customWidth="1"/>
    <col min="12054" max="12055" width="9.140625" style="15" customWidth="1"/>
    <col min="12056" max="12056" width="10.5703125" style="15" bestFit="1" customWidth="1"/>
    <col min="12057" max="12057" width="11.28515625" style="15" customWidth="1"/>
    <col min="12058" max="12288" width="9.140625" style="15"/>
    <col min="12289" max="12289" width="95.140625" style="15" customWidth="1"/>
    <col min="12290" max="12290" width="17" style="15" customWidth="1"/>
    <col min="12291" max="12291" width="16.7109375" style="15" customWidth="1"/>
    <col min="12292" max="12292" width="17" style="15" customWidth="1"/>
    <col min="12293" max="12293" width="16.7109375" style="15" customWidth="1"/>
    <col min="12294" max="12294" width="17" style="15" customWidth="1"/>
    <col min="12295" max="12295" width="16.7109375" style="15" customWidth="1"/>
    <col min="12296" max="12296" width="17" style="15" customWidth="1"/>
    <col min="12297" max="12303" width="16.7109375" style="15" customWidth="1"/>
    <col min="12304" max="12304" width="18" style="15" customWidth="1"/>
    <col min="12305" max="12306" width="10.7109375" style="15" customWidth="1"/>
    <col min="12307" max="12307" width="9.140625" style="15" customWidth="1"/>
    <col min="12308" max="12308" width="12.85546875" style="15" customWidth="1"/>
    <col min="12309" max="12309" width="23.42578125" style="15" customWidth="1"/>
    <col min="12310" max="12311" width="9.140625" style="15" customWidth="1"/>
    <col min="12312" max="12312" width="10.5703125" style="15" bestFit="1" customWidth="1"/>
    <col min="12313" max="12313" width="11.28515625" style="15" customWidth="1"/>
    <col min="12314" max="12544" width="9.140625" style="15"/>
    <col min="12545" max="12545" width="95.140625" style="15" customWidth="1"/>
    <col min="12546" max="12546" width="17" style="15" customWidth="1"/>
    <col min="12547" max="12547" width="16.7109375" style="15" customWidth="1"/>
    <col min="12548" max="12548" width="17" style="15" customWidth="1"/>
    <col min="12549" max="12549" width="16.7109375" style="15" customWidth="1"/>
    <col min="12550" max="12550" width="17" style="15" customWidth="1"/>
    <col min="12551" max="12551" width="16.7109375" style="15" customWidth="1"/>
    <col min="12552" max="12552" width="17" style="15" customWidth="1"/>
    <col min="12553" max="12559" width="16.7109375" style="15" customWidth="1"/>
    <col min="12560" max="12560" width="18" style="15" customWidth="1"/>
    <col min="12561" max="12562" width="10.7109375" style="15" customWidth="1"/>
    <col min="12563" max="12563" width="9.140625" style="15" customWidth="1"/>
    <col min="12564" max="12564" width="12.85546875" style="15" customWidth="1"/>
    <col min="12565" max="12565" width="23.42578125" style="15" customWidth="1"/>
    <col min="12566" max="12567" width="9.140625" style="15" customWidth="1"/>
    <col min="12568" max="12568" width="10.5703125" style="15" bestFit="1" customWidth="1"/>
    <col min="12569" max="12569" width="11.28515625" style="15" customWidth="1"/>
    <col min="12570" max="12800" width="9.140625" style="15"/>
    <col min="12801" max="12801" width="95.140625" style="15" customWidth="1"/>
    <col min="12802" max="12802" width="17" style="15" customWidth="1"/>
    <col min="12803" max="12803" width="16.7109375" style="15" customWidth="1"/>
    <col min="12804" max="12804" width="17" style="15" customWidth="1"/>
    <col min="12805" max="12805" width="16.7109375" style="15" customWidth="1"/>
    <col min="12806" max="12806" width="17" style="15" customWidth="1"/>
    <col min="12807" max="12807" width="16.7109375" style="15" customWidth="1"/>
    <col min="12808" max="12808" width="17" style="15" customWidth="1"/>
    <col min="12809" max="12815" width="16.7109375" style="15" customWidth="1"/>
    <col min="12816" max="12816" width="18" style="15" customWidth="1"/>
    <col min="12817" max="12818" width="10.7109375" style="15" customWidth="1"/>
    <col min="12819" max="12819" width="9.140625" style="15" customWidth="1"/>
    <col min="12820" max="12820" width="12.85546875" style="15" customWidth="1"/>
    <col min="12821" max="12821" width="23.42578125" style="15" customWidth="1"/>
    <col min="12822" max="12823" width="9.140625" style="15" customWidth="1"/>
    <col min="12824" max="12824" width="10.5703125" style="15" bestFit="1" customWidth="1"/>
    <col min="12825" max="12825" width="11.28515625" style="15" customWidth="1"/>
    <col min="12826" max="13056" width="9.140625" style="15"/>
    <col min="13057" max="13057" width="95.140625" style="15" customWidth="1"/>
    <col min="13058" max="13058" width="17" style="15" customWidth="1"/>
    <col min="13059" max="13059" width="16.7109375" style="15" customWidth="1"/>
    <col min="13060" max="13060" width="17" style="15" customWidth="1"/>
    <col min="13061" max="13061" width="16.7109375" style="15" customWidth="1"/>
    <col min="13062" max="13062" width="17" style="15" customWidth="1"/>
    <col min="13063" max="13063" width="16.7109375" style="15" customWidth="1"/>
    <col min="13064" max="13064" width="17" style="15" customWidth="1"/>
    <col min="13065" max="13071" width="16.7109375" style="15" customWidth="1"/>
    <col min="13072" max="13072" width="18" style="15" customWidth="1"/>
    <col min="13073" max="13074" width="10.7109375" style="15" customWidth="1"/>
    <col min="13075" max="13075" width="9.140625" style="15" customWidth="1"/>
    <col min="13076" max="13076" width="12.85546875" style="15" customWidth="1"/>
    <col min="13077" max="13077" width="23.42578125" style="15" customWidth="1"/>
    <col min="13078" max="13079" width="9.140625" style="15" customWidth="1"/>
    <col min="13080" max="13080" width="10.5703125" style="15" bestFit="1" customWidth="1"/>
    <col min="13081" max="13081" width="11.28515625" style="15" customWidth="1"/>
    <col min="13082" max="13312" width="9.140625" style="15"/>
    <col min="13313" max="13313" width="95.140625" style="15" customWidth="1"/>
    <col min="13314" max="13314" width="17" style="15" customWidth="1"/>
    <col min="13315" max="13315" width="16.7109375" style="15" customWidth="1"/>
    <col min="13316" max="13316" width="17" style="15" customWidth="1"/>
    <col min="13317" max="13317" width="16.7109375" style="15" customWidth="1"/>
    <col min="13318" max="13318" width="17" style="15" customWidth="1"/>
    <col min="13319" max="13319" width="16.7109375" style="15" customWidth="1"/>
    <col min="13320" max="13320" width="17" style="15" customWidth="1"/>
    <col min="13321" max="13327" width="16.7109375" style="15" customWidth="1"/>
    <col min="13328" max="13328" width="18" style="15" customWidth="1"/>
    <col min="13329" max="13330" width="10.7109375" style="15" customWidth="1"/>
    <col min="13331" max="13331" width="9.140625" style="15" customWidth="1"/>
    <col min="13332" max="13332" width="12.85546875" style="15" customWidth="1"/>
    <col min="13333" max="13333" width="23.42578125" style="15" customWidth="1"/>
    <col min="13334" max="13335" width="9.140625" style="15" customWidth="1"/>
    <col min="13336" max="13336" width="10.5703125" style="15" bestFit="1" customWidth="1"/>
    <col min="13337" max="13337" width="11.28515625" style="15" customWidth="1"/>
    <col min="13338" max="13568" width="9.140625" style="15"/>
    <col min="13569" max="13569" width="95.140625" style="15" customWidth="1"/>
    <col min="13570" max="13570" width="17" style="15" customWidth="1"/>
    <col min="13571" max="13571" width="16.7109375" style="15" customWidth="1"/>
    <col min="13572" max="13572" width="17" style="15" customWidth="1"/>
    <col min="13573" max="13573" width="16.7109375" style="15" customWidth="1"/>
    <col min="13574" max="13574" width="17" style="15" customWidth="1"/>
    <col min="13575" max="13575" width="16.7109375" style="15" customWidth="1"/>
    <col min="13576" max="13576" width="17" style="15" customWidth="1"/>
    <col min="13577" max="13583" width="16.7109375" style="15" customWidth="1"/>
    <col min="13584" max="13584" width="18" style="15" customWidth="1"/>
    <col min="13585" max="13586" width="10.7109375" style="15" customWidth="1"/>
    <col min="13587" max="13587" width="9.140625" style="15" customWidth="1"/>
    <col min="13588" max="13588" width="12.85546875" style="15" customWidth="1"/>
    <col min="13589" max="13589" width="23.42578125" style="15" customWidth="1"/>
    <col min="13590" max="13591" width="9.140625" style="15" customWidth="1"/>
    <col min="13592" max="13592" width="10.5703125" style="15" bestFit="1" customWidth="1"/>
    <col min="13593" max="13593" width="11.28515625" style="15" customWidth="1"/>
    <col min="13594" max="13824" width="9.140625" style="15"/>
    <col min="13825" max="13825" width="95.140625" style="15" customWidth="1"/>
    <col min="13826" max="13826" width="17" style="15" customWidth="1"/>
    <col min="13827" max="13827" width="16.7109375" style="15" customWidth="1"/>
    <col min="13828" max="13828" width="17" style="15" customWidth="1"/>
    <col min="13829" max="13829" width="16.7109375" style="15" customWidth="1"/>
    <col min="13830" max="13830" width="17" style="15" customWidth="1"/>
    <col min="13831" max="13831" width="16.7109375" style="15" customWidth="1"/>
    <col min="13832" max="13832" width="17" style="15" customWidth="1"/>
    <col min="13833" max="13839" width="16.7109375" style="15" customWidth="1"/>
    <col min="13840" max="13840" width="18" style="15" customWidth="1"/>
    <col min="13841" max="13842" width="10.7109375" style="15" customWidth="1"/>
    <col min="13843" max="13843" width="9.140625" style="15" customWidth="1"/>
    <col min="13844" max="13844" width="12.85546875" style="15" customWidth="1"/>
    <col min="13845" max="13845" width="23.42578125" style="15" customWidth="1"/>
    <col min="13846" max="13847" width="9.140625" style="15" customWidth="1"/>
    <col min="13848" max="13848" width="10.5703125" style="15" bestFit="1" customWidth="1"/>
    <col min="13849" max="13849" width="11.28515625" style="15" customWidth="1"/>
    <col min="13850" max="14080" width="9.140625" style="15"/>
    <col min="14081" max="14081" width="95.140625" style="15" customWidth="1"/>
    <col min="14082" max="14082" width="17" style="15" customWidth="1"/>
    <col min="14083" max="14083" width="16.7109375" style="15" customWidth="1"/>
    <col min="14084" max="14084" width="17" style="15" customWidth="1"/>
    <col min="14085" max="14085" width="16.7109375" style="15" customWidth="1"/>
    <col min="14086" max="14086" width="17" style="15" customWidth="1"/>
    <col min="14087" max="14087" width="16.7109375" style="15" customWidth="1"/>
    <col min="14088" max="14088" width="17" style="15" customWidth="1"/>
    <col min="14089" max="14095" width="16.7109375" style="15" customWidth="1"/>
    <col min="14096" max="14096" width="18" style="15" customWidth="1"/>
    <col min="14097" max="14098" width="10.7109375" style="15" customWidth="1"/>
    <col min="14099" max="14099" width="9.140625" style="15" customWidth="1"/>
    <col min="14100" max="14100" width="12.85546875" style="15" customWidth="1"/>
    <col min="14101" max="14101" width="23.42578125" style="15" customWidth="1"/>
    <col min="14102" max="14103" width="9.140625" style="15" customWidth="1"/>
    <col min="14104" max="14104" width="10.5703125" style="15" bestFit="1" customWidth="1"/>
    <col min="14105" max="14105" width="11.28515625" style="15" customWidth="1"/>
    <col min="14106" max="14336" width="9.140625" style="15"/>
    <col min="14337" max="14337" width="95.140625" style="15" customWidth="1"/>
    <col min="14338" max="14338" width="17" style="15" customWidth="1"/>
    <col min="14339" max="14339" width="16.7109375" style="15" customWidth="1"/>
    <col min="14340" max="14340" width="17" style="15" customWidth="1"/>
    <col min="14341" max="14341" width="16.7109375" style="15" customWidth="1"/>
    <col min="14342" max="14342" width="17" style="15" customWidth="1"/>
    <col min="14343" max="14343" width="16.7109375" style="15" customWidth="1"/>
    <col min="14344" max="14344" width="17" style="15" customWidth="1"/>
    <col min="14345" max="14351" width="16.7109375" style="15" customWidth="1"/>
    <col min="14352" max="14352" width="18" style="15" customWidth="1"/>
    <col min="14353" max="14354" width="10.7109375" style="15" customWidth="1"/>
    <col min="14355" max="14355" width="9.140625" style="15" customWidth="1"/>
    <col min="14356" max="14356" width="12.85546875" style="15" customWidth="1"/>
    <col min="14357" max="14357" width="23.42578125" style="15" customWidth="1"/>
    <col min="14358" max="14359" width="9.140625" style="15" customWidth="1"/>
    <col min="14360" max="14360" width="10.5703125" style="15" bestFit="1" customWidth="1"/>
    <col min="14361" max="14361" width="11.28515625" style="15" customWidth="1"/>
    <col min="14362" max="14592" width="9.140625" style="15"/>
    <col min="14593" max="14593" width="95.140625" style="15" customWidth="1"/>
    <col min="14594" max="14594" width="17" style="15" customWidth="1"/>
    <col min="14595" max="14595" width="16.7109375" style="15" customWidth="1"/>
    <col min="14596" max="14596" width="17" style="15" customWidth="1"/>
    <col min="14597" max="14597" width="16.7109375" style="15" customWidth="1"/>
    <col min="14598" max="14598" width="17" style="15" customWidth="1"/>
    <col min="14599" max="14599" width="16.7109375" style="15" customWidth="1"/>
    <col min="14600" max="14600" width="17" style="15" customWidth="1"/>
    <col min="14601" max="14607" width="16.7109375" style="15" customWidth="1"/>
    <col min="14608" max="14608" width="18" style="15" customWidth="1"/>
    <col min="14609" max="14610" width="10.7109375" style="15" customWidth="1"/>
    <col min="14611" max="14611" width="9.140625" style="15" customWidth="1"/>
    <col min="14612" max="14612" width="12.85546875" style="15" customWidth="1"/>
    <col min="14613" max="14613" width="23.42578125" style="15" customWidth="1"/>
    <col min="14614" max="14615" width="9.140625" style="15" customWidth="1"/>
    <col min="14616" max="14616" width="10.5703125" style="15" bestFit="1" customWidth="1"/>
    <col min="14617" max="14617" width="11.28515625" style="15" customWidth="1"/>
    <col min="14618" max="14848" width="9.140625" style="15"/>
    <col min="14849" max="14849" width="95.140625" style="15" customWidth="1"/>
    <col min="14850" max="14850" width="17" style="15" customWidth="1"/>
    <col min="14851" max="14851" width="16.7109375" style="15" customWidth="1"/>
    <col min="14852" max="14852" width="17" style="15" customWidth="1"/>
    <col min="14853" max="14853" width="16.7109375" style="15" customWidth="1"/>
    <col min="14854" max="14854" width="17" style="15" customWidth="1"/>
    <col min="14855" max="14855" width="16.7109375" style="15" customWidth="1"/>
    <col min="14856" max="14856" width="17" style="15" customWidth="1"/>
    <col min="14857" max="14863" width="16.7109375" style="15" customWidth="1"/>
    <col min="14864" max="14864" width="18" style="15" customWidth="1"/>
    <col min="14865" max="14866" width="10.7109375" style="15" customWidth="1"/>
    <col min="14867" max="14867" width="9.140625" style="15" customWidth="1"/>
    <col min="14868" max="14868" width="12.85546875" style="15" customWidth="1"/>
    <col min="14869" max="14869" width="23.42578125" style="15" customWidth="1"/>
    <col min="14870" max="14871" width="9.140625" style="15" customWidth="1"/>
    <col min="14872" max="14872" width="10.5703125" style="15" bestFit="1" customWidth="1"/>
    <col min="14873" max="14873" width="11.28515625" style="15" customWidth="1"/>
    <col min="14874" max="15104" width="9.140625" style="15"/>
    <col min="15105" max="15105" width="95.140625" style="15" customWidth="1"/>
    <col min="15106" max="15106" width="17" style="15" customWidth="1"/>
    <col min="15107" max="15107" width="16.7109375" style="15" customWidth="1"/>
    <col min="15108" max="15108" width="17" style="15" customWidth="1"/>
    <col min="15109" max="15109" width="16.7109375" style="15" customWidth="1"/>
    <col min="15110" max="15110" width="17" style="15" customWidth="1"/>
    <col min="15111" max="15111" width="16.7109375" style="15" customWidth="1"/>
    <col min="15112" max="15112" width="17" style="15" customWidth="1"/>
    <col min="15113" max="15119" width="16.7109375" style="15" customWidth="1"/>
    <col min="15120" max="15120" width="18" style="15" customWidth="1"/>
    <col min="15121" max="15122" width="10.7109375" style="15" customWidth="1"/>
    <col min="15123" max="15123" width="9.140625" style="15" customWidth="1"/>
    <col min="15124" max="15124" width="12.85546875" style="15" customWidth="1"/>
    <col min="15125" max="15125" width="23.42578125" style="15" customWidth="1"/>
    <col min="15126" max="15127" width="9.140625" style="15" customWidth="1"/>
    <col min="15128" max="15128" width="10.5703125" style="15" bestFit="1" customWidth="1"/>
    <col min="15129" max="15129" width="11.28515625" style="15" customWidth="1"/>
    <col min="15130" max="15360" width="9.140625" style="15"/>
    <col min="15361" max="15361" width="95.140625" style="15" customWidth="1"/>
    <col min="15362" max="15362" width="17" style="15" customWidth="1"/>
    <col min="15363" max="15363" width="16.7109375" style="15" customWidth="1"/>
    <col min="15364" max="15364" width="17" style="15" customWidth="1"/>
    <col min="15365" max="15365" width="16.7109375" style="15" customWidth="1"/>
    <col min="15366" max="15366" width="17" style="15" customWidth="1"/>
    <col min="15367" max="15367" width="16.7109375" style="15" customWidth="1"/>
    <col min="15368" max="15368" width="17" style="15" customWidth="1"/>
    <col min="15369" max="15375" width="16.7109375" style="15" customWidth="1"/>
    <col min="15376" max="15376" width="18" style="15" customWidth="1"/>
    <col min="15377" max="15378" width="10.7109375" style="15" customWidth="1"/>
    <col min="15379" max="15379" width="9.140625" style="15" customWidth="1"/>
    <col min="15380" max="15380" width="12.85546875" style="15" customWidth="1"/>
    <col min="15381" max="15381" width="23.42578125" style="15" customWidth="1"/>
    <col min="15382" max="15383" width="9.140625" style="15" customWidth="1"/>
    <col min="15384" max="15384" width="10.5703125" style="15" bestFit="1" customWidth="1"/>
    <col min="15385" max="15385" width="11.28515625" style="15" customWidth="1"/>
    <col min="15386" max="15616" width="9.140625" style="15"/>
    <col min="15617" max="15617" width="95.140625" style="15" customWidth="1"/>
    <col min="15618" max="15618" width="17" style="15" customWidth="1"/>
    <col min="15619" max="15619" width="16.7109375" style="15" customWidth="1"/>
    <col min="15620" max="15620" width="17" style="15" customWidth="1"/>
    <col min="15621" max="15621" width="16.7109375" style="15" customWidth="1"/>
    <col min="15622" max="15622" width="17" style="15" customWidth="1"/>
    <col min="15623" max="15623" width="16.7109375" style="15" customWidth="1"/>
    <col min="15624" max="15624" width="17" style="15" customWidth="1"/>
    <col min="15625" max="15631" width="16.7109375" style="15" customWidth="1"/>
    <col min="15632" max="15632" width="18" style="15" customWidth="1"/>
    <col min="15633" max="15634" width="10.7109375" style="15" customWidth="1"/>
    <col min="15635" max="15635" width="9.140625" style="15" customWidth="1"/>
    <col min="15636" max="15636" width="12.85546875" style="15" customWidth="1"/>
    <col min="15637" max="15637" width="23.42578125" style="15" customWidth="1"/>
    <col min="15638" max="15639" width="9.140625" style="15" customWidth="1"/>
    <col min="15640" max="15640" width="10.5703125" style="15" bestFit="1" customWidth="1"/>
    <col min="15641" max="15641" width="11.28515625" style="15" customWidth="1"/>
    <col min="15642" max="15872" width="9.140625" style="15"/>
    <col min="15873" max="15873" width="95.140625" style="15" customWidth="1"/>
    <col min="15874" max="15874" width="17" style="15" customWidth="1"/>
    <col min="15875" max="15875" width="16.7109375" style="15" customWidth="1"/>
    <col min="15876" max="15876" width="17" style="15" customWidth="1"/>
    <col min="15877" max="15877" width="16.7109375" style="15" customWidth="1"/>
    <col min="15878" max="15878" width="17" style="15" customWidth="1"/>
    <col min="15879" max="15879" width="16.7109375" style="15" customWidth="1"/>
    <col min="15880" max="15880" width="17" style="15" customWidth="1"/>
    <col min="15881" max="15887" width="16.7109375" style="15" customWidth="1"/>
    <col min="15888" max="15888" width="18" style="15" customWidth="1"/>
    <col min="15889" max="15890" width="10.7109375" style="15" customWidth="1"/>
    <col min="15891" max="15891" width="9.140625" style="15" customWidth="1"/>
    <col min="15892" max="15892" width="12.85546875" style="15" customWidth="1"/>
    <col min="15893" max="15893" width="23.42578125" style="15" customWidth="1"/>
    <col min="15894" max="15895" width="9.140625" style="15" customWidth="1"/>
    <col min="15896" max="15896" width="10.5703125" style="15" bestFit="1" customWidth="1"/>
    <col min="15897" max="15897" width="11.28515625" style="15" customWidth="1"/>
    <col min="15898" max="16128" width="9.140625" style="15"/>
    <col min="16129" max="16129" width="95.140625" style="15" customWidth="1"/>
    <col min="16130" max="16130" width="17" style="15" customWidth="1"/>
    <col min="16131" max="16131" width="16.7109375" style="15" customWidth="1"/>
    <col min="16132" max="16132" width="17" style="15" customWidth="1"/>
    <col min="16133" max="16133" width="16.7109375" style="15" customWidth="1"/>
    <col min="16134" max="16134" width="17" style="15" customWidth="1"/>
    <col min="16135" max="16135" width="16.7109375" style="15" customWidth="1"/>
    <col min="16136" max="16136" width="17" style="15" customWidth="1"/>
    <col min="16137" max="16143" width="16.7109375" style="15" customWidth="1"/>
    <col min="16144" max="16144" width="18" style="15" customWidth="1"/>
    <col min="16145" max="16146" width="10.7109375" style="15" customWidth="1"/>
    <col min="16147" max="16147" width="9.140625" style="15" customWidth="1"/>
    <col min="16148" max="16148" width="12.85546875" style="15" customWidth="1"/>
    <col min="16149" max="16149" width="23.42578125" style="15" customWidth="1"/>
    <col min="16150" max="16151" width="9.140625" style="15" customWidth="1"/>
    <col min="16152" max="16152" width="10.5703125" style="15" bestFit="1" customWidth="1"/>
    <col min="16153" max="16153" width="11.28515625" style="15" customWidth="1"/>
    <col min="16154" max="16384" width="9.140625" style="15"/>
  </cols>
  <sheetData>
    <row r="1" spans="1:20" ht="39.75" customHeight="1" x14ac:dyDescent="0.35">
      <c r="A1" s="3188" t="s">
        <v>106</v>
      </c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29"/>
      <c r="R1" s="29"/>
      <c r="S1" s="29"/>
      <c r="T1" s="29"/>
    </row>
    <row r="2" spans="1:20" ht="28.5" customHeight="1" x14ac:dyDescent="0.35">
      <c r="A2" s="3189" t="s">
        <v>107</v>
      </c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</row>
    <row r="3" spans="1:20" ht="27" customHeight="1" x14ac:dyDescent="0.35">
      <c r="A3" s="3188" t="s">
        <v>364</v>
      </c>
      <c r="B3" s="3188"/>
      <c r="C3" s="3188"/>
      <c r="D3" s="3188"/>
      <c r="E3" s="3188"/>
      <c r="F3" s="3188"/>
      <c r="G3" s="3188"/>
      <c r="H3" s="3188"/>
      <c r="I3" s="3188"/>
      <c r="J3" s="3188"/>
      <c r="K3" s="3188"/>
      <c r="L3" s="3188"/>
      <c r="M3" s="3188"/>
      <c r="N3" s="3188"/>
      <c r="O3" s="3188"/>
      <c r="P3" s="3188"/>
      <c r="Q3" s="2598"/>
      <c r="R3" s="2598"/>
    </row>
    <row r="4" spans="1:20" ht="14.25" customHeight="1" thickBot="1" x14ac:dyDescent="0.4">
      <c r="A4" s="16"/>
    </row>
    <row r="5" spans="1:20" ht="20.25" customHeight="1" x14ac:dyDescent="0.35">
      <c r="A5" s="3191" t="s">
        <v>9</v>
      </c>
      <c r="B5" s="3205" t="s">
        <v>0</v>
      </c>
      <c r="C5" s="3206"/>
      <c r="D5" s="3207"/>
      <c r="E5" s="3205" t="s">
        <v>1</v>
      </c>
      <c r="F5" s="3206"/>
      <c r="G5" s="3207"/>
      <c r="H5" s="3205" t="s">
        <v>2</v>
      </c>
      <c r="I5" s="3206"/>
      <c r="J5" s="3207"/>
      <c r="K5" s="3205" t="s">
        <v>3</v>
      </c>
      <c r="L5" s="3206"/>
      <c r="M5" s="3207"/>
      <c r="N5" s="3181" t="s">
        <v>6</v>
      </c>
      <c r="O5" s="3182"/>
      <c r="P5" s="3183"/>
      <c r="Q5" s="30"/>
      <c r="R5" s="30"/>
    </row>
    <row r="6" spans="1:20" ht="19.5" customHeight="1" thickBot="1" x14ac:dyDescent="0.4">
      <c r="A6" s="3192"/>
      <c r="B6" s="3208"/>
      <c r="C6" s="3209"/>
      <c r="D6" s="3210"/>
      <c r="E6" s="3211"/>
      <c r="F6" s="3212"/>
      <c r="G6" s="3213"/>
      <c r="H6" s="3211"/>
      <c r="I6" s="3212"/>
      <c r="J6" s="3213"/>
      <c r="K6" s="3208"/>
      <c r="L6" s="3209"/>
      <c r="M6" s="3210"/>
      <c r="N6" s="3184"/>
      <c r="O6" s="3185"/>
      <c r="P6" s="3186"/>
      <c r="Q6" s="30"/>
      <c r="R6" s="30"/>
    </row>
    <row r="7" spans="1:20" ht="93" customHeight="1" thickBot="1" x14ac:dyDescent="0.4">
      <c r="A7" s="3204"/>
      <c r="B7" s="210" t="s">
        <v>26</v>
      </c>
      <c r="C7" s="212" t="s">
        <v>27</v>
      </c>
      <c r="D7" s="213" t="s">
        <v>4</v>
      </c>
      <c r="E7" s="210" t="s">
        <v>26</v>
      </c>
      <c r="F7" s="212" t="s">
        <v>27</v>
      </c>
      <c r="G7" s="213" t="s">
        <v>4</v>
      </c>
      <c r="H7" s="210" t="s">
        <v>108</v>
      </c>
      <c r="I7" s="212" t="s">
        <v>27</v>
      </c>
      <c r="J7" s="213" t="s">
        <v>4</v>
      </c>
      <c r="K7" s="210" t="s">
        <v>108</v>
      </c>
      <c r="L7" s="212" t="s">
        <v>27</v>
      </c>
      <c r="M7" s="213" t="s">
        <v>4</v>
      </c>
      <c r="N7" s="210" t="s">
        <v>26</v>
      </c>
      <c r="O7" s="212" t="s">
        <v>27</v>
      </c>
      <c r="P7" s="214" t="s">
        <v>4</v>
      </c>
      <c r="Q7" s="30"/>
      <c r="R7" s="30"/>
    </row>
    <row r="8" spans="1:20" ht="39" customHeight="1" thickBot="1" x14ac:dyDescent="0.4">
      <c r="A8" s="2" t="s">
        <v>22</v>
      </c>
      <c r="B8" s="45"/>
      <c r="C8" s="45"/>
      <c r="D8" s="45"/>
      <c r="E8" s="45"/>
      <c r="F8" s="45"/>
      <c r="G8" s="1"/>
      <c r="H8" s="46"/>
      <c r="I8" s="45"/>
      <c r="J8" s="45"/>
      <c r="K8" s="45"/>
      <c r="L8" s="45"/>
      <c r="M8" s="1"/>
      <c r="N8" s="45"/>
      <c r="O8" s="45"/>
      <c r="P8" s="1"/>
      <c r="Q8" s="30"/>
      <c r="R8" s="30"/>
    </row>
    <row r="9" spans="1:20" ht="28.5" customHeight="1" x14ac:dyDescent="0.35">
      <c r="A9" s="66" t="s">
        <v>22</v>
      </c>
      <c r="B9" s="69"/>
      <c r="C9" s="67"/>
      <c r="D9" s="70"/>
      <c r="E9" s="69"/>
      <c r="F9" s="67"/>
      <c r="G9" s="70"/>
      <c r="H9" s="69"/>
      <c r="I9" s="67"/>
      <c r="J9" s="70"/>
      <c r="K9" s="68"/>
      <c r="L9" s="67"/>
      <c r="M9" s="71"/>
      <c r="N9" s="41">
        <f>B9+E297+H9+K9</f>
        <v>0</v>
      </c>
      <c r="O9" s="41">
        <f>C9+F297+I9+L9</f>
        <v>0</v>
      </c>
      <c r="P9" s="42">
        <f t="shared" ref="P9:P16" si="0">SUM(N9:O9)</f>
        <v>0</v>
      </c>
      <c r="Q9" s="30"/>
      <c r="R9" s="30"/>
    </row>
    <row r="10" spans="1:20" ht="28.5" customHeight="1" x14ac:dyDescent="0.35">
      <c r="A10" s="21" t="s">
        <v>99</v>
      </c>
      <c r="B10" s="95">
        <v>11</v>
      </c>
      <c r="C10" s="89">
        <v>1</v>
      </c>
      <c r="D10" s="79">
        <f>SUM(B10:C10)</f>
        <v>12</v>
      </c>
      <c r="E10" s="95">
        <v>2</v>
      </c>
      <c r="F10" s="89">
        <v>9</v>
      </c>
      <c r="G10" s="78">
        <f>SUM(E10:F10)</f>
        <v>11</v>
      </c>
      <c r="H10" s="95">
        <v>1</v>
      </c>
      <c r="I10" s="89">
        <v>19</v>
      </c>
      <c r="J10" s="78">
        <f t="shared" ref="J10:J16" si="1">SUM(H10:I10)</f>
        <v>20</v>
      </c>
      <c r="K10" s="95">
        <f>K29+K20</f>
        <v>0</v>
      </c>
      <c r="L10" s="89">
        <v>14</v>
      </c>
      <c r="M10" s="79">
        <f t="shared" ref="M10:M16" si="2">SUM(K10:L10)</f>
        <v>14</v>
      </c>
      <c r="N10" s="82">
        <f>B10+E10+H10+K10</f>
        <v>14</v>
      </c>
      <c r="O10" s="82">
        <f>C10+F10+I10+L10</f>
        <v>43</v>
      </c>
      <c r="P10" s="73">
        <f>SUM(N10:O10)</f>
        <v>57</v>
      </c>
      <c r="Q10" s="30"/>
      <c r="R10" s="30"/>
    </row>
    <row r="11" spans="1:20" ht="30.75" customHeight="1" x14ac:dyDescent="0.35">
      <c r="A11" s="215" t="s">
        <v>109</v>
      </c>
      <c r="B11" s="95">
        <v>10</v>
      </c>
      <c r="C11" s="89">
        <v>0</v>
      </c>
      <c r="D11" s="79">
        <f t="shared" ref="D11:D16" si="3">SUM(B11:C11)</f>
        <v>10</v>
      </c>
      <c r="E11" s="95">
        <v>0</v>
      </c>
      <c r="F11" s="89">
        <v>0</v>
      </c>
      <c r="G11" s="78">
        <f t="shared" ref="G11:G16" si="4">SUM(E11:F11)</f>
        <v>0</v>
      </c>
      <c r="H11" s="95">
        <v>0</v>
      </c>
      <c r="I11" s="89">
        <v>0</v>
      </c>
      <c r="J11" s="78">
        <f t="shared" si="1"/>
        <v>0</v>
      </c>
      <c r="K11" s="95">
        <f>K29+K20</f>
        <v>0</v>
      </c>
      <c r="L11" s="89">
        <v>0</v>
      </c>
      <c r="M11" s="79">
        <f t="shared" si="2"/>
        <v>0</v>
      </c>
      <c r="N11" s="82">
        <f>B11+E298+H11+K11</f>
        <v>10</v>
      </c>
      <c r="O11" s="82">
        <f>C11+F299+I11+L11+F11</f>
        <v>0</v>
      </c>
      <c r="P11" s="73">
        <f t="shared" si="0"/>
        <v>10</v>
      </c>
      <c r="Q11" s="30"/>
      <c r="R11" s="30"/>
    </row>
    <row r="12" spans="1:20" ht="29.25" customHeight="1" x14ac:dyDescent="0.35">
      <c r="A12" s="215" t="s">
        <v>110</v>
      </c>
      <c r="B12" s="95">
        <v>10</v>
      </c>
      <c r="C12" s="89">
        <v>0</v>
      </c>
      <c r="D12" s="79">
        <f t="shared" si="3"/>
        <v>10</v>
      </c>
      <c r="E12" s="95">
        <f>E34+E21</f>
        <v>0</v>
      </c>
      <c r="F12" s="89">
        <v>0</v>
      </c>
      <c r="G12" s="78">
        <f t="shared" si="4"/>
        <v>0</v>
      </c>
      <c r="H12" s="95">
        <f>H34+H21</f>
        <v>0</v>
      </c>
      <c r="I12" s="89">
        <f>I34+I21</f>
        <v>0</v>
      </c>
      <c r="J12" s="78">
        <f t="shared" si="1"/>
        <v>0</v>
      </c>
      <c r="K12" s="95">
        <f>K34+K21</f>
        <v>0</v>
      </c>
      <c r="L12" s="89">
        <f>L34+L21</f>
        <v>0</v>
      </c>
      <c r="M12" s="79">
        <f t="shared" si="2"/>
        <v>0</v>
      </c>
      <c r="N12" s="82">
        <f>B12+E299+H12+K12</f>
        <v>10</v>
      </c>
      <c r="O12" s="82">
        <f>C12+I12+L12+F12</f>
        <v>0</v>
      </c>
      <c r="P12" s="73">
        <f t="shared" si="0"/>
        <v>10</v>
      </c>
      <c r="Q12" s="30"/>
      <c r="R12" s="30"/>
    </row>
    <row r="13" spans="1:20" ht="30.75" customHeight="1" x14ac:dyDescent="0.35">
      <c r="A13" s="215" t="s">
        <v>111</v>
      </c>
      <c r="B13" s="95">
        <v>0</v>
      </c>
      <c r="C13" s="89">
        <v>8</v>
      </c>
      <c r="D13" s="79">
        <f>SUM(B13:C13)</f>
        <v>8</v>
      </c>
      <c r="E13" s="95">
        <f>E34+E21</f>
        <v>0</v>
      </c>
      <c r="F13" s="89">
        <v>32</v>
      </c>
      <c r="G13" s="78">
        <f t="shared" si="4"/>
        <v>32</v>
      </c>
      <c r="H13" s="95">
        <f>H34+H21</f>
        <v>0</v>
      </c>
      <c r="I13" s="89">
        <v>42</v>
      </c>
      <c r="J13" s="301">
        <f t="shared" si="1"/>
        <v>42</v>
      </c>
      <c r="K13" s="297">
        <v>1</v>
      </c>
      <c r="L13" s="298">
        <v>39</v>
      </c>
      <c r="M13" s="79">
        <f>SUM(K13:L13)</f>
        <v>40</v>
      </c>
      <c r="N13" s="82">
        <f>B13+E299+H13+K13</f>
        <v>1</v>
      </c>
      <c r="O13" s="82">
        <f>C13+F13+I13+L13</f>
        <v>121</v>
      </c>
      <c r="P13" s="73">
        <f t="shared" si="0"/>
        <v>122</v>
      </c>
      <c r="Q13" s="30"/>
      <c r="R13" s="30"/>
    </row>
    <row r="14" spans="1:20" ht="30.75" customHeight="1" x14ac:dyDescent="0.35">
      <c r="A14" s="215" t="s">
        <v>97</v>
      </c>
      <c r="B14" s="95">
        <v>7</v>
      </c>
      <c r="C14" s="89">
        <v>1</v>
      </c>
      <c r="D14" s="79">
        <f t="shared" si="3"/>
        <v>8</v>
      </c>
      <c r="E14" s="95">
        <v>0</v>
      </c>
      <c r="F14" s="89">
        <v>19</v>
      </c>
      <c r="G14" s="78">
        <f>SUM(E14:F14)</f>
        <v>19</v>
      </c>
      <c r="H14" s="95">
        <v>3</v>
      </c>
      <c r="I14" s="298">
        <v>37</v>
      </c>
      <c r="J14" s="301">
        <f>SUM(H14:I14)</f>
        <v>40</v>
      </c>
      <c r="K14" s="297">
        <f>K29+K20</f>
        <v>0</v>
      </c>
      <c r="L14" s="298">
        <v>32</v>
      </c>
      <c r="M14" s="79">
        <f>SUM(K14:L14)</f>
        <v>32</v>
      </c>
      <c r="N14" s="82">
        <f>B14+E298+H14+K14</f>
        <v>10</v>
      </c>
      <c r="O14" s="82">
        <f>C14+F14+I14+L14</f>
        <v>89</v>
      </c>
      <c r="P14" s="73">
        <f t="shared" si="0"/>
        <v>99</v>
      </c>
      <c r="Q14" s="30"/>
      <c r="R14" s="30"/>
    </row>
    <row r="15" spans="1:20" ht="27.75" customHeight="1" x14ac:dyDescent="0.35">
      <c r="A15" s="215" t="s">
        <v>112</v>
      </c>
      <c r="B15" s="95">
        <v>9</v>
      </c>
      <c r="C15" s="89">
        <v>5</v>
      </c>
      <c r="D15" s="79">
        <f>SUM(B15:C15)</f>
        <v>14</v>
      </c>
      <c r="E15" s="95">
        <v>0</v>
      </c>
      <c r="F15" s="89">
        <v>8</v>
      </c>
      <c r="G15" s="78">
        <f>SUM(E15:F15)</f>
        <v>8</v>
      </c>
      <c r="H15" s="95">
        <f>H34+H21</f>
        <v>0</v>
      </c>
      <c r="I15" s="89">
        <v>19</v>
      </c>
      <c r="J15" s="78">
        <f t="shared" si="1"/>
        <v>19</v>
      </c>
      <c r="K15" s="95">
        <f>K34+K21</f>
        <v>0</v>
      </c>
      <c r="L15" s="89">
        <f>L34+L21</f>
        <v>0</v>
      </c>
      <c r="M15" s="79">
        <f t="shared" si="2"/>
        <v>0</v>
      </c>
      <c r="N15" s="82">
        <f>B15+E299+H15+K15</f>
        <v>9</v>
      </c>
      <c r="O15" s="82">
        <f>C15+F15+I15+L15</f>
        <v>32</v>
      </c>
      <c r="P15" s="73">
        <f t="shared" si="0"/>
        <v>41</v>
      </c>
      <c r="Q15" s="30"/>
      <c r="R15" s="30"/>
    </row>
    <row r="16" spans="1:20" ht="54.75" customHeight="1" thickBot="1" x14ac:dyDescent="0.4">
      <c r="A16" s="21" t="s">
        <v>113</v>
      </c>
      <c r="B16" s="95">
        <v>10</v>
      </c>
      <c r="C16" s="89">
        <v>2</v>
      </c>
      <c r="D16" s="79">
        <f t="shared" si="3"/>
        <v>12</v>
      </c>
      <c r="E16" s="95">
        <v>0</v>
      </c>
      <c r="F16" s="89">
        <v>0</v>
      </c>
      <c r="G16" s="78">
        <f t="shared" si="4"/>
        <v>0</v>
      </c>
      <c r="H16" s="95">
        <f>H35+H22</f>
        <v>0</v>
      </c>
      <c r="I16" s="89">
        <v>14</v>
      </c>
      <c r="J16" s="78">
        <f t="shared" si="1"/>
        <v>14</v>
      </c>
      <c r="K16" s="95">
        <f>K35+K22</f>
        <v>0</v>
      </c>
      <c r="L16" s="89">
        <f>L35+L22</f>
        <v>0</v>
      </c>
      <c r="M16" s="79">
        <f t="shared" si="2"/>
        <v>0</v>
      </c>
      <c r="N16" s="82">
        <f>B16+E300+H16+K16</f>
        <v>10</v>
      </c>
      <c r="O16" s="82">
        <f>C16+F16+I16+L16</f>
        <v>16</v>
      </c>
      <c r="P16" s="73">
        <f t="shared" si="0"/>
        <v>26</v>
      </c>
      <c r="Q16" s="30"/>
      <c r="R16" s="30"/>
    </row>
    <row r="17" spans="1:18" ht="27.75" customHeight="1" thickBot="1" x14ac:dyDescent="0.4">
      <c r="A17" s="17" t="s">
        <v>12</v>
      </c>
      <c r="B17" s="56">
        <f t="shared" ref="B17:N17" si="5">SUM(B10:B16)</f>
        <v>57</v>
      </c>
      <c r="C17" s="56">
        <f t="shared" si="5"/>
        <v>17</v>
      </c>
      <c r="D17" s="56">
        <f t="shared" si="5"/>
        <v>74</v>
      </c>
      <c r="E17" s="56">
        <f t="shared" si="5"/>
        <v>2</v>
      </c>
      <c r="F17" s="56">
        <f>SUM(F10:F16)</f>
        <v>68</v>
      </c>
      <c r="G17" s="56">
        <f>SUM(G10:G16)</f>
        <v>70</v>
      </c>
      <c r="H17" s="56">
        <f t="shared" si="5"/>
        <v>4</v>
      </c>
      <c r="I17" s="56">
        <f>SUM(I10:I16)</f>
        <v>131</v>
      </c>
      <c r="J17" s="56">
        <f>SUM(J10:J16)</f>
        <v>135</v>
      </c>
      <c r="K17" s="56">
        <f t="shared" si="5"/>
        <v>1</v>
      </c>
      <c r="L17" s="56">
        <f>SUM(L10:L16)</f>
        <v>85</v>
      </c>
      <c r="M17" s="56">
        <f>SUM(M10:M16)</f>
        <v>86</v>
      </c>
      <c r="N17" s="56">
        <f t="shared" si="5"/>
        <v>64</v>
      </c>
      <c r="O17" s="56">
        <f>SUM(O10:O16)</f>
        <v>301</v>
      </c>
      <c r="P17" s="60">
        <f>SUM(P10:P16)</f>
        <v>365</v>
      </c>
      <c r="Q17" s="30"/>
      <c r="R17" s="30"/>
    </row>
    <row r="18" spans="1:18" ht="31.5" customHeight="1" thickBot="1" x14ac:dyDescent="0.4">
      <c r="A18" s="17" t="s">
        <v>23</v>
      </c>
      <c r="B18" s="159"/>
      <c r="C18" s="155"/>
      <c r="D18" s="162"/>
      <c r="E18" s="152"/>
      <c r="F18" s="152"/>
      <c r="G18" s="154"/>
      <c r="H18" s="152"/>
      <c r="I18" s="152"/>
      <c r="J18" s="153"/>
      <c r="K18" s="151"/>
      <c r="L18" s="152"/>
      <c r="M18" s="154"/>
      <c r="N18" s="303"/>
      <c r="O18" s="116"/>
      <c r="P18" s="123"/>
      <c r="Q18" s="27"/>
      <c r="R18" s="27"/>
    </row>
    <row r="19" spans="1:18" ht="24.95" customHeight="1" x14ac:dyDescent="0.35">
      <c r="A19" s="39" t="s">
        <v>11</v>
      </c>
      <c r="B19" s="304"/>
      <c r="C19" s="84"/>
      <c r="D19" s="217"/>
      <c r="E19" s="305"/>
      <c r="F19" s="84"/>
      <c r="G19" s="217"/>
      <c r="H19" s="305"/>
      <c r="I19" s="84" t="s">
        <v>7</v>
      </c>
      <c r="J19" s="85"/>
      <c r="K19" s="304"/>
      <c r="L19" s="84"/>
      <c r="M19" s="217"/>
      <c r="N19" s="306"/>
      <c r="O19" s="307"/>
      <c r="P19" s="308"/>
      <c r="Q19" s="24"/>
      <c r="R19" s="24"/>
    </row>
    <row r="20" spans="1:18" ht="24.75" customHeight="1" x14ac:dyDescent="0.35">
      <c r="A20" s="21" t="s">
        <v>99</v>
      </c>
      <c r="B20" s="231">
        <v>11</v>
      </c>
      <c r="C20" s="89">
        <v>1</v>
      </c>
      <c r="D20" s="79">
        <f>SUM(B20:C20)</f>
        <v>12</v>
      </c>
      <c r="E20" s="231">
        <v>2</v>
      </c>
      <c r="F20" s="89">
        <v>9</v>
      </c>
      <c r="G20" s="79">
        <f>SUM(E20:F20)</f>
        <v>11</v>
      </c>
      <c r="H20" s="90">
        <v>1</v>
      </c>
      <c r="I20" s="89">
        <v>18</v>
      </c>
      <c r="J20" s="78">
        <f>SUM(H20:I20)</f>
        <v>19</v>
      </c>
      <c r="K20" s="231">
        <v>0</v>
      </c>
      <c r="L20" s="89">
        <v>14</v>
      </c>
      <c r="M20" s="79">
        <f t="shared" ref="M20:M26" si="6">SUM(K20:L20)</f>
        <v>14</v>
      </c>
      <c r="N20" s="82">
        <f t="shared" ref="N20:O34" si="7">B20+E20+H20+K20</f>
        <v>14</v>
      </c>
      <c r="O20" s="83">
        <f>C20+F20+I20+L20</f>
        <v>42</v>
      </c>
      <c r="P20" s="73">
        <f t="shared" ref="P20:P29" si="8">SUM(N20:O20)</f>
        <v>56</v>
      </c>
      <c r="Q20" s="24"/>
      <c r="R20" s="24"/>
    </row>
    <row r="21" spans="1:18" ht="24.95" customHeight="1" x14ac:dyDescent="0.35">
      <c r="A21" s="215" t="s">
        <v>109</v>
      </c>
      <c r="B21" s="231">
        <v>10</v>
      </c>
      <c r="C21" s="89">
        <v>0</v>
      </c>
      <c r="D21" s="79">
        <f t="shared" ref="D21:D26" si="9">SUM(B21:C21)</f>
        <v>10</v>
      </c>
      <c r="E21" s="231">
        <v>0</v>
      </c>
      <c r="F21" s="89">
        <v>0</v>
      </c>
      <c r="G21" s="79">
        <f t="shared" ref="G21:G26" si="10">SUM(E21:F21)</f>
        <v>0</v>
      </c>
      <c r="H21" s="90">
        <v>0</v>
      </c>
      <c r="I21" s="89">
        <v>0</v>
      </c>
      <c r="J21" s="78">
        <f t="shared" ref="J21:J26" si="11">SUM(H21:I21)</f>
        <v>0</v>
      </c>
      <c r="K21" s="231">
        <v>0</v>
      </c>
      <c r="L21" s="89">
        <v>0</v>
      </c>
      <c r="M21" s="79">
        <f t="shared" si="6"/>
        <v>0</v>
      </c>
      <c r="N21" s="82">
        <f t="shared" si="7"/>
        <v>10</v>
      </c>
      <c r="O21" s="83">
        <f t="shared" si="7"/>
        <v>0</v>
      </c>
      <c r="P21" s="73">
        <f t="shared" si="8"/>
        <v>10</v>
      </c>
      <c r="Q21" s="24"/>
      <c r="R21" s="24"/>
    </row>
    <row r="22" spans="1:18" ht="29.25" customHeight="1" x14ac:dyDescent="0.35">
      <c r="A22" s="215" t="s">
        <v>110</v>
      </c>
      <c r="B22" s="231">
        <v>10</v>
      </c>
      <c r="C22" s="89">
        <v>0</v>
      </c>
      <c r="D22" s="79">
        <f t="shared" si="9"/>
        <v>10</v>
      </c>
      <c r="E22" s="231">
        <v>0</v>
      </c>
      <c r="F22" s="89">
        <v>0</v>
      </c>
      <c r="G22" s="79">
        <f t="shared" si="10"/>
        <v>0</v>
      </c>
      <c r="H22" s="90">
        <v>0</v>
      </c>
      <c r="I22" s="89">
        <v>0</v>
      </c>
      <c r="J22" s="78">
        <f t="shared" si="11"/>
        <v>0</v>
      </c>
      <c r="K22" s="231">
        <v>0</v>
      </c>
      <c r="L22" s="89">
        <v>0</v>
      </c>
      <c r="M22" s="79">
        <f>SUM(K22:L22)</f>
        <v>0</v>
      </c>
      <c r="N22" s="82">
        <f t="shared" si="7"/>
        <v>10</v>
      </c>
      <c r="O22" s="83">
        <f t="shared" si="7"/>
        <v>0</v>
      </c>
      <c r="P22" s="73">
        <f t="shared" si="8"/>
        <v>10</v>
      </c>
      <c r="Q22" s="24"/>
      <c r="R22" s="24"/>
    </row>
    <row r="23" spans="1:18" ht="24.75" customHeight="1" x14ac:dyDescent="0.35">
      <c r="A23" s="215" t="s">
        <v>111</v>
      </c>
      <c r="B23" s="231">
        <v>0</v>
      </c>
      <c r="C23" s="89">
        <v>8</v>
      </c>
      <c r="D23" s="79">
        <f t="shared" si="9"/>
        <v>8</v>
      </c>
      <c r="E23" s="231">
        <v>0</v>
      </c>
      <c r="F23" s="89">
        <v>30</v>
      </c>
      <c r="G23" s="79">
        <f t="shared" si="10"/>
        <v>30</v>
      </c>
      <c r="H23" s="90">
        <v>0</v>
      </c>
      <c r="I23" s="89">
        <v>39</v>
      </c>
      <c r="J23" s="78">
        <f t="shared" si="11"/>
        <v>39</v>
      </c>
      <c r="K23" s="231">
        <v>1</v>
      </c>
      <c r="L23" s="89">
        <v>38</v>
      </c>
      <c r="M23" s="79">
        <f>SUM(K23:L23)</f>
        <v>39</v>
      </c>
      <c r="N23" s="82">
        <f t="shared" si="7"/>
        <v>1</v>
      </c>
      <c r="O23" s="83">
        <f>C23+F23+I23+L23</f>
        <v>115</v>
      </c>
      <c r="P23" s="73">
        <f t="shared" si="8"/>
        <v>116</v>
      </c>
      <c r="Q23" s="24"/>
      <c r="R23" s="24"/>
    </row>
    <row r="24" spans="1:18" ht="24.75" customHeight="1" x14ac:dyDescent="0.35">
      <c r="A24" s="215" t="s">
        <v>97</v>
      </c>
      <c r="B24" s="231">
        <v>7</v>
      </c>
      <c r="C24" s="89">
        <v>1</v>
      </c>
      <c r="D24" s="79">
        <f t="shared" si="9"/>
        <v>8</v>
      </c>
      <c r="E24" s="231">
        <v>0</v>
      </c>
      <c r="F24" s="89">
        <v>18</v>
      </c>
      <c r="G24" s="79">
        <f>SUM(E24:F24)</f>
        <v>18</v>
      </c>
      <c r="H24" s="90">
        <v>3</v>
      </c>
      <c r="I24" s="421">
        <v>33</v>
      </c>
      <c r="J24" s="78">
        <f>SUM(H24:I24)</f>
        <v>36</v>
      </c>
      <c r="K24" s="231">
        <v>0</v>
      </c>
      <c r="L24" s="421">
        <v>31</v>
      </c>
      <c r="M24" s="79">
        <f>SUM(K24:L24)</f>
        <v>31</v>
      </c>
      <c r="N24" s="82">
        <f t="shared" si="7"/>
        <v>10</v>
      </c>
      <c r="O24" s="83">
        <f t="shared" si="7"/>
        <v>83</v>
      </c>
      <c r="P24" s="73">
        <f t="shared" si="8"/>
        <v>93</v>
      </c>
      <c r="Q24" s="24"/>
      <c r="R24" s="24"/>
    </row>
    <row r="25" spans="1:18" ht="33" customHeight="1" x14ac:dyDescent="0.35">
      <c r="A25" s="215" t="s">
        <v>112</v>
      </c>
      <c r="B25" s="231">
        <v>9</v>
      </c>
      <c r="C25" s="89">
        <v>5</v>
      </c>
      <c r="D25" s="79">
        <f>SUM(B25:C25)</f>
        <v>14</v>
      </c>
      <c r="E25" s="231">
        <v>0</v>
      </c>
      <c r="F25" s="89">
        <v>8</v>
      </c>
      <c r="G25" s="79">
        <f>SUM(E25:F25)</f>
        <v>8</v>
      </c>
      <c r="H25" s="90">
        <v>0</v>
      </c>
      <c r="I25" s="89">
        <v>19</v>
      </c>
      <c r="J25" s="78">
        <f>SUM(H25:I25)</f>
        <v>19</v>
      </c>
      <c r="K25" s="231">
        <v>0</v>
      </c>
      <c r="L25" s="89">
        <v>0</v>
      </c>
      <c r="M25" s="79">
        <f t="shared" si="6"/>
        <v>0</v>
      </c>
      <c r="N25" s="82">
        <f t="shared" si="7"/>
        <v>9</v>
      </c>
      <c r="O25" s="83">
        <f t="shared" si="7"/>
        <v>32</v>
      </c>
      <c r="P25" s="73">
        <f t="shared" si="8"/>
        <v>41</v>
      </c>
      <c r="Q25" s="31"/>
      <c r="R25" s="31"/>
    </row>
    <row r="26" spans="1:18" ht="56.25" customHeight="1" thickBot="1" x14ac:dyDescent="0.4">
      <c r="A26" s="21" t="s">
        <v>113</v>
      </c>
      <c r="B26" s="231">
        <v>10</v>
      </c>
      <c r="C26" s="89">
        <v>2</v>
      </c>
      <c r="D26" s="79">
        <f t="shared" si="9"/>
        <v>12</v>
      </c>
      <c r="E26" s="231">
        <v>0</v>
      </c>
      <c r="F26" s="89">
        <v>0</v>
      </c>
      <c r="G26" s="79">
        <f t="shared" si="10"/>
        <v>0</v>
      </c>
      <c r="H26" s="90">
        <v>0</v>
      </c>
      <c r="I26" s="89">
        <v>12</v>
      </c>
      <c r="J26" s="78">
        <f t="shared" si="11"/>
        <v>12</v>
      </c>
      <c r="K26" s="231">
        <v>0</v>
      </c>
      <c r="L26" s="89">
        <v>0</v>
      </c>
      <c r="M26" s="79">
        <f t="shared" si="6"/>
        <v>0</v>
      </c>
      <c r="N26" s="233">
        <f t="shared" si="7"/>
        <v>10</v>
      </c>
      <c r="O26" s="87">
        <f t="shared" si="7"/>
        <v>14</v>
      </c>
      <c r="P26" s="88">
        <f t="shared" si="8"/>
        <v>24</v>
      </c>
      <c r="Q26" s="31"/>
      <c r="R26" s="31"/>
    </row>
    <row r="27" spans="1:18" ht="24.95" customHeight="1" thickBot="1" x14ac:dyDescent="0.4">
      <c r="A27" s="37" t="s">
        <v>8</v>
      </c>
      <c r="B27" s="199">
        <f t="shared" ref="B27:M27" si="12">SUM(B20:B26)</f>
        <v>57</v>
      </c>
      <c r="C27" s="199">
        <f t="shared" si="12"/>
        <v>17</v>
      </c>
      <c r="D27" s="167">
        <f t="shared" si="12"/>
        <v>74</v>
      </c>
      <c r="E27" s="309">
        <f t="shared" si="12"/>
        <v>2</v>
      </c>
      <c r="F27" s="199">
        <f t="shared" si="12"/>
        <v>65</v>
      </c>
      <c r="G27" s="167">
        <f t="shared" si="12"/>
        <v>67</v>
      </c>
      <c r="H27" s="717">
        <f t="shared" si="12"/>
        <v>4</v>
      </c>
      <c r="I27" s="310">
        <f t="shared" si="12"/>
        <v>121</v>
      </c>
      <c r="J27" s="232">
        <f t="shared" si="12"/>
        <v>125</v>
      </c>
      <c r="K27" s="310">
        <f t="shared" si="12"/>
        <v>1</v>
      </c>
      <c r="L27" s="310">
        <f t="shared" si="12"/>
        <v>83</v>
      </c>
      <c r="M27" s="311">
        <f t="shared" si="12"/>
        <v>84</v>
      </c>
      <c r="N27" s="390">
        <f t="shared" si="7"/>
        <v>64</v>
      </c>
      <c r="O27" s="429">
        <f t="shared" si="7"/>
        <v>286</v>
      </c>
      <c r="P27" s="430">
        <f t="shared" si="8"/>
        <v>350</v>
      </c>
      <c r="Q27" s="24"/>
      <c r="R27" s="24"/>
    </row>
    <row r="28" spans="1:18" ht="33" customHeight="1" x14ac:dyDescent="0.35">
      <c r="A28" s="38" t="s">
        <v>25</v>
      </c>
      <c r="B28" s="312"/>
      <c r="C28" s="313"/>
      <c r="D28" s="314"/>
      <c r="E28" s="315"/>
      <c r="F28" s="313"/>
      <c r="G28" s="333"/>
      <c r="H28" s="93"/>
      <c r="I28" s="317"/>
      <c r="J28" s="318"/>
      <c r="K28" s="92"/>
      <c r="L28" s="317"/>
      <c r="M28" s="318"/>
      <c r="N28" s="106">
        <f>B28+E28+H28+K28</f>
        <v>0</v>
      </c>
      <c r="O28" s="107">
        <f t="shared" si="7"/>
        <v>0</v>
      </c>
      <c r="P28" s="108">
        <f t="shared" si="8"/>
        <v>0</v>
      </c>
      <c r="Q28" s="24"/>
      <c r="R28" s="24"/>
    </row>
    <row r="29" spans="1:18" ht="24.95" customHeight="1" x14ac:dyDescent="0.35">
      <c r="A29" s="21" t="s">
        <v>99</v>
      </c>
      <c r="B29" s="231">
        <v>0</v>
      </c>
      <c r="C29" s="89">
        <v>0</v>
      </c>
      <c r="D29" s="79">
        <f t="shared" ref="D29:D35" si="13">SUM(B29:C29)</f>
        <v>0</v>
      </c>
      <c r="E29" s="90">
        <v>0</v>
      </c>
      <c r="F29" s="89">
        <v>0</v>
      </c>
      <c r="G29" s="79">
        <f t="shared" ref="G29:G35" si="14">SUM(E29:F29)</f>
        <v>0</v>
      </c>
      <c r="H29" s="90">
        <v>0</v>
      </c>
      <c r="I29" s="89">
        <v>1</v>
      </c>
      <c r="J29" s="78">
        <f>SUM(H29:I29)</f>
        <v>1</v>
      </c>
      <c r="K29" s="231">
        <v>0</v>
      </c>
      <c r="L29" s="89">
        <v>0</v>
      </c>
      <c r="M29" s="79">
        <f>SUM(K29:L29)</f>
        <v>0</v>
      </c>
      <c r="N29" s="82">
        <f t="shared" ref="N29:N35" si="15">B29+E29+H29+K29</f>
        <v>0</v>
      </c>
      <c r="O29" s="83">
        <f>C29+F29+I29+L29</f>
        <v>1</v>
      </c>
      <c r="P29" s="73">
        <f t="shared" si="8"/>
        <v>1</v>
      </c>
      <c r="Q29" s="31"/>
      <c r="R29" s="31"/>
    </row>
    <row r="30" spans="1:18" ht="24.95" customHeight="1" x14ac:dyDescent="0.35">
      <c r="A30" s="215" t="s">
        <v>109</v>
      </c>
      <c r="B30" s="231">
        <v>0</v>
      </c>
      <c r="C30" s="89">
        <v>0</v>
      </c>
      <c r="D30" s="79">
        <f t="shared" si="13"/>
        <v>0</v>
      </c>
      <c r="E30" s="90">
        <v>0</v>
      </c>
      <c r="F30" s="89">
        <v>0</v>
      </c>
      <c r="G30" s="79">
        <f t="shared" si="14"/>
        <v>0</v>
      </c>
      <c r="H30" s="90">
        <v>0</v>
      </c>
      <c r="I30" s="89">
        <v>0</v>
      </c>
      <c r="J30" s="78">
        <f t="shared" ref="J30:J35" si="16">SUM(H30:I30)</f>
        <v>0</v>
      </c>
      <c r="K30" s="231">
        <v>0</v>
      </c>
      <c r="L30" s="89">
        <v>0</v>
      </c>
      <c r="M30" s="79">
        <f t="shared" ref="M30:M35" si="17">SUM(K30:L30)</f>
        <v>0</v>
      </c>
      <c r="N30" s="82">
        <f t="shared" si="15"/>
        <v>0</v>
      </c>
      <c r="O30" s="83">
        <f t="shared" si="7"/>
        <v>0</v>
      </c>
      <c r="P30" s="73">
        <f t="shared" ref="P30:P35" si="18">SUM(N30:O30)</f>
        <v>0</v>
      </c>
      <c r="Q30" s="31"/>
      <c r="R30" s="31"/>
    </row>
    <row r="31" spans="1:18" ht="30.75" customHeight="1" x14ac:dyDescent="0.35">
      <c r="A31" s="215" t="s">
        <v>110</v>
      </c>
      <c r="B31" s="231">
        <v>0</v>
      </c>
      <c r="C31" s="89">
        <v>0</v>
      </c>
      <c r="D31" s="79">
        <f t="shared" si="13"/>
        <v>0</v>
      </c>
      <c r="E31" s="90">
        <v>0</v>
      </c>
      <c r="F31" s="89">
        <v>0</v>
      </c>
      <c r="G31" s="79">
        <f t="shared" si="14"/>
        <v>0</v>
      </c>
      <c r="H31" s="90">
        <v>0</v>
      </c>
      <c r="I31" s="89">
        <v>0</v>
      </c>
      <c r="J31" s="78">
        <f t="shared" si="16"/>
        <v>0</v>
      </c>
      <c r="K31" s="231">
        <v>0</v>
      </c>
      <c r="L31" s="89">
        <v>0</v>
      </c>
      <c r="M31" s="79">
        <f t="shared" si="17"/>
        <v>0</v>
      </c>
      <c r="N31" s="82">
        <f t="shared" si="15"/>
        <v>0</v>
      </c>
      <c r="O31" s="83">
        <f t="shared" si="7"/>
        <v>0</v>
      </c>
      <c r="P31" s="73">
        <f t="shared" si="18"/>
        <v>0</v>
      </c>
      <c r="Q31" s="31"/>
      <c r="R31" s="31"/>
    </row>
    <row r="32" spans="1:18" ht="24.95" customHeight="1" x14ac:dyDescent="0.35">
      <c r="A32" s="215" t="s">
        <v>111</v>
      </c>
      <c r="B32" s="231">
        <v>0</v>
      </c>
      <c r="C32" s="89">
        <v>0</v>
      </c>
      <c r="D32" s="79">
        <f>SUM(B32:C32)</f>
        <v>0</v>
      </c>
      <c r="E32" s="90">
        <v>0</v>
      </c>
      <c r="F32" s="89">
        <v>2</v>
      </c>
      <c r="G32" s="79">
        <f t="shared" si="14"/>
        <v>2</v>
      </c>
      <c r="H32" s="90">
        <v>0</v>
      </c>
      <c r="I32" s="89">
        <v>3</v>
      </c>
      <c r="J32" s="78">
        <f>SUM(H32:I32)</f>
        <v>3</v>
      </c>
      <c r="K32" s="231">
        <v>0</v>
      </c>
      <c r="L32" s="89">
        <v>1</v>
      </c>
      <c r="M32" s="78">
        <f>SUM(K32:L32)</f>
        <v>1</v>
      </c>
      <c r="N32" s="82">
        <f>B32+E32+H32+K32</f>
        <v>0</v>
      </c>
      <c r="O32" s="83">
        <f>C32+F32+I32+L32</f>
        <v>6</v>
      </c>
      <c r="P32" s="73">
        <f t="shared" si="18"/>
        <v>6</v>
      </c>
      <c r="Q32" s="31"/>
      <c r="R32" s="31"/>
    </row>
    <row r="33" spans="1:18" ht="24.95" customHeight="1" x14ac:dyDescent="0.35">
      <c r="A33" s="554" t="s">
        <v>97</v>
      </c>
      <c r="B33" s="745">
        <v>0</v>
      </c>
      <c r="C33" s="298">
        <v>0</v>
      </c>
      <c r="D33" s="299">
        <f t="shared" si="13"/>
        <v>0</v>
      </c>
      <c r="E33" s="574">
        <v>0</v>
      </c>
      <c r="F33" s="298">
        <v>1</v>
      </c>
      <c r="G33" s="299">
        <f>SUM(E33:F33)</f>
        <v>1</v>
      </c>
      <c r="H33" s="574">
        <v>0</v>
      </c>
      <c r="I33" s="298">
        <v>4</v>
      </c>
      <c r="J33" s="301">
        <f>SUM(H33:I33)</f>
        <v>4</v>
      </c>
      <c r="K33" s="745">
        <v>0</v>
      </c>
      <c r="L33" s="298">
        <v>1</v>
      </c>
      <c r="M33" s="301">
        <f>SUM(K33:L33)</f>
        <v>1</v>
      </c>
      <c r="N33" s="82">
        <f t="shared" si="15"/>
        <v>0</v>
      </c>
      <c r="O33" s="83">
        <f>C33+F33+I33+L33</f>
        <v>6</v>
      </c>
      <c r="P33" s="73">
        <f>SUM(N33:O33)</f>
        <v>6</v>
      </c>
      <c r="Q33" s="31"/>
      <c r="R33" s="31"/>
    </row>
    <row r="34" spans="1:18" ht="32.25" customHeight="1" x14ac:dyDescent="0.35">
      <c r="A34" s="215" t="s">
        <v>112</v>
      </c>
      <c r="B34" s="231">
        <v>0</v>
      </c>
      <c r="C34" s="89">
        <v>0</v>
      </c>
      <c r="D34" s="79">
        <f t="shared" si="13"/>
        <v>0</v>
      </c>
      <c r="E34" s="90">
        <v>0</v>
      </c>
      <c r="F34" s="89">
        <v>0</v>
      </c>
      <c r="G34" s="79">
        <f t="shared" si="14"/>
        <v>0</v>
      </c>
      <c r="H34" s="90">
        <v>0</v>
      </c>
      <c r="I34" s="89">
        <v>0</v>
      </c>
      <c r="J34" s="78">
        <f t="shared" si="16"/>
        <v>0</v>
      </c>
      <c r="K34" s="231">
        <v>0</v>
      </c>
      <c r="L34" s="89">
        <v>0</v>
      </c>
      <c r="M34" s="79">
        <f t="shared" si="17"/>
        <v>0</v>
      </c>
      <c r="N34" s="82">
        <f t="shared" si="15"/>
        <v>0</v>
      </c>
      <c r="O34" s="83">
        <f t="shared" si="7"/>
        <v>0</v>
      </c>
      <c r="P34" s="73">
        <f t="shared" si="18"/>
        <v>0</v>
      </c>
      <c r="Q34" s="32"/>
      <c r="R34" s="32"/>
    </row>
    <row r="35" spans="1:18" ht="53.25" customHeight="1" thickBot="1" x14ac:dyDescent="0.4">
      <c r="A35" s="21" t="s">
        <v>113</v>
      </c>
      <c r="B35" s="231">
        <v>0</v>
      </c>
      <c r="C35" s="89">
        <v>0</v>
      </c>
      <c r="D35" s="79">
        <f t="shared" si="13"/>
        <v>0</v>
      </c>
      <c r="E35" s="90">
        <v>0</v>
      </c>
      <c r="F35" s="89">
        <v>0</v>
      </c>
      <c r="G35" s="179">
        <f t="shared" si="14"/>
        <v>0</v>
      </c>
      <c r="H35" s="90">
        <v>0</v>
      </c>
      <c r="I35" s="89">
        <v>2</v>
      </c>
      <c r="J35" s="78">
        <f t="shared" si="16"/>
        <v>2</v>
      </c>
      <c r="K35" s="231">
        <v>0</v>
      </c>
      <c r="L35" s="89">
        <v>0</v>
      </c>
      <c r="M35" s="79">
        <f t="shared" si="17"/>
        <v>0</v>
      </c>
      <c r="N35" s="82">
        <f t="shared" si="15"/>
        <v>0</v>
      </c>
      <c r="O35" s="83">
        <f>C35+F35+I35+L35</f>
        <v>2</v>
      </c>
      <c r="P35" s="73">
        <f t="shared" si="18"/>
        <v>2</v>
      </c>
      <c r="Q35" s="31"/>
      <c r="R35" s="31"/>
    </row>
    <row r="36" spans="1:18" ht="26.25" thickBot="1" x14ac:dyDescent="0.4">
      <c r="A36" s="2" t="s">
        <v>13</v>
      </c>
      <c r="B36" s="166">
        <f t="shared" ref="B36:K36" si="19">SUM(B29:B35)</f>
        <v>0</v>
      </c>
      <c r="C36" s="166">
        <f t="shared" si="19"/>
        <v>0</v>
      </c>
      <c r="D36" s="167">
        <f t="shared" si="19"/>
        <v>0</v>
      </c>
      <c r="E36" s="168">
        <f t="shared" si="19"/>
        <v>0</v>
      </c>
      <c r="F36" s="166">
        <f>SUM(F29:F35)</f>
        <v>3</v>
      </c>
      <c r="G36" s="167">
        <f>SUM(G29:G35)</f>
        <v>3</v>
      </c>
      <c r="H36" s="168">
        <f t="shared" si="19"/>
        <v>0</v>
      </c>
      <c r="I36" s="166">
        <f>SUM(I29:I35)</f>
        <v>10</v>
      </c>
      <c r="J36" s="166">
        <f>SUM(J29:J35)</f>
        <v>10</v>
      </c>
      <c r="K36" s="166">
        <f t="shared" si="19"/>
        <v>0</v>
      </c>
      <c r="L36" s="166">
        <f>SUM(L29:L35)</f>
        <v>2</v>
      </c>
      <c r="M36" s="167">
        <f>SUM(M29:M35)</f>
        <v>2</v>
      </c>
      <c r="N36" s="45">
        <f>SUM(N34:N35)</f>
        <v>0</v>
      </c>
      <c r="O36" s="45">
        <f>SUM(O29:O35)</f>
        <v>15</v>
      </c>
      <c r="P36" s="1">
        <f>SUM(P29:P35)</f>
        <v>15</v>
      </c>
      <c r="Q36" s="25"/>
      <c r="R36" s="25"/>
    </row>
    <row r="37" spans="1:18" ht="28.5" customHeight="1" thickBot="1" x14ac:dyDescent="0.4">
      <c r="A37" s="33" t="s">
        <v>10</v>
      </c>
      <c r="B37" s="56">
        <f>B27</f>
        <v>57</v>
      </c>
      <c r="C37" s="56">
        <f>C27</f>
        <v>17</v>
      </c>
      <c r="D37" s="60">
        <f t="shared" ref="D37:N37" si="20">D27</f>
        <v>74</v>
      </c>
      <c r="E37" s="76">
        <f>E27</f>
        <v>2</v>
      </c>
      <c r="F37" s="56">
        <f>F27</f>
        <v>65</v>
      </c>
      <c r="G37" s="56">
        <f>G27</f>
        <v>67</v>
      </c>
      <c r="H37" s="56">
        <f t="shared" si="20"/>
        <v>4</v>
      </c>
      <c r="I37" s="56">
        <f>I27</f>
        <v>121</v>
      </c>
      <c r="J37" s="56">
        <f>J27</f>
        <v>125</v>
      </c>
      <c r="K37" s="56">
        <f t="shared" si="20"/>
        <v>1</v>
      </c>
      <c r="L37" s="56">
        <f t="shared" si="20"/>
        <v>83</v>
      </c>
      <c r="M37" s="56">
        <f t="shared" si="20"/>
        <v>84</v>
      </c>
      <c r="N37" s="56">
        <f t="shared" si="20"/>
        <v>64</v>
      </c>
      <c r="O37" s="56">
        <f>O27</f>
        <v>286</v>
      </c>
      <c r="P37" s="60">
        <f>P27</f>
        <v>350</v>
      </c>
      <c r="Q37" s="25"/>
      <c r="R37" s="25"/>
    </row>
    <row r="38" spans="1:18" ht="27.75" customHeight="1" thickBot="1" x14ac:dyDescent="0.4">
      <c r="A38" s="33" t="s">
        <v>14</v>
      </c>
      <c r="B38" s="56">
        <f t="shared" ref="B38:N38" si="21">B36</f>
        <v>0</v>
      </c>
      <c r="C38" s="56">
        <f t="shared" si="21"/>
        <v>0</v>
      </c>
      <c r="D38" s="60">
        <f t="shared" si="21"/>
        <v>0</v>
      </c>
      <c r="E38" s="76">
        <f t="shared" si="21"/>
        <v>0</v>
      </c>
      <c r="F38" s="56">
        <f>F36</f>
        <v>3</v>
      </c>
      <c r="G38" s="56">
        <f>G36</f>
        <v>3</v>
      </c>
      <c r="H38" s="56">
        <f t="shared" si="21"/>
        <v>0</v>
      </c>
      <c r="I38" s="56">
        <f>I36</f>
        <v>10</v>
      </c>
      <c r="J38" s="56">
        <f>J36</f>
        <v>10</v>
      </c>
      <c r="K38" s="56">
        <f t="shared" si="21"/>
        <v>0</v>
      </c>
      <c r="L38" s="56">
        <f>L36</f>
        <v>2</v>
      </c>
      <c r="M38" s="56">
        <f>M36</f>
        <v>2</v>
      </c>
      <c r="N38" s="56">
        <f t="shared" si="21"/>
        <v>0</v>
      </c>
      <c r="O38" s="56">
        <f>O36</f>
        <v>15</v>
      </c>
      <c r="P38" s="60">
        <f>P36</f>
        <v>15</v>
      </c>
      <c r="Q38" s="28"/>
    </row>
    <row r="39" spans="1:18" ht="32.25" customHeight="1" thickBot="1" x14ac:dyDescent="0.4">
      <c r="A39" s="3" t="s">
        <v>15</v>
      </c>
      <c r="B39" s="58">
        <f t="shared" ref="B39:N39" si="22">SUM(B37:B38)</f>
        <v>57</v>
      </c>
      <c r="C39" s="58">
        <f t="shared" si="22"/>
        <v>17</v>
      </c>
      <c r="D39" s="61">
        <f t="shared" si="22"/>
        <v>74</v>
      </c>
      <c r="E39" s="77">
        <f t="shared" si="22"/>
        <v>2</v>
      </c>
      <c r="F39" s="58">
        <f t="shared" si="22"/>
        <v>68</v>
      </c>
      <c r="G39" s="58">
        <f t="shared" si="22"/>
        <v>70</v>
      </c>
      <c r="H39" s="58">
        <f t="shared" si="22"/>
        <v>4</v>
      </c>
      <c r="I39" s="58">
        <f>SUM(I37:I38)</f>
        <v>131</v>
      </c>
      <c r="J39" s="58">
        <f t="shared" si="22"/>
        <v>135</v>
      </c>
      <c r="K39" s="58">
        <f t="shared" si="22"/>
        <v>1</v>
      </c>
      <c r="L39" s="58">
        <f t="shared" si="22"/>
        <v>85</v>
      </c>
      <c r="M39" s="58">
        <f t="shared" si="22"/>
        <v>86</v>
      </c>
      <c r="N39" s="58">
        <f t="shared" si="22"/>
        <v>64</v>
      </c>
      <c r="O39" s="58">
        <f>SUM(O37:O38)</f>
        <v>301</v>
      </c>
      <c r="P39" s="61">
        <f>SUM(P37:P38)</f>
        <v>365</v>
      </c>
      <c r="Q39" s="25"/>
      <c r="R39" s="25"/>
    </row>
    <row r="40" spans="1:18" ht="84.75" customHeight="1" x14ac:dyDescent="0.35">
      <c r="A40" s="3187" t="s">
        <v>114</v>
      </c>
      <c r="B40" s="3187"/>
      <c r="C40" s="3187"/>
      <c r="D40" s="3187"/>
      <c r="E40" s="3187"/>
      <c r="F40" s="3187"/>
      <c r="G40" s="3187"/>
      <c r="H40" s="3187"/>
      <c r="I40" s="3187"/>
      <c r="J40" s="3187"/>
      <c r="K40" s="3187"/>
      <c r="L40" s="3187"/>
      <c r="M40" s="3187"/>
      <c r="N40" s="3187"/>
      <c r="O40" s="3187"/>
      <c r="P40" s="3187"/>
    </row>
    <row r="41" spans="1:18" x14ac:dyDescent="0.3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8" ht="45" customHeight="1" x14ac:dyDescent="0.3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7" zoomScale="50" zoomScaleNormal="50" workbookViewId="0">
      <selection activeCell="Z15" sqref="Z15"/>
    </sheetView>
  </sheetViews>
  <sheetFormatPr defaultRowHeight="25.5" x14ac:dyDescent="0.35"/>
  <cols>
    <col min="1" max="1" width="3" style="988" customWidth="1"/>
    <col min="2" max="2" width="92.140625" style="988" customWidth="1"/>
    <col min="3" max="3" width="17.140625" style="988" customWidth="1"/>
    <col min="4" max="4" width="18" style="988" customWidth="1"/>
    <col min="5" max="5" width="15.7109375" style="988" customWidth="1"/>
    <col min="6" max="6" width="16" style="988" customWidth="1"/>
    <col min="7" max="20" width="15.7109375" style="988" customWidth="1"/>
    <col min="21" max="21" width="14.28515625" style="988" customWidth="1"/>
    <col min="22" max="22" width="10.5703125" style="988" bestFit="1" customWidth="1"/>
    <col min="23" max="23" width="9.28515625" style="988" bestFit="1" customWidth="1"/>
    <col min="24" max="256" width="9.140625" style="988"/>
    <col min="257" max="257" width="3" style="988" customWidth="1"/>
    <col min="258" max="258" width="92.140625" style="988" customWidth="1"/>
    <col min="259" max="259" width="17.140625" style="988" customWidth="1"/>
    <col min="260" max="260" width="18" style="988" customWidth="1"/>
    <col min="261" max="261" width="15.7109375" style="988" customWidth="1"/>
    <col min="262" max="262" width="16" style="988" customWidth="1"/>
    <col min="263" max="276" width="15.7109375" style="988" customWidth="1"/>
    <col min="277" max="277" width="14.28515625" style="988" customWidth="1"/>
    <col min="278" max="278" width="10.5703125" style="988" bestFit="1" customWidth="1"/>
    <col min="279" max="279" width="9.28515625" style="988" bestFit="1" customWidth="1"/>
    <col min="280" max="512" width="9.140625" style="988"/>
    <col min="513" max="513" width="3" style="988" customWidth="1"/>
    <col min="514" max="514" width="92.140625" style="988" customWidth="1"/>
    <col min="515" max="515" width="17.140625" style="988" customWidth="1"/>
    <col min="516" max="516" width="18" style="988" customWidth="1"/>
    <col min="517" max="517" width="15.7109375" style="988" customWidth="1"/>
    <col min="518" max="518" width="16" style="988" customWidth="1"/>
    <col min="519" max="532" width="15.7109375" style="988" customWidth="1"/>
    <col min="533" max="533" width="14.28515625" style="988" customWidth="1"/>
    <col min="534" max="534" width="10.5703125" style="988" bestFit="1" customWidth="1"/>
    <col min="535" max="535" width="9.28515625" style="988" bestFit="1" customWidth="1"/>
    <col min="536" max="768" width="9.140625" style="988"/>
    <col min="769" max="769" width="3" style="988" customWidth="1"/>
    <col min="770" max="770" width="92.140625" style="988" customWidth="1"/>
    <col min="771" max="771" width="17.140625" style="988" customWidth="1"/>
    <col min="772" max="772" width="18" style="988" customWidth="1"/>
    <col min="773" max="773" width="15.7109375" style="988" customWidth="1"/>
    <col min="774" max="774" width="16" style="988" customWidth="1"/>
    <col min="775" max="788" width="15.7109375" style="988" customWidth="1"/>
    <col min="789" max="789" width="14.28515625" style="988" customWidth="1"/>
    <col min="790" max="790" width="10.5703125" style="988" bestFit="1" customWidth="1"/>
    <col min="791" max="791" width="9.28515625" style="988" bestFit="1" customWidth="1"/>
    <col min="792" max="1024" width="9.140625" style="988"/>
    <col min="1025" max="1025" width="3" style="988" customWidth="1"/>
    <col min="1026" max="1026" width="92.140625" style="988" customWidth="1"/>
    <col min="1027" max="1027" width="17.140625" style="988" customWidth="1"/>
    <col min="1028" max="1028" width="18" style="988" customWidth="1"/>
    <col min="1029" max="1029" width="15.7109375" style="988" customWidth="1"/>
    <col min="1030" max="1030" width="16" style="988" customWidth="1"/>
    <col min="1031" max="1044" width="15.7109375" style="988" customWidth="1"/>
    <col min="1045" max="1045" width="14.28515625" style="988" customWidth="1"/>
    <col min="1046" max="1046" width="10.5703125" style="988" bestFit="1" customWidth="1"/>
    <col min="1047" max="1047" width="9.28515625" style="988" bestFit="1" customWidth="1"/>
    <col min="1048" max="1280" width="9.140625" style="988"/>
    <col min="1281" max="1281" width="3" style="988" customWidth="1"/>
    <col min="1282" max="1282" width="92.140625" style="988" customWidth="1"/>
    <col min="1283" max="1283" width="17.140625" style="988" customWidth="1"/>
    <col min="1284" max="1284" width="18" style="988" customWidth="1"/>
    <col min="1285" max="1285" width="15.7109375" style="988" customWidth="1"/>
    <col min="1286" max="1286" width="16" style="988" customWidth="1"/>
    <col min="1287" max="1300" width="15.7109375" style="988" customWidth="1"/>
    <col min="1301" max="1301" width="14.28515625" style="988" customWidth="1"/>
    <col min="1302" max="1302" width="10.5703125" style="988" bestFit="1" customWidth="1"/>
    <col min="1303" max="1303" width="9.28515625" style="988" bestFit="1" customWidth="1"/>
    <col min="1304" max="1536" width="9.140625" style="988"/>
    <col min="1537" max="1537" width="3" style="988" customWidth="1"/>
    <col min="1538" max="1538" width="92.140625" style="988" customWidth="1"/>
    <col min="1539" max="1539" width="17.140625" style="988" customWidth="1"/>
    <col min="1540" max="1540" width="18" style="988" customWidth="1"/>
    <col min="1541" max="1541" width="15.7109375" style="988" customWidth="1"/>
    <col min="1542" max="1542" width="16" style="988" customWidth="1"/>
    <col min="1543" max="1556" width="15.7109375" style="988" customWidth="1"/>
    <col min="1557" max="1557" width="14.28515625" style="988" customWidth="1"/>
    <col min="1558" max="1558" width="10.5703125" style="988" bestFit="1" customWidth="1"/>
    <col min="1559" max="1559" width="9.28515625" style="988" bestFit="1" customWidth="1"/>
    <col min="1560" max="1792" width="9.140625" style="988"/>
    <col min="1793" max="1793" width="3" style="988" customWidth="1"/>
    <col min="1794" max="1794" width="92.140625" style="988" customWidth="1"/>
    <col min="1795" max="1795" width="17.140625" style="988" customWidth="1"/>
    <col min="1796" max="1796" width="18" style="988" customWidth="1"/>
    <col min="1797" max="1797" width="15.7109375" style="988" customWidth="1"/>
    <col min="1798" max="1798" width="16" style="988" customWidth="1"/>
    <col min="1799" max="1812" width="15.7109375" style="988" customWidth="1"/>
    <col min="1813" max="1813" width="14.28515625" style="988" customWidth="1"/>
    <col min="1814" max="1814" width="10.5703125" style="988" bestFit="1" customWidth="1"/>
    <col min="1815" max="1815" width="9.28515625" style="988" bestFit="1" customWidth="1"/>
    <col min="1816" max="2048" width="9.140625" style="988"/>
    <col min="2049" max="2049" width="3" style="988" customWidth="1"/>
    <col min="2050" max="2050" width="92.140625" style="988" customWidth="1"/>
    <col min="2051" max="2051" width="17.140625" style="988" customWidth="1"/>
    <col min="2052" max="2052" width="18" style="988" customWidth="1"/>
    <col min="2053" max="2053" width="15.7109375" style="988" customWidth="1"/>
    <col min="2054" max="2054" width="16" style="988" customWidth="1"/>
    <col min="2055" max="2068" width="15.7109375" style="988" customWidth="1"/>
    <col min="2069" max="2069" width="14.28515625" style="988" customWidth="1"/>
    <col min="2070" max="2070" width="10.5703125" style="988" bestFit="1" customWidth="1"/>
    <col min="2071" max="2071" width="9.28515625" style="988" bestFit="1" customWidth="1"/>
    <col min="2072" max="2304" width="9.140625" style="988"/>
    <col min="2305" max="2305" width="3" style="988" customWidth="1"/>
    <col min="2306" max="2306" width="92.140625" style="988" customWidth="1"/>
    <col min="2307" max="2307" width="17.140625" style="988" customWidth="1"/>
    <col min="2308" max="2308" width="18" style="988" customWidth="1"/>
    <col min="2309" max="2309" width="15.7109375" style="988" customWidth="1"/>
    <col min="2310" max="2310" width="16" style="988" customWidth="1"/>
    <col min="2311" max="2324" width="15.7109375" style="988" customWidth="1"/>
    <col min="2325" max="2325" width="14.28515625" style="988" customWidth="1"/>
    <col min="2326" max="2326" width="10.5703125" style="988" bestFit="1" customWidth="1"/>
    <col min="2327" max="2327" width="9.28515625" style="988" bestFit="1" customWidth="1"/>
    <col min="2328" max="2560" width="9.140625" style="988"/>
    <col min="2561" max="2561" width="3" style="988" customWidth="1"/>
    <col min="2562" max="2562" width="92.140625" style="988" customWidth="1"/>
    <col min="2563" max="2563" width="17.140625" style="988" customWidth="1"/>
    <col min="2564" max="2564" width="18" style="988" customWidth="1"/>
    <col min="2565" max="2565" width="15.7109375" style="988" customWidth="1"/>
    <col min="2566" max="2566" width="16" style="988" customWidth="1"/>
    <col min="2567" max="2580" width="15.7109375" style="988" customWidth="1"/>
    <col min="2581" max="2581" width="14.28515625" style="988" customWidth="1"/>
    <col min="2582" max="2582" width="10.5703125" style="988" bestFit="1" customWidth="1"/>
    <col min="2583" max="2583" width="9.28515625" style="988" bestFit="1" customWidth="1"/>
    <col min="2584" max="2816" width="9.140625" style="988"/>
    <col min="2817" max="2817" width="3" style="988" customWidth="1"/>
    <col min="2818" max="2818" width="92.140625" style="988" customWidth="1"/>
    <col min="2819" max="2819" width="17.140625" style="988" customWidth="1"/>
    <col min="2820" max="2820" width="18" style="988" customWidth="1"/>
    <col min="2821" max="2821" width="15.7109375" style="988" customWidth="1"/>
    <col min="2822" max="2822" width="16" style="988" customWidth="1"/>
    <col min="2823" max="2836" width="15.7109375" style="988" customWidth="1"/>
    <col min="2837" max="2837" width="14.28515625" style="988" customWidth="1"/>
    <col min="2838" max="2838" width="10.5703125" style="988" bestFit="1" customWidth="1"/>
    <col min="2839" max="2839" width="9.28515625" style="988" bestFit="1" customWidth="1"/>
    <col min="2840" max="3072" width="9.140625" style="988"/>
    <col min="3073" max="3073" width="3" style="988" customWidth="1"/>
    <col min="3074" max="3074" width="92.140625" style="988" customWidth="1"/>
    <col min="3075" max="3075" width="17.140625" style="988" customWidth="1"/>
    <col min="3076" max="3076" width="18" style="988" customWidth="1"/>
    <col min="3077" max="3077" width="15.7109375" style="988" customWidth="1"/>
    <col min="3078" max="3078" width="16" style="988" customWidth="1"/>
    <col min="3079" max="3092" width="15.7109375" style="988" customWidth="1"/>
    <col min="3093" max="3093" width="14.28515625" style="988" customWidth="1"/>
    <col min="3094" max="3094" width="10.5703125" style="988" bestFit="1" customWidth="1"/>
    <col min="3095" max="3095" width="9.28515625" style="988" bestFit="1" customWidth="1"/>
    <col min="3096" max="3328" width="9.140625" style="988"/>
    <col min="3329" max="3329" width="3" style="988" customWidth="1"/>
    <col min="3330" max="3330" width="92.140625" style="988" customWidth="1"/>
    <col min="3331" max="3331" width="17.140625" style="988" customWidth="1"/>
    <col min="3332" max="3332" width="18" style="988" customWidth="1"/>
    <col min="3333" max="3333" width="15.7109375" style="988" customWidth="1"/>
    <col min="3334" max="3334" width="16" style="988" customWidth="1"/>
    <col min="3335" max="3348" width="15.7109375" style="988" customWidth="1"/>
    <col min="3349" max="3349" width="14.28515625" style="988" customWidth="1"/>
    <col min="3350" max="3350" width="10.5703125" style="988" bestFit="1" customWidth="1"/>
    <col min="3351" max="3351" width="9.28515625" style="988" bestFit="1" customWidth="1"/>
    <col min="3352" max="3584" width="9.140625" style="988"/>
    <col min="3585" max="3585" width="3" style="988" customWidth="1"/>
    <col min="3586" max="3586" width="92.140625" style="988" customWidth="1"/>
    <col min="3587" max="3587" width="17.140625" style="988" customWidth="1"/>
    <col min="3588" max="3588" width="18" style="988" customWidth="1"/>
    <col min="3589" max="3589" width="15.7109375" style="988" customWidth="1"/>
    <col min="3590" max="3590" width="16" style="988" customWidth="1"/>
    <col min="3591" max="3604" width="15.7109375" style="988" customWidth="1"/>
    <col min="3605" max="3605" width="14.28515625" style="988" customWidth="1"/>
    <col min="3606" max="3606" width="10.5703125" style="988" bestFit="1" customWidth="1"/>
    <col min="3607" max="3607" width="9.28515625" style="988" bestFit="1" customWidth="1"/>
    <col min="3608" max="3840" width="9.140625" style="988"/>
    <col min="3841" max="3841" width="3" style="988" customWidth="1"/>
    <col min="3842" max="3842" width="92.140625" style="988" customWidth="1"/>
    <col min="3843" max="3843" width="17.140625" style="988" customWidth="1"/>
    <col min="3844" max="3844" width="18" style="988" customWidth="1"/>
    <col min="3845" max="3845" width="15.7109375" style="988" customWidth="1"/>
    <col min="3846" max="3846" width="16" style="988" customWidth="1"/>
    <col min="3847" max="3860" width="15.7109375" style="988" customWidth="1"/>
    <col min="3861" max="3861" width="14.28515625" style="988" customWidth="1"/>
    <col min="3862" max="3862" width="10.5703125" style="988" bestFit="1" customWidth="1"/>
    <col min="3863" max="3863" width="9.28515625" style="988" bestFit="1" customWidth="1"/>
    <col min="3864" max="4096" width="9.140625" style="988"/>
    <col min="4097" max="4097" width="3" style="988" customWidth="1"/>
    <col min="4098" max="4098" width="92.140625" style="988" customWidth="1"/>
    <col min="4099" max="4099" width="17.140625" style="988" customWidth="1"/>
    <col min="4100" max="4100" width="18" style="988" customWidth="1"/>
    <col min="4101" max="4101" width="15.7109375" style="988" customWidth="1"/>
    <col min="4102" max="4102" width="16" style="988" customWidth="1"/>
    <col min="4103" max="4116" width="15.7109375" style="988" customWidth="1"/>
    <col min="4117" max="4117" width="14.28515625" style="988" customWidth="1"/>
    <col min="4118" max="4118" width="10.5703125" style="988" bestFit="1" customWidth="1"/>
    <col min="4119" max="4119" width="9.28515625" style="988" bestFit="1" customWidth="1"/>
    <col min="4120" max="4352" width="9.140625" style="988"/>
    <col min="4353" max="4353" width="3" style="988" customWidth="1"/>
    <col min="4354" max="4354" width="92.140625" style="988" customWidth="1"/>
    <col min="4355" max="4355" width="17.140625" style="988" customWidth="1"/>
    <col min="4356" max="4356" width="18" style="988" customWidth="1"/>
    <col min="4357" max="4357" width="15.7109375" style="988" customWidth="1"/>
    <col min="4358" max="4358" width="16" style="988" customWidth="1"/>
    <col min="4359" max="4372" width="15.7109375" style="988" customWidth="1"/>
    <col min="4373" max="4373" width="14.28515625" style="988" customWidth="1"/>
    <col min="4374" max="4374" width="10.5703125" style="988" bestFit="1" customWidth="1"/>
    <col min="4375" max="4375" width="9.28515625" style="988" bestFit="1" customWidth="1"/>
    <col min="4376" max="4608" width="9.140625" style="988"/>
    <col min="4609" max="4609" width="3" style="988" customWidth="1"/>
    <col min="4610" max="4610" width="92.140625" style="988" customWidth="1"/>
    <col min="4611" max="4611" width="17.140625" style="988" customWidth="1"/>
    <col min="4612" max="4612" width="18" style="988" customWidth="1"/>
    <col min="4613" max="4613" width="15.7109375" style="988" customWidth="1"/>
    <col min="4614" max="4614" width="16" style="988" customWidth="1"/>
    <col min="4615" max="4628" width="15.7109375" style="988" customWidth="1"/>
    <col min="4629" max="4629" width="14.28515625" style="988" customWidth="1"/>
    <col min="4630" max="4630" width="10.5703125" style="988" bestFit="1" customWidth="1"/>
    <col min="4631" max="4631" width="9.28515625" style="988" bestFit="1" customWidth="1"/>
    <col min="4632" max="4864" width="9.140625" style="988"/>
    <col min="4865" max="4865" width="3" style="988" customWidth="1"/>
    <col min="4866" max="4866" width="92.140625" style="988" customWidth="1"/>
    <col min="4867" max="4867" width="17.140625" style="988" customWidth="1"/>
    <col min="4868" max="4868" width="18" style="988" customWidth="1"/>
    <col min="4869" max="4869" width="15.7109375" style="988" customWidth="1"/>
    <col min="4870" max="4870" width="16" style="988" customWidth="1"/>
    <col min="4871" max="4884" width="15.7109375" style="988" customWidth="1"/>
    <col min="4885" max="4885" width="14.28515625" style="988" customWidth="1"/>
    <col min="4886" max="4886" width="10.5703125" style="988" bestFit="1" customWidth="1"/>
    <col min="4887" max="4887" width="9.28515625" style="988" bestFit="1" customWidth="1"/>
    <col min="4888" max="5120" width="9.140625" style="988"/>
    <col min="5121" max="5121" width="3" style="988" customWidth="1"/>
    <col min="5122" max="5122" width="92.140625" style="988" customWidth="1"/>
    <col min="5123" max="5123" width="17.140625" style="988" customWidth="1"/>
    <col min="5124" max="5124" width="18" style="988" customWidth="1"/>
    <col min="5125" max="5125" width="15.7109375" style="988" customWidth="1"/>
    <col min="5126" max="5126" width="16" style="988" customWidth="1"/>
    <col min="5127" max="5140" width="15.7109375" style="988" customWidth="1"/>
    <col min="5141" max="5141" width="14.28515625" style="988" customWidth="1"/>
    <col min="5142" max="5142" width="10.5703125" style="988" bestFit="1" customWidth="1"/>
    <col min="5143" max="5143" width="9.28515625" style="988" bestFit="1" customWidth="1"/>
    <col min="5144" max="5376" width="9.140625" style="988"/>
    <col min="5377" max="5377" width="3" style="988" customWidth="1"/>
    <col min="5378" max="5378" width="92.140625" style="988" customWidth="1"/>
    <col min="5379" max="5379" width="17.140625" style="988" customWidth="1"/>
    <col min="5380" max="5380" width="18" style="988" customWidth="1"/>
    <col min="5381" max="5381" width="15.7109375" style="988" customWidth="1"/>
    <col min="5382" max="5382" width="16" style="988" customWidth="1"/>
    <col min="5383" max="5396" width="15.7109375" style="988" customWidth="1"/>
    <col min="5397" max="5397" width="14.28515625" style="988" customWidth="1"/>
    <col min="5398" max="5398" width="10.5703125" style="988" bestFit="1" customWidth="1"/>
    <col min="5399" max="5399" width="9.28515625" style="988" bestFit="1" customWidth="1"/>
    <col min="5400" max="5632" width="9.140625" style="988"/>
    <col min="5633" max="5633" width="3" style="988" customWidth="1"/>
    <col min="5634" max="5634" width="92.140625" style="988" customWidth="1"/>
    <col min="5635" max="5635" width="17.140625" style="988" customWidth="1"/>
    <col min="5636" max="5636" width="18" style="988" customWidth="1"/>
    <col min="5637" max="5637" width="15.7109375" style="988" customWidth="1"/>
    <col min="5638" max="5638" width="16" style="988" customWidth="1"/>
    <col min="5639" max="5652" width="15.7109375" style="988" customWidth="1"/>
    <col min="5653" max="5653" width="14.28515625" style="988" customWidth="1"/>
    <col min="5654" max="5654" width="10.5703125" style="988" bestFit="1" customWidth="1"/>
    <col min="5655" max="5655" width="9.28515625" style="988" bestFit="1" customWidth="1"/>
    <col min="5656" max="5888" width="9.140625" style="988"/>
    <col min="5889" max="5889" width="3" style="988" customWidth="1"/>
    <col min="5890" max="5890" width="92.140625" style="988" customWidth="1"/>
    <col min="5891" max="5891" width="17.140625" style="988" customWidth="1"/>
    <col min="5892" max="5892" width="18" style="988" customWidth="1"/>
    <col min="5893" max="5893" width="15.7109375" style="988" customWidth="1"/>
    <col min="5894" max="5894" width="16" style="988" customWidth="1"/>
    <col min="5895" max="5908" width="15.7109375" style="988" customWidth="1"/>
    <col min="5909" max="5909" width="14.28515625" style="988" customWidth="1"/>
    <col min="5910" max="5910" width="10.5703125" style="988" bestFit="1" customWidth="1"/>
    <col min="5911" max="5911" width="9.28515625" style="988" bestFit="1" customWidth="1"/>
    <col min="5912" max="6144" width="9.140625" style="988"/>
    <col min="6145" max="6145" width="3" style="988" customWidth="1"/>
    <col min="6146" max="6146" width="92.140625" style="988" customWidth="1"/>
    <col min="6147" max="6147" width="17.140625" style="988" customWidth="1"/>
    <col min="6148" max="6148" width="18" style="988" customWidth="1"/>
    <col min="6149" max="6149" width="15.7109375" style="988" customWidth="1"/>
    <col min="6150" max="6150" width="16" style="988" customWidth="1"/>
    <col min="6151" max="6164" width="15.7109375" style="988" customWidth="1"/>
    <col min="6165" max="6165" width="14.28515625" style="988" customWidth="1"/>
    <col min="6166" max="6166" width="10.5703125" style="988" bestFit="1" customWidth="1"/>
    <col min="6167" max="6167" width="9.28515625" style="988" bestFit="1" customWidth="1"/>
    <col min="6168" max="6400" width="9.140625" style="988"/>
    <col min="6401" max="6401" width="3" style="988" customWidth="1"/>
    <col min="6402" max="6402" width="92.140625" style="988" customWidth="1"/>
    <col min="6403" max="6403" width="17.140625" style="988" customWidth="1"/>
    <col min="6404" max="6404" width="18" style="988" customWidth="1"/>
    <col min="6405" max="6405" width="15.7109375" style="988" customWidth="1"/>
    <col min="6406" max="6406" width="16" style="988" customWidth="1"/>
    <col min="6407" max="6420" width="15.7109375" style="988" customWidth="1"/>
    <col min="6421" max="6421" width="14.28515625" style="988" customWidth="1"/>
    <col min="6422" max="6422" width="10.5703125" style="988" bestFit="1" customWidth="1"/>
    <col min="6423" max="6423" width="9.28515625" style="988" bestFit="1" customWidth="1"/>
    <col min="6424" max="6656" width="9.140625" style="988"/>
    <col min="6657" max="6657" width="3" style="988" customWidth="1"/>
    <col min="6658" max="6658" width="92.140625" style="988" customWidth="1"/>
    <col min="6659" max="6659" width="17.140625" style="988" customWidth="1"/>
    <col min="6660" max="6660" width="18" style="988" customWidth="1"/>
    <col min="6661" max="6661" width="15.7109375" style="988" customWidth="1"/>
    <col min="6662" max="6662" width="16" style="988" customWidth="1"/>
    <col min="6663" max="6676" width="15.7109375" style="988" customWidth="1"/>
    <col min="6677" max="6677" width="14.28515625" style="988" customWidth="1"/>
    <col min="6678" max="6678" width="10.5703125" style="988" bestFit="1" customWidth="1"/>
    <col min="6679" max="6679" width="9.28515625" style="988" bestFit="1" customWidth="1"/>
    <col min="6680" max="6912" width="9.140625" style="988"/>
    <col min="6913" max="6913" width="3" style="988" customWidth="1"/>
    <col min="6914" max="6914" width="92.140625" style="988" customWidth="1"/>
    <col min="6915" max="6915" width="17.140625" style="988" customWidth="1"/>
    <col min="6916" max="6916" width="18" style="988" customWidth="1"/>
    <col min="6917" max="6917" width="15.7109375" style="988" customWidth="1"/>
    <col min="6918" max="6918" width="16" style="988" customWidth="1"/>
    <col min="6919" max="6932" width="15.7109375" style="988" customWidth="1"/>
    <col min="6933" max="6933" width="14.28515625" style="988" customWidth="1"/>
    <col min="6934" max="6934" width="10.5703125" style="988" bestFit="1" customWidth="1"/>
    <col min="6935" max="6935" width="9.28515625" style="988" bestFit="1" customWidth="1"/>
    <col min="6936" max="7168" width="9.140625" style="988"/>
    <col min="7169" max="7169" width="3" style="988" customWidth="1"/>
    <col min="7170" max="7170" width="92.140625" style="988" customWidth="1"/>
    <col min="7171" max="7171" width="17.140625" style="988" customWidth="1"/>
    <col min="7172" max="7172" width="18" style="988" customWidth="1"/>
    <col min="7173" max="7173" width="15.7109375" style="988" customWidth="1"/>
    <col min="7174" max="7174" width="16" style="988" customWidth="1"/>
    <col min="7175" max="7188" width="15.7109375" style="988" customWidth="1"/>
    <col min="7189" max="7189" width="14.28515625" style="988" customWidth="1"/>
    <col min="7190" max="7190" width="10.5703125" style="988" bestFit="1" customWidth="1"/>
    <col min="7191" max="7191" width="9.28515625" style="988" bestFit="1" customWidth="1"/>
    <col min="7192" max="7424" width="9.140625" style="988"/>
    <col min="7425" max="7425" width="3" style="988" customWidth="1"/>
    <col min="7426" max="7426" width="92.140625" style="988" customWidth="1"/>
    <col min="7427" max="7427" width="17.140625" style="988" customWidth="1"/>
    <col min="7428" max="7428" width="18" style="988" customWidth="1"/>
    <col min="7429" max="7429" width="15.7109375" style="988" customWidth="1"/>
    <col min="7430" max="7430" width="16" style="988" customWidth="1"/>
    <col min="7431" max="7444" width="15.7109375" style="988" customWidth="1"/>
    <col min="7445" max="7445" width="14.28515625" style="988" customWidth="1"/>
    <col min="7446" max="7446" width="10.5703125" style="988" bestFit="1" customWidth="1"/>
    <col min="7447" max="7447" width="9.28515625" style="988" bestFit="1" customWidth="1"/>
    <col min="7448" max="7680" width="9.140625" style="988"/>
    <col min="7681" max="7681" width="3" style="988" customWidth="1"/>
    <col min="7682" max="7682" width="92.140625" style="988" customWidth="1"/>
    <col min="7683" max="7683" width="17.140625" style="988" customWidth="1"/>
    <col min="7684" max="7684" width="18" style="988" customWidth="1"/>
    <col min="7685" max="7685" width="15.7109375" style="988" customWidth="1"/>
    <col min="7686" max="7686" width="16" style="988" customWidth="1"/>
    <col min="7687" max="7700" width="15.7109375" style="988" customWidth="1"/>
    <col min="7701" max="7701" width="14.28515625" style="988" customWidth="1"/>
    <col min="7702" max="7702" width="10.5703125" style="988" bestFit="1" customWidth="1"/>
    <col min="7703" max="7703" width="9.28515625" style="988" bestFit="1" customWidth="1"/>
    <col min="7704" max="7936" width="9.140625" style="988"/>
    <col min="7937" max="7937" width="3" style="988" customWidth="1"/>
    <col min="7938" max="7938" width="92.140625" style="988" customWidth="1"/>
    <col min="7939" max="7939" width="17.140625" style="988" customWidth="1"/>
    <col min="7940" max="7940" width="18" style="988" customWidth="1"/>
    <col min="7941" max="7941" width="15.7109375" style="988" customWidth="1"/>
    <col min="7942" max="7942" width="16" style="988" customWidth="1"/>
    <col min="7943" max="7956" width="15.7109375" style="988" customWidth="1"/>
    <col min="7957" max="7957" width="14.28515625" style="988" customWidth="1"/>
    <col min="7958" max="7958" width="10.5703125" style="988" bestFit="1" customWidth="1"/>
    <col min="7959" max="7959" width="9.28515625" style="988" bestFit="1" customWidth="1"/>
    <col min="7960" max="8192" width="9.140625" style="988"/>
    <col min="8193" max="8193" width="3" style="988" customWidth="1"/>
    <col min="8194" max="8194" width="92.140625" style="988" customWidth="1"/>
    <col min="8195" max="8195" width="17.140625" style="988" customWidth="1"/>
    <col min="8196" max="8196" width="18" style="988" customWidth="1"/>
    <col min="8197" max="8197" width="15.7109375" style="988" customWidth="1"/>
    <col min="8198" max="8198" width="16" style="988" customWidth="1"/>
    <col min="8199" max="8212" width="15.7109375" style="988" customWidth="1"/>
    <col min="8213" max="8213" width="14.28515625" style="988" customWidth="1"/>
    <col min="8214" max="8214" width="10.5703125" style="988" bestFit="1" customWidth="1"/>
    <col min="8215" max="8215" width="9.28515625" style="988" bestFit="1" customWidth="1"/>
    <col min="8216" max="8448" width="9.140625" style="988"/>
    <col min="8449" max="8449" width="3" style="988" customWidth="1"/>
    <col min="8450" max="8450" width="92.140625" style="988" customWidth="1"/>
    <col min="8451" max="8451" width="17.140625" style="988" customWidth="1"/>
    <col min="8452" max="8452" width="18" style="988" customWidth="1"/>
    <col min="8453" max="8453" width="15.7109375" style="988" customWidth="1"/>
    <col min="8454" max="8454" width="16" style="988" customWidth="1"/>
    <col min="8455" max="8468" width="15.7109375" style="988" customWidth="1"/>
    <col min="8469" max="8469" width="14.28515625" style="988" customWidth="1"/>
    <col min="8470" max="8470" width="10.5703125" style="988" bestFit="1" customWidth="1"/>
    <col min="8471" max="8471" width="9.28515625" style="988" bestFit="1" customWidth="1"/>
    <col min="8472" max="8704" width="9.140625" style="988"/>
    <col min="8705" max="8705" width="3" style="988" customWidth="1"/>
    <col min="8706" max="8706" width="92.140625" style="988" customWidth="1"/>
    <col min="8707" max="8707" width="17.140625" style="988" customWidth="1"/>
    <col min="8708" max="8708" width="18" style="988" customWidth="1"/>
    <col min="8709" max="8709" width="15.7109375" style="988" customWidth="1"/>
    <col min="8710" max="8710" width="16" style="988" customWidth="1"/>
    <col min="8711" max="8724" width="15.7109375" style="988" customWidth="1"/>
    <col min="8725" max="8725" width="14.28515625" style="988" customWidth="1"/>
    <col min="8726" max="8726" width="10.5703125" style="988" bestFit="1" customWidth="1"/>
    <col min="8727" max="8727" width="9.28515625" style="988" bestFit="1" customWidth="1"/>
    <col min="8728" max="8960" width="9.140625" style="988"/>
    <col min="8961" max="8961" width="3" style="988" customWidth="1"/>
    <col min="8962" max="8962" width="92.140625" style="988" customWidth="1"/>
    <col min="8963" max="8963" width="17.140625" style="988" customWidth="1"/>
    <col min="8964" max="8964" width="18" style="988" customWidth="1"/>
    <col min="8965" max="8965" width="15.7109375" style="988" customWidth="1"/>
    <col min="8966" max="8966" width="16" style="988" customWidth="1"/>
    <col min="8967" max="8980" width="15.7109375" style="988" customWidth="1"/>
    <col min="8981" max="8981" width="14.28515625" style="988" customWidth="1"/>
    <col min="8982" max="8982" width="10.5703125" style="988" bestFit="1" customWidth="1"/>
    <col min="8983" max="8983" width="9.28515625" style="988" bestFit="1" customWidth="1"/>
    <col min="8984" max="9216" width="9.140625" style="988"/>
    <col min="9217" max="9217" width="3" style="988" customWidth="1"/>
    <col min="9218" max="9218" width="92.140625" style="988" customWidth="1"/>
    <col min="9219" max="9219" width="17.140625" style="988" customWidth="1"/>
    <col min="9220" max="9220" width="18" style="988" customWidth="1"/>
    <col min="9221" max="9221" width="15.7109375" style="988" customWidth="1"/>
    <col min="9222" max="9222" width="16" style="988" customWidth="1"/>
    <col min="9223" max="9236" width="15.7109375" style="988" customWidth="1"/>
    <col min="9237" max="9237" width="14.28515625" style="988" customWidth="1"/>
    <col min="9238" max="9238" width="10.5703125" style="988" bestFit="1" customWidth="1"/>
    <col min="9239" max="9239" width="9.28515625" style="988" bestFit="1" customWidth="1"/>
    <col min="9240" max="9472" width="9.140625" style="988"/>
    <col min="9473" max="9473" width="3" style="988" customWidth="1"/>
    <col min="9474" max="9474" width="92.140625" style="988" customWidth="1"/>
    <col min="9475" max="9475" width="17.140625" style="988" customWidth="1"/>
    <col min="9476" max="9476" width="18" style="988" customWidth="1"/>
    <col min="9477" max="9477" width="15.7109375" style="988" customWidth="1"/>
    <col min="9478" max="9478" width="16" style="988" customWidth="1"/>
    <col min="9479" max="9492" width="15.7109375" style="988" customWidth="1"/>
    <col min="9493" max="9493" width="14.28515625" style="988" customWidth="1"/>
    <col min="9494" max="9494" width="10.5703125" style="988" bestFit="1" customWidth="1"/>
    <col min="9495" max="9495" width="9.28515625" style="988" bestFit="1" customWidth="1"/>
    <col min="9496" max="9728" width="9.140625" style="988"/>
    <col min="9729" max="9729" width="3" style="988" customWidth="1"/>
    <col min="9730" max="9730" width="92.140625" style="988" customWidth="1"/>
    <col min="9731" max="9731" width="17.140625" style="988" customWidth="1"/>
    <col min="9732" max="9732" width="18" style="988" customWidth="1"/>
    <col min="9733" max="9733" width="15.7109375" style="988" customWidth="1"/>
    <col min="9734" max="9734" width="16" style="988" customWidth="1"/>
    <col min="9735" max="9748" width="15.7109375" style="988" customWidth="1"/>
    <col min="9749" max="9749" width="14.28515625" style="988" customWidth="1"/>
    <col min="9750" max="9750" width="10.5703125" style="988" bestFit="1" customWidth="1"/>
    <col min="9751" max="9751" width="9.28515625" style="988" bestFit="1" customWidth="1"/>
    <col min="9752" max="9984" width="9.140625" style="988"/>
    <col min="9985" max="9985" width="3" style="988" customWidth="1"/>
    <col min="9986" max="9986" width="92.140625" style="988" customWidth="1"/>
    <col min="9987" max="9987" width="17.140625" style="988" customWidth="1"/>
    <col min="9988" max="9988" width="18" style="988" customWidth="1"/>
    <col min="9989" max="9989" width="15.7109375" style="988" customWidth="1"/>
    <col min="9990" max="9990" width="16" style="988" customWidth="1"/>
    <col min="9991" max="10004" width="15.7109375" style="988" customWidth="1"/>
    <col min="10005" max="10005" width="14.28515625" style="988" customWidth="1"/>
    <col min="10006" max="10006" width="10.5703125" style="988" bestFit="1" customWidth="1"/>
    <col min="10007" max="10007" width="9.28515625" style="988" bestFit="1" customWidth="1"/>
    <col min="10008" max="10240" width="9.140625" style="988"/>
    <col min="10241" max="10241" width="3" style="988" customWidth="1"/>
    <col min="10242" max="10242" width="92.140625" style="988" customWidth="1"/>
    <col min="10243" max="10243" width="17.140625" style="988" customWidth="1"/>
    <col min="10244" max="10244" width="18" style="988" customWidth="1"/>
    <col min="10245" max="10245" width="15.7109375" style="988" customWidth="1"/>
    <col min="10246" max="10246" width="16" style="988" customWidth="1"/>
    <col min="10247" max="10260" width="15.7109375" style="988" customWidth="1"/>
    <col min="10261" max="10261" width="14.28515625" style="988" customWidth="1"/>
    <col min="10262" max="10262" width="10.5703125" style="988" bestFit="1" customWidth="1"/>
    <col min="10263" max="10263" width="9.28515625" style="988" bestFit="1" customWidth="1"/>
    <col min="10264" max="10496" width="9.140625" style="988"/>
    <col min="10497" max="10497" width="3" style="988" customWidth="1"/>
    <col min="10498" max="10498" width="92.140625" style="988" customWidth="1"/>
    <col min="10499" max="10499" width="17.140625" style="988" customWidth="1"/>
    <col min="10500" max="10500" width="18" style="988" customWidth="1"/>
    <col min="10501" max="10501" width="15.7109375" style="988" customWidth="1"/>
    <col min="10502" max="10502" width="16" style="988" customWidth="1"/>
    <col min="10503" max="10516" width="15.7109375" style="988" customWidth="1"/>
    <col min="10517" max="10517" width="14.28515625" style="988" customWidth="1"/>
    <col min="10518" max="10518" width="10.5703125" style="988" bestFit="1" customWidth="1"/>
    <col min="10519" max="10519" width="9.28515625" style="988" bestFit="1" customWidth="1"/>
    <col min="10520" max="10752" width="9.140625" style="988"/>
    <col min="10753" max="10753" width="3" style="988" customWidth="1"/>
    <col min="10754" max="10754" width="92.140625" style="988" customWidth="1"/>
    <col min="10755" max="10755" width="17.140625" style="988" customWidth="1"/>
    <col min="10756" max="10756" width="18" style="988" customWidth="1"/>
    <col min="10757" max="10757" width="15.7109375" style="988" customWidth="1"/>
    <col min="10758" max="10758" width="16" style="988" customWidth="1"/>
    <col min="10759" max="10772" width="15.7109375" style="988" customWidth="1"/>
    <col min="10773" max="10773" width="14.28515625" style="988" customWidth="1"/>
    <col min="10774" max="10774" width="10.5703125" style="988" bestFit="1" customWidth="1"/>
    <col min="10775" max="10775" width="9.28515625" style="988" bestFit="1" customWidth="1"/>
    <col min="10776" max="11008" width="9.140625" style="988"/>
    <col min="11009" max="11009" width="3" style="988" customWidth="1"/>
    <col min="11010" max="11010" width="92.140625" style="988" customWidth="1"/>
    <col min="11011" max="11011" width="17.140625" style="988" customWidth="1"/>
    <col min="11012" max="11012" width="18" style="988" customWidth="1"/>
    <col min="11013" max="11013" width="15.7109375" style="988" customWidth="1"/>
    <col min="11014" max="11014" width="16" style="988" customWidth="1"/>
    <col min="11015" max="11028" width="15.7109375" style="988" customWidth="1"/>
    <col min="11029" max="11029" width="14.28515625" style="988" customWidth="1"/>
    <col min="11030" max="11030" width="10.5703125" style="988" bestFit="1" customWidth="1"/>
    <col min="11031" max="11031" width="9.28515625" style="988" bestFit="1" customWidth="1"/>
    <col min="11032" max="11264" width="9.140625" style="988"/>
    <col min="11265" max="11265" width="3" style="988" customWidth="1"/>
    <col min="11266" max="11266" width="92.140625" style="988" customWidth="1"/>
    <col min="11267" max="11267" width="17.140625" style="988" customWidth="1"/>
    <col min="11268" max="11268" width="18" style="988" customWidth="1"/>
    <col min="11269" max="11269" width="15.7109375" style="988" customWidth="1"/>
    <col min="11270" max="11270" width="16" style="988" customWidth="1"/>
    <col min="11271" max="11284" width="15.7109375" style="988" customWidth="1"/>
    <col min="11285" max="11285" width="14.28515625" style="988" customWidth="1"/>
    <col min="11286" max="11286" width="10.5703125" style="988" bestFit="1" customWidth="1"/>
    <col min="11287" max="11287" width="9.28515625" style="988" bestFit="1" customWidth="1"/>
    <col min="11288" max="11520" width="9.140625" style="988"/>
    <col min="11521" max="11521" width="3" style="988" customWidth="1"/>
    <col min="11522" max="11522" width="92.140625" style="988" customWidth="1"/>
    <col min="11523" max="11523" width="17.140625" style="988" customWidth="1"/>
    <col min="11524" max="11524" width="18" style="988" customWidth="1"/>
    <col min="11525" max="11525" width="15.7109375" style="988" customWidth="1"/>
    <col min="11526" max="11526" width="16" style="988" customWidth="1"/>
    <col min="11527" max="11540" width="15.7109375" style="988" customWidth="1"/>
    <col min="11541" max="11541" width="14.28515625" style="988" customWidth="1"/>
    <col min="11542" max="11542" width="10.5703125" style="988" bestFit="1" customWidth="1"/>
    <col min="11543" max="11543" width="9.28515625" style="988" bestFit="1" customWidth="1"/>
    <col min="11544" max="11776" width="9.140625" style="988"/>
    <col min="11777" max="11777" width="3" style="988" customWidth="1"/>
    <col min="11778" max="11778" width="92.140625" style="988" customWidth="1"/>
    <col min="11779" max="11779" width="17.140625" style="988" customWidth="1"/>
    <col min="11780" max="11780" width="18" style="988" customWidth="1"/>
    <col min="11781" max="11781" width="15.7109375" style="988" customWidth="1"/>
    <col min="11782" max="11782" width="16" style="988" customWidth="1"/>
    <col min="11783" max="11796" width="15.7109375" style="988" customWidth="1"/>
    <col min="11797" max="11797" width="14.28515625" style="988" customWidth="1"/>
    <col min="11798" max="11798" width="10.5703125" style="988" bestFit="1" customWidth="1"/>
    <col min="11799" max="11799" width="9.28515625" style="988" bestFit="1" customWidth="1"/>
    <col min="11800" max="12032" width="9.140625" style="988"/>
    <col min="12033" max="12033" width="3" style="988" customWidth="1"/>
    <col min="12034" max="12034" width="92.140625" style="988" customWidth="1"/>
    <col min="12035" max="12035" width="17.140625" style="988" customWidth="1"/>
    <col min="12036" max="12036" width="18" style="988" customWidth="1"/>
    <col min="12037" max="12037" width="15.7109375" style="988" customWidth="1"/>
    <col min="12038" max="12038" width="16" style="988" customWidth="1"/>
    <col min="12039" max="12052" width="15.7109375" style="988" customWidth="1"/>
    <col min="12053" max="12053" width="14.28515625" style="988" customWidth="1"/>
    <col min="12054" max="12054" width="10.5703125" style="988" bestFit="1" customWidth="1"/>
    <col min="12055" max="12055" width="9.28515625" style="988" bestFit="1" customWidth="1"/>
    <col min="12056" max="12288" width="9.140625" style="988"/>
    <col min="12289" max="12289" width="3" style="988" customWidth="1"/>
    <col min="12290" max="12290" width="92.140625" style="988" customWidth="1"/>
    <col min="12291" max="12291" width="17.140625" style="988" customWidth="1"/>
    <col min="12292" max="12292" width="18" style="988" customWidth="1"/>
    <col min="12293" max="12293" width="15.7109375" style="988" customWidth="1"/>
    <col min="12294" max="12294" width="16" style="988" customWidth="1"/>
    <col min="12295" max="12308" width="15.7109375" style="988" customWidth="1"/>
    <col min="12309" max="12309" width="14.28515625" style="988" customWidth="1"/>
    <col min="12310" max="12310" width="10.5703125" style="988" bestFit="1" customWidth="1"/>
    <col min="12311" max="12311" width="9.28515625" style="988" bestFit="1" customWidth="1"/>
    <col min="12312" max="12544" width="9.140625" style="988"/>
    <col min="12545" max="12545" width="3" style="988" customWidth="1"/>
    <col min="12546" max="12546" width="92.140625" style="988" customWidth="1"/>
    <col min="12547" max="12547" width="17.140625" style="988" customWidth="1"/>
    <col min="12548" max="12548" width="18" style="988" customWidth="1"/>
    <col min="12549" max="12549" width="15.7109375" style="988" customWidth="1"/>
    <col min="12550" max="12550" width="16" style="988" customWidth="1"/>
    <col min="12551" max="12564" width="15.7109375" style="988" customWidth="1"/>
    <col min="12565" max="12565" width="14.28515625" style="988" customWidth="1"/>
    <col min="12566" max="12566" width="10.5703125" style="988" bestFit="1" customWidth="1"/>
    <col min="12567" max="12567" width="9.28515625" style="988" bestFit="1" customWidth="1"/>
    <col min="12568" max="12800" width="9.140625" style="988"/>
    <col min="12801" max="12801" width="3" style="988" customWidth="1"/>
    <col min="12802" max="12802" width="92.140625" style="988" customWidth="1"/>
    <col min="12803" max="12803" width="17.140625" style="988" customWidth="1"/>
    <col min="12804" max="12804" width="18" style="988" customWidth="1"/>
    <col min="12805" max="12805" width="15.7109375" style="988" customWidth="1"/>
    <col min="12806" max="12806" width="16" style="988" customWidth="1"/>
    <col min="12807" max="12820" width="15.7109375" style="988" customWidth="1"/>
    <col min="12821" max="12821" width="14.28515625" style="988" customWidth="1"/>
    <col min="12822" max="12822" width="10.5703125" style="988" bestFit="1" customWidth="1"/>
    <col min="12823" max="12823" width="9.28515625" style="988" bestFit="1" customWidth="1"/>
    <col min="12824" max="13056" width="9.140625" style="988"/>
    <col min="13057" max="13057" width="3" style="988" customWidth="1"/>
    <col min="13058" max="13058" width="92.140625" style="988" customWidth="1"/>
    <col min="13059" max="13059" width="17.140625" style="988" customWidth="1"/>
    <col min="13060" max="13060" width="18" style="988" customWidth="1"/>
    <col min="13061" max="13061" width="15.7109375" style="988" customWidth="1"/>
    <col min="13062" max="13062" width="16" style="988" customWidth="1"/>
    <col min="13063" max="13076" width="15.7109375" style="988" customWidth="1"/>
    <col min="13077" max="13077" width="14.28515625" style="988" customWidth="1"/>
    <col min="13078" max="13078" width="10.5703125" style="988" bestFit="1" customWidth="1"/>
    <col min="13079" max="13079" width="9.28515625" style="988" bestFit="1" customWidth="1"/>
    <col min="13080" max="13312" width="9.140625" style="988"/>
    <col min="13313" max="13313" width="3" style="988" customWidth="1"/>
    <col min="13314" max="13314" width="92.140625" style="988" customWidth="1"/>
    <col min="13315" max="13315" width="17.140625" style="988" customWidth="1"/>
    <col min="13316" max="13316" width="18" style="988" customWidth="1"/>
    <col min="13317" max="13317" width="15.7109375" style="988" customWidth="1"/>
    <col min="13318" max="13318" width="16" style="988" customWidth="1"/>
    <col min="13319" max="13332" width="15.7109375" style="988" customWidth="1"/>
    <col min="13333" max="13333" width="14.28515625" style="988" customWidth="1"/>
    <col min="13334" max="13334" width="10.5703125" style="988" bestFit="1" customWidth="1"/>
    <col min="13335" max="13335" width="9.28515625" style="988" bestFit="1" customWidth="1"/>
    <col min="13336" max="13568" width="9.140625" style="988"/>
    <col min="13569" max="13569" width="3" style="988" customWidth="1"/>
    <col min="13570" max="13570" width="92.140625" style="988" customWidth="1"/>
    <col min="13571" max="13571" width="17.140625" style="988" customWidth="1"/>
    <col min="13572" max="13572" width="18" style="988" customWidth="1"/>
    <col min="13573" max="13573" width="15.7109375" style="988" customWidth="1"/>
    <col min="13574" max="13574" width="16" style="988" customWidth="1"/>
    <col min="13575" max="13588" width="15.7109375" style="988" customWidth="1"/>
    <col min="13589" max="13589" width="14.28515625" style="988" customWidth="1"/>
    <col min="13590" max="13590" width="10.5703125" style="988" bestFit="1" customWidth="1"/>
    <col min="13591" max="13591" width="9.28515625" style="988" bestFit="1" customWidth="1"/>
    <col min="13592" max="13824" width="9.140625" style="988"/>
    <col min="13825" max="13825" width="3" style="988" customWidth="1"/>
    <col min="13826" max="13826" width="92.140625" style="988" customWidth="1"/>
    <col min="13827" max="13827" width="17.140625" style="988" customWidth="1"/>
    <col min="13828" max="13828" width="18" style="988" customWidth="1"/>
    <col min="13829" max="13829" width="15.7109375" style="988" customWidth="1"/>
    <col min="13830" max="13830" width="16" style="988" customWidth="1"/>
    <col min="13831" max="13844" width="15.7109375" style="988" customWidth="1"/>
    <col min="13845" max="13845" width="14.28515625" style="988" customWidth="1"/>
    <col min="13846" max="13846" width="10.5703125" style="988" bestFit="1" customWidth="1"/>
    <col min="13847" max="13847" width="9.28515625" style="988" bestFit="1" customWidth="1"/>
    <col min="13848" max="14080" width="9.140625" style="988"/>
    <col min="14081" max="14081" width="3" style="988" customWidth="1"/>
    <col min="14082" max="14082" width="92.140625" style="988" customWidth="1"/>
    <col min="14083" max="14083" width="17.140625" style="988" customWidth="1"/>
    <col min="14084" max="14084" width="18" style="988" customWidth="1"/>
    <col min="14085" max="14085" width="15.7109375" style="988" customWidth="1"/>
    <col min="14086" max="14086" width="16" style="988" customWidth="1"/>
    <col min="14087" max="14100" width="15.7109375" style="988" customWidth="1"/>
    <col min="14101" max="14101" width="14.28515625" style="988" customWidth="1"/>
    <col min="14102" max="14102" width="10.5703125" style="988" bestFit="1" customWidth="1"/>
    <col min="14103" max="14103" width="9.28515625" style="988" bestFit="1" customWidth="1"/>
    <col min="14104" max="14336" width="9.140625" style="988"/>
    <col min="14337" max="14337" width="3" style="988" customWidth="1"/>
    <col min="14338" max="14338" width="92.140625" style="988" customWidth="1"/>
    <col min="14339" max="14339" width="17.140625" style="988" customWidth="1"/>
    <col min="14340" max="14340" width="18" style="988" customWidth="1"/>
    <col min="14341" max="14341" width="15.7109375" style="988" customWidth="1"/>
    <col min="14342" max="14342" width="16" style="988" customWidth="1"/>
    <col min="14343" max="14356" width="15.7109375" style="988" customWidth="1"/>
    <col min="14357" max="14357" width="14.28515625" style="988" customWidth="1"/>
    <col min="14358" max="14358" width="10.5703125" style="988" bestFit="1" customWidth="1"/>
    <col min="14359" max="14359" width="9.28515625" style="988" bestFit="1" customWidth="1"/>
    <col min="14360" max="14592" width="9.140625" style="988"/>
    <col min="14593" max="14593" width="3" style="988" customWidth="1"/>
    <col min="14594" max="14594" width="92.140625" style="988" customWidth="1"/>
    <col min="14595" max="14595" width="17.140625" style="988" customWidth="1"/>
    <col min="14596" max="14596" width="18" style="988" customWidth="1"/>
    <col min="14597" max="14597" width="15.7109375" style="988" customWidth="1"/>
    <col min="14598" max="14598" width="16" style="988" customWidth="1"/>
    <col min="14599" max="14612" width="15.7109375" style="988" customWidth="1"/>
    <col min="14613" max="14613" width="14.28515625" style="988" customWidth="1"/>
    <col min="14614" max="14614" width="10.5703125" style="988" bestFit="1" customWidth="1"/>
    <col min="14615" max="14615" width="9.28515625" style="988" bestFit="1" customWidth="1"/>
    <col min="14616" max="14848" width="9.140625" style="988"/>
    <col min="14849" max="14849" width="3" style="988" customWidth="1"/>
    <col min="14850" max="14850" width="92.140625" style="988" customWidth="1"/>
    <col min="14851" max="14851" width="17.140625" style="988" customWidth="1"/>
    <col min="14852" max="14852" width="18" style="988" customWidth="1"/>
    <col min="14853" max="14853" width="15.7109375" style="988" customWidth="1"/>
    <col min="14854" max="14854" width="16" style="988" customWidth="1"/>
    <col min="14855" max="14868" width="15.7109375" style="988" customWidth="1"/>
    <col min="14869" max="14869" width="14.28515625" style="988" customWidth="1"/>
    <col min="14870" max="14870" width="10.5703125" style="988" bestFit="1" customWidth="1"/>
    <col min="14871" max="14871" width="9.28515625" style="988" bestFit="1" customWidth="1"/>
    <col min="14872" max="15104" width="9.140625" style="988"/>
    <col min="15105" max="15105" width="3" style="988" customWidth="1"/>
    <col min="15106" max="15106" width="92.140625" style="988" customWidth="1"/>
    <col min="15107" max="15107" width="17.140625" style="988" customWidth="1"/>
    <col min="15108" max="15108" width="18" style="988" customWidth="1"/>
    <col min="15109" max="15109" width="15.7109375" style="988" customWidth="1"/>
    <col min="15110" max="15110" width="16" style="988" customWidth="1"/>
    <col min="15111" max="15124" width="15.7109375" style="988" customWidth="1"/>
    <col min="15125" max="15125" width="14.28515625" style="988" customWidth="1"/>
    <col min="15126" max="15126" width="10.5703125" style="988" bestFit="1" customWidth="1"/>
    <col min="15127" max="15127" width="9.28515625" style="988" bestFit="1" customWidth="1"/>
    <col min="15128" max="15360" width="9.140625" style="988"/>
    <col min="15361" max="15361" width="3" style="988" customWidth="1"/>
    <col min="15362" max="15362" width="92.140625" style="988" customWidth="1"/>
    <col min="15363" max="15363" width="17.140625" style="988" customWidth="1"/>
    <col min="15364" max="15364" width="18" style="988" customWidth="1"/>
    <col min="15365" max="15365" width="15.7109375" style="988" customWidth="1"/>
    <col min="15366" max="15366" width="16" style="988" customWidth="1"/>
    <col min="15367" max="15380" width="15.7109375" style="988" customWidth="1"/>
    <col min="15381" max="15381" width="14.28515625" style="988" customWidth="1"/>
    <col min="15382" max="15382" width="10.5703125" style="988" bestFit="1" customWidth="1"/>
    <col min="15383" max="15383" width="9.28515625" style="988" bestFit="1" customWidth="1"/>
    <col min="15384" max="15616" width="9.140625" style="988"/>
    <col min="15617" max="15617" width="3" style="988" customWidth="1"/>
    <col min="15618" max="15618" width="92.140625" style="988" customWidth="1"/>
    <col min="15619" max="15619" width="17.140625" style="988" customWidth="1"/>
    <col min="15620" max="15620" width="18" style="988" customWidth="1"/>
    <col min="15621" max="15621" width="15.7109375" style="988" customWidth="1"/>
    <col min="15622" max="15622" width="16" style="988" customWidth="1"/>
    <col min="15623" max="15636" width="15.7109375" style="988" customWidth="1"/>
    <col min="15637" max="15637" width="14.28515625" style="988" customWidth="1"/>
    <col min="15638" max="15638" width="10.5703125" style="988" bestFit="1" customWidth="1"/>
    <col min="15639" max="15639" width="9.28515625" style="988" bestFit="1" customWidth="1"/>
    <col min="15640" max="15872" width="9.140625" style="988"/>
    <col min="15873" max="15873" width="3" style="988" customWidth="1"/>
    <col min="15874" max="15874" width="92.140625" style="988" customWidth="1"/>
    <col min="15875" max="15875" width="17.140625" style="988" customWidth="1"/>
    <col min="15876" max="15876" width="18" style="988" customWidth="1"/>
    <col min="15877" max="15877" width="15.7109375" style="988" customWidth="1"/>
    <col min="15878" max="15878" width="16" style="988" customWidth="1"/>
    <col min="15879" max="15892" width="15.7109375" style="988" customWidth="1"/>
    <col min="15893" max="15893" width="14.28515625" style="988" customWidth="1"/>
    <col min="15894" max="15894" width="10.5703125" style="988" bestFit="1" customWidth="1"/>
    <col min="15895" max="15895" width="9.28515625" style="988" bestFit="1" customWidth="1"/>
    <col min="15896" max="16128" width="9.140625" style="988"/>
    <col min="16129" max="16129" width="3" style="988" customWidth="1"/>
    <col min="16130" max="16130" width="92.140625" style="988" customWidth="1"/>
    <col min="16131" max="16131" width="17.140625" style="988" customWidth="1"/>
    <col min="16132" max="16132" width="18" style="988" customWidth="1"/>
    <col min="16133" max="16133" width="15.7109375" style="988" customWidth="1"/>
    <col min="16134" max="16134" width="16" style="988" customWidth="1"/>
    <col min="16135" max="16148" width="15.7109375" style="988" customWidth="1"/>
    <col min="16149" max="16149" width="14.28515625" style="988" customWidth="1"/>
    <col min="16150" max="16150" width="10.5703125" style="988" bestFit="1" customWidth="1"/>
    <col min="16151" max="16151" width="9.28515625" style="988" bestFit="1" customWidth="1"/>
    <col min="16152" max="16384" width="9.140625" style="988"/>
  </cols>
  <sheetData>
    <row r="1" spans="1:20" ht="25.5" customHeight="1" x14ac:dyDescent="0.35">
      <c r="A1" s="3188" t="s">
        <v>106</v>
      </c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3188"/>
      <c r="R1" s="3188"/>
      <c r="S1" s="3188"/>
      <c r="T1" s="3188"/>
    </row>
    <row r="2" spans="1:20" ht="26.25" customHeight="1" x14ac:dyDescent="0.35">
      <c r="A2" s="3477" t="s">
        <v>107</v>
      </c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  <c r="R2" s="3477"/>
      <c r="S2" s="3477"/>
      <c r="T2" s="3477"/>
    </row>
    <row r="3" spans="1:20" ht="28.5" customHeight="1" x14ac:dyDescent="0.35">
      <c r="A3" s="3188" t="s">
        <v>367</v>
      </c>
      <c r="B3" s="3188"/>
      <c r="C3" s="3188"/>
      <c r="D3" s="3188"/>
      <c r="E3" s="3188"/>
      <c r="F3" s="3188"/>
      <c r="G3" s="3188"/>
      <c r="H3" s="3188"/>
      <c r="I3" s="3188"/>
      <c r="J3" s="3188"/>
      <c r="K3" s="3188"/>
      <c r="L3" s="3188"/>
      <c r="M3" s="3188"/>
      <c r="N3" s="3188"/>
      <c r="O3" s="3188"/>
      <c r="P3" s="3188"/>
      <c r="Q3" s="3188"/>
      <c r="R3" s="3188"/>
      <c r="S3" s="3188"/>
      <c r="T3" s="3188"/>
    </row>
    <row r="4" spans="1:20" ht="33" customHeight="1" thickBot="1" x14ac:dyDescent="0.4">
      <c r="B4" s="989"/>
    </row>
    <row r="5" spans="1:20" ht="33" customHeight="1" x14ac:dyDescent="0.35">
      <c r="B5" s="3478" t="s">
        <v>9</v>
      </c>
      <c r="C5" s="3175" t="s">
        <v>0</v>
      </c>
      <c r="D5" s="3481"/>
      <c r="E5" s="3481"/>
      <c r="F5" s="3175" t="s">
        <v>1</v>
      </c>
      <c r="G5" s="3481"/>
      <c r="H5" s="3484"/>
      <c r="I5" s="3176" t="s">
        <v>2</v>
      </c>
      <c r="J5" s="3481"/>
      <c r="K5" s="3481"/>
      <c r="L5" s="3175" t="s">
        <v>3</v>
      </c>
      <c r="M5" s="3481"/>
      <c r="N5" s="3484"/>
      <c r="O5" s="3175">
        <v>5</v>
      </c>
      <c r="P5" s="3481"/>
      <c r="Q5" s="3481"/>
      <c r="R5" s="3491" t="s">
        <v>6</v>
      </c>
      <c r="S5" s="3492"/>
      <c r="T5" s="3493"/>
    </row>
    <row r="6" spans="1:20" ht="33" customHeight="1" thickBot="1" x14ac:dyDescent="0.4">
      <c r="B6" s="3479"/>
      <c r="C6" s="3482"/>
      <c r="D6" s="3483"/>
      <c r="E6" s="3483"/>
      <c r="F6" s="3485"/>
      <c r="G6" s="3486"/>
      <c r="H6" s="3487"/>
      <c r="I6" s="3486"/>
      <c r="J6" s="3486"/>
      <c r="K6" s="3486"/>
      <c r="L6" s="3488"/>
      <c r="M6" s="3489"/>
      <c r="N6" s="3490"/>
      <c r="O6" s="3482"/>
      <c r="P6" s="3483"/>
      <c r="Q6" s="3483"/>
      <c r="R6" s="3494"/>
      <c r="S6" s="3495"/>
      <c r="T6" s="3496"/>
    </row>
    <row r="7" spans="1:20" ht="99.75" customHeight="1" thickBot="1" x14ac:dyDescent="0.4">
      <c r="B7" s="3480"/>
      <c r="C7" s="990" t="s">
        <v>26</v>
      </c>
      <c r="D7" s="991" t="s">
        <v>27</v>
      </c>
      <c r="E7" s="992" t="s">
        <v>4</v>
      </c>
      <c r="F7" s="990" t="s">
        <v>108</v>
      </c>
      <c r="G7" s="991" t="s">
        <v>27</v>
      </c>
      <c r="H7" s="992" t="s">
        <v>4</v>
      </c>
      <c r="I7" s="990">
        <v>8</v>
      </c>
      <c r="J7" s="991" t="s">
        <v>27</v>
      </c>
      <c r="K7" s="992" t="s">
        <v>4</v>
      </c>
      <c r="L7" s="990" t="s">
        <v>108</v>
      </c>
      <c r="M7" s="991" t="s">
        <v>27</v>
      </c>
      <c r="N7" s="992" t="s">
        <v>4</v>
      </c>
      <c r="O7" s="990" t="s">
        <v>108</v>
      </c>
      <c r="P7" s="991" t="s">
        <v>27</v>
      </c>
      <c r="Q7" s="993" t="s">
        <v>4</v>
      </c>
      <c r="R7" s="990" t="s">
        <v>26</v>
      </c>
      <c r="S7" s="991" t="s">
        <v>27</v>
      </c>
      <c r="T7" s="993" t="s">
        <v>4</v>
      </c>
    </row>
    <row r="8" spans="1:20" ht="34.5" customHeight="1" x14ac:dyDescent="0.35">
      <c r="B8" s="578" t="s">
        <v>22</v>
      </c>
      <c r="C8" s="994"/>
      <c r="D8" s="995"/>
      <c r="E8" s="996"/>
      <c r="F8" s="609"/>
      <c r="G8" s="609"/>
      <c r="H8" s="997"/>
      <c r="I8" s="998"/>
      <c r="J8" s="995"/>
      <c r="K8" s="996"/>
      <c r="L8" s="609"/>
      <c r="M8" s="609"/>
      <c r="N8" s="997"/>
      <c r="O8" s="999"/>
      <c r="P8" s="1000"/>
      <c r="Q8" s="996"/>
      <c r="R8" s="1001"/>
      <c r="S8" s="1001"/>
      <c r="T8" s="1002"/>
    </row>
    <row r="9" spans="1:20" ht="31.5" customHeight="1" x14ac:dyDescent="0.35">
      <c r="B9" s="866" t="s">
        <v>99</v>
      </c>
      <c r="C9" s="297">
        <f>C29+C19</f>
        <v>0</v>
      </c>
      <c r="D9" s="298">
        <v>7</v>
      </c>
      <c r="E9" s="301">
        <f t="shared" ref="E9:E14" si="0">SUM(C9:D9)</f>
        <v>7</v>
      </c>
      <c r="F9" s="297">
        <f>F29+F19</f>
        <v>0</v>
      </c>
      <c r="G9" s="298">
        <v>9</v>
      </c>
      <c r="H9" s="299">
        <f t="shared" ref="H9:H15" si="1">SUM(F9:G9)</f>
        <v>9</v>
      </c>
      <c r="I9" s="297">
        <f>I29+I19</f>
        <v>0</v>
      </c>
      <c r="J9" s="298">
        <v>19</v>
      </c>
      <c r="K9" s="299">
        <f t="shared" ref="K9:K14" si="2">SUM(I9:J9)</f>
        <v>19</v>
      </c>
      <c r="L9" s="297">
        <v>0</v>
      </c>
      <c r="M9" s="298">
        <v>0</v>
      </c>
      <c r="N9" s="299">
        <f t="shared" ref="N9:N14" si="3">SUM(L9:M9)</f>
        <v>0</v>
      </c>
      <c r="O9" s="297">
        <v>3</v>
      </c>
      <c r="P9" s="298">
        <v>18</v>
      </c>
      <c r="Q9" s="299">
        <f t="shared" ref="Q9:Q15" si="4">SUM(O9:P9)</f>
        <v>21</v>
      </c>
      <c r="R9" s="865">
        <f t="shared" ref="R9:S15" si="5">C9+F9+I9+L9+O9</f>
        <v>3</v>
      </c>
      <c r="S9" s="576">
        <f>D9+G9+J9+M9+P9</f>
        <v>53</v>
      </c>
      <c r="T9" s="618">
        <f t="shared" ref="T9:T15" si="6">SUM(R9:S9)</f>
        <v>56</v>
      </c>
    </row>
    <row r="10" spans="1:20" ht="31.5" customHeight="1" x14ac:dyDescent="0.35">
      <c r="B10" s="554" t="s">
        <v>109</v>
      </c>
      <c r="C10" s="297">
        <v>3</v>
      </c>
      <c r="D10" s="298">
        <v>1</v>
      </c>
      <c r="E10" s="301">
        <f t="shared" si="0"/>
        <v>4</v>
      </c>
      <c r="F10" s="297">
        <v>1</v>
      </c>
      <c r="G10" s="298">
        <v>14</v>
      </c>
      <c r="H10" s="299">
        <f>SUM(F10:G10)</f>
        <v>15</v>
      </c>
      <c r="I10" s="892">
        <v>0</v>
      </c>
      <c r="J10" s="298">
        <v>24</v>
      </c>
      <c r="K10" s="299">
        <f>SUM(I10:J10)</f>
        <v>24</v>
      </c>
      <c r="L10" s="297">
        <f>L30+L20</f>
        <v>0</v>
      </c>
      <c r="M10" s="298">
        <v>15</v>
      </c>
      <c r="N10" s="299">
        <f t="shared" si="3"/>
        <v>15</v>
      </c>
      <c r="O10" s="297">
        <f>O30+O20</f>
        <v>0</v>
      </c>
      <c r="P10" s="298">
        <v>10</v>
      </c>
      <c r="Q10" s="299">
        <f t="shared" si="4"/>
        <v>10</v>
      </c>
      <c r="R10" s="865">
        <f t="shared" si="5"/>
        <v>4</v>
      </c>
      <c r="S10" s="576">
        <f>D10+G10+J10+M10+P10</f>
        <v>64</v>
      </c>
      <c r="T10" s="618">
        <f>SUM(R10:S10)</f>
        <v>68</v>
      </c>
    </row>
    <row r="11" spans="1:20" ht="31.5" customHeight="1" x14ac:dyDescent="0.35">
      <c r="B11" s="554" t="s">
        <v>110</v>
      </c>
      <c r="C11" s="297">
        <f>C31+C21</f>
        <v>0</v>
      </c>
      <c r="D11" s="298">
        <v>6</v>
      </c>
      <c r="E11" s="301">
        <f t="shared" si="0"/>
        <v>6</v>
      </c>
      <c r="F11" s="297">
        <f>F31+F21</f>
        <v>0</v>
      </c>
      <c r="G11" s="298">
        <v>10</v>
      </c>
      <c r="H11" s="299">
        <f t="shared" si="1"/>
        <v>10</v>
      </c>
      <c r="I11" s="297">
        <f>I31+I21</f>
        <v>0</v>
      </c>
      <c r="J11" s="298">
        <v>0</v>
      </c>
      <c r="K11" s="299">
        <f t="shared" si="2"/>
        <v>0</v>
      </c>
      <c r="L11" s="297">
        <f>L31+L21</f>
        <v>0</v>
      </c>
      <c r="M11" s="298">
        <v>0</v>
      </c>
      <c r="N11" s="299">
        <f t="shared" si="3"/>
        <v>0</v>
      </c>
      <c r="O11" s="297">
        <f>O31+O21</f>
        <v>0</v>
      </c>
      <c r="P11" s="298">
        <v>0</v>
      </c>
      <c r="Q11" s="299">
        <f t="shared" si="4"/>
        <v>0</v>
      </c>
      <c r="R11" s="865">
        <f t="shared" si="5"/>
        <v>0</v>
      </c>
      <c r="S11" s="576">
        <f t="shared" si="5"/>
        <v>16</v>
      </c>
      <c r="T11" s="618">
        <f t="shared" si="6"/>
        <v>16</v>
      </c>
    </row>
    <row r="12" spans="1:20" ht="31.5" customHeight="1" x14ac:dyDescent="0.35">
      <c r="B12" s="554" t="s">
        <v>111</v>
      </c>
      <c r="C12" s="297">
        <f>C32+C22</f>
        <v>0</v>
      </c>
      <c r="D12" s="298">
        <v>15</v>
      </c>
      <c r="E12" s="301">
        <f>SUM(C12:D12)</f>
        <v>15</v>
      </c>
      <c r="F12" s="297">
        <f>F32+F22</f>
        <v>0</v>
      </c>
      <c r="G12" s="298">
        <v>32</v>
      </c>
      <c r="H12" s="299">
        <f t="shared" si="1"/>
        <v>32</v>
      </c>
      <c r="I12" s="297">
        <v>0</v>
      </c>
      <c r="J12" s="298">
        <v>62</v>
      </c>
      <c r="K12" s="299">
        <f>SUM(I12:J12)</f>
        <v>62</v>
      </c>
      <c r="L12" s="297">
        <v>1</v>
      </c>
      <c r="M12" s="298">
        <v>39</v>
      </c>
      <c r="N12" s="299">
        <f>SUM(L12:M12)</f>
        <v>40</v>
      </c>
      <c r="O12" s="297">
        <f>O32+O22</f>
        <v>0</v>
      </c>
      <c r="P12" s="298">
        <v>46</v>
      </c>
      <c r="Q12" s="299">
        <f>SUM(O12:P12)</f>
        <v>46</v>
      </c>
      <c r="R12" s="865">
        <f t="shared" si="5"/>
        <v>1</v>
      </c>
      <c r="S12" s="576">
        <f>D12+G12+J12+M12+P12</f>
        <v>194</v>
      </c>
      <c r="T12" s="618">
        <f t="shared" si="6"/>
        <v>195</v>
      </c>
    </row>
    <row r="13" spans="1:20" ht="27.75" customHeight="1" x14ac:dyDescent="0.35">
      <c r="B13" s="554" t="s">
        <v>97</v>
      </c>
      <c r="C13" s="297">
        <f>C32+C23</f>
        <v>0</v>
      </c>
      <c r="D13" s="298">
        <v>11</v>
      </c>
      <c r="E13" s="301">
        <f t="shared" si="0"/>
        <v>11</v>
      </c>
      <c r="F13" s="297">
        <f>F32+F23</f>
        <v>0</v>
      </c>
      <c r="G13" s="298">
        <v>24</v>
      </c>
      <c r="H13" s="299">
        <f t="shared" si="1"/>
        <v>24</v>
      </c>
      <c r="I13" s="297">
        <f>I32+I23</f>
        <v>0</v>
      </c>
      <c r="J13" s="298">
        <v>44</v>
      </c>
      <c r="K13" s="299">
        <f>SUM(I13:J13)</f>
        <v>44</v>
      </c>
      <c r="L13" s="297">
        <f>L32+L23</f>
        <v>0</v>
      </c>
      <c r="M13" s="298">
        <v>20</v>
      </c>
      <c r="N13" s="299">
        <f>SUM(L13:M13)</f>
        <v>20</v>
      </c>
      <c r="O13" s="297">
        <f>O32+O23</f>
        <v>0</v>
      </c>
      <c r="P13" s="298">
        <v>27</v>
      </c>
      <c r="Q13" s="299">
        <f>SUM(O13:P13)</f>
        <v>27</v>
      </c>
      <c r="R13" s="893">
        <f t="shared" si="5"/>
        <v>0</v>
      </c>
      <c r="S13" s="614">
        <f>D13+G13+J13+M13+P13</f>
        <v>126</v>
      </c>
      <c r="T13" s="624">
        <f t="shared" si="6"/>
        <v>126</v>
      </c>
    </row>
    <row r="14" spans="1:20" ht="34.5" customHeight="1" x14ac:dyDescent="0.35">
      <c r="B14" s="554" t="s">
        <v>112</v>
      </c>
      <c r="C14" s="297">
        <f>C33+C24</f>
        <v>0</v>
      </c>
      <c r="D14" s="298">
        <v>9</v>
      </c>
      <c r="E14" s="301">
        <f t="shared" si="0"/>
        <v>9</v>
      </c>
      <c r="F14" s="297">
        <f>F33+F24</f>
        <v>0</v>
      </c>
      <c r="G14" s="298">
        <v>28</v>
      </c>
      <c r="H14" s="299">
        <f t="shared" si="1"/>
        <v>28</v>
      </c>
      <c r="I14" s="297">
        <v>0</v>
      </c>
      <c r="J14" s="298">
        <v>64</v>
      </c>
      <c r="K14" s="299">
        <f t="shared" si="2"/>
        <v>64</v>
      </c>
      <c r="L14" s="297">
        <v>10</v>
      </c>
      <c r="M14" s="298">
        <v>26</v>
      </c>
      <c r="N14" s="299">
        <f t="shared" si="3"/>
        <v>36</v>
      </c>
      <c r="O14" s="297">
        <v>8</v>
      </c>
      <c r="P14" s="298">
        <v>26</v>
      </c>
      <c r="Q14" s="299">
        <f>SUM(O14:P14)</f>
        <v>34</v>
      </c>
      <c r="R14" s="893">
        <f t="shared" si="5"/>
        <v>18</v>
      </c>
      <c r="S14" s="614">
        <f>D14+G14+J14+M14+P14</f>
        <v>153</v>
      </c>
      <c r="T14" s="624">
        <f t="shared" si="6"/>
        <v>171</v>
      </c>
    </row>
    <row r="15" spans="1:20" ht="55.5" customHeight="1" thickBot="1" x14ac:dyDescent="0.4">
      <c r="B15" s="866" t="s">
        <v>113</v>
      </c>
      <c r="C15" s="297">
        <v>3</v>
      </c>
      <c r="D15" s="298">
        <v>2</v>
      </c>
      <c r="E15" s="301">
        <f>SUM(C15:D15)</f>
        <v>5</v>
      </c>
      <c r="F15" s="297">
        <v>2</v>
      </c>
      <c r="G15" s="298">
        <v>24</v>
      </c>
      <c r="H15" s="894">
        <f t="shared" si="1"/>
        <v>26</v>
      </c>
      <c r="I15" s="297">
        <v>0</v>
      </c>
      <c r="J15" s="298">
        <v>39</v>
      </c>
      <c r="K15" s="894">
        <f>SUM(I15:J15)</f>
        <v>39</v>
      </c>
      <c r="L15" s="297">
        <v>0</v>
      </c>
      <c r="M15" s="298">
        <v>32</v>
      </c>
      <c r="N15" s="894">
        <f>SUM(L15:M15)</f>
        <v>32</v>
      </c>
      <c r="O15" s="297">
        <v>0</v>
      </c>
      <c r="P15" s="298">
        <v>0</v>
      </c>
      <c r="Q15" s="894">
        <f t="shared" si="4"/>
        <v>0</v>
      </c>
      <c r="R15" s="893">
        <f t="shared" si="5"/>
        <v>5</v>
      </c>
      <c r="S15" s="614">
        <f>D15+G15+J15+M15+P15</f>
        <v>97</v>
      </c>
      <c r="T15" s="624">
        <f t="shared" si="6"/>
        <v>102</v>
      </c>
    </row>
    <row r="16" spans="1:20" ht="34.5" customHeight="1" thickBot="1" x14ac:dyDescent="0.4">
      <c r="B16" s="578" t="s">
        <v>16</v>
      </c>
      <c r="C16" s="579">
        <f t="shared" ref="C16:R16" si="7">SUM(C9:C15)</f>
        <v>6</v>
      </c>
      <c r="D16" s="580">
        <f t="shared" si="7"/>
        <v>51</v>
      </c>
      <c r="E16" s="581">
        <f t="shared" si="7"/>
        <v>57</v>
      </c>
      <c r="F16" s="582">
        <f t="shared" si="7"/>
        <v>3</v>
      </c>
      <c r="G16" s="580">
        <f>SUM(G9:G15)</f>
        <v>141</v>
      </c>
      <c r="H16" s="583">
        <f>SUM(H9:H15)</f>
        <v>144</v>
      </c>
      <c r="I16" s="579">
        <f t="shared" si="7"/>
        <v>0</v>
      </c>
      <c r="J16" s="580">
        <f t="shared" si="7"/>
        <v>252</v>
      </c>
      <c r="K16" s="581">
        <f t="shared" si="7"/>
        <v>252</v>
      </c>
      <c r="L16" s="582">
        <f t="shared" si="7"/>
        <v>11</v>
      </c>
      <c r="M16" s="580">
        <f t="shared" si="7"/>
        <v>132</v>
      </c>
      <c r="N16" s="583">
        <f t="shared" si="7"/>
        <v>143</v>
      </c>
      <c r="O16" s="579">
        <f t="shared" si="7"/>
        <v>11</v>
      </c>
      <c r="P16" s="580">
        <f t="shared" si="7"/>
        <v>127</v>
      </c>
      <c r="Q16" s="581">
        <f t="shared" si="7"/>
        <v>138</v>
      </c>
      <c r="R16" s="582">
        <f t="shared" si="7"/>
        <v>31</v>
      </c>
      <c r="S16" s="580">
        <f>SUM(S9:S15)</f>
        <v>703</v>
      </c>
      <c r="T16" s="581">
        <f>SUM(T9:T15)</f>
        <v>734</v>
      </c>
    </row>
    <row r="17" spans="2:20" ht="30.75" customHeight="1" thickBot="1" x14ac:dyDescent="0.4">
      <c r="B17" s="557" t="s">
        <v>23</v>
      </c>
      <c r="C17" s="584"/>
      <c r="D17" s="585"/>
      <c r="E17" s="586"/>
      <c r="F17" s="587"/>
      <c r="G17" s="585"/>
      <c r="H17" s="586"/>
      <c r="I17" s="587"/>
      <c r="J17" s="585"/>
      <c r="K17" s="586"/>
      <c r="L17" s="587"/>
      <c r="M17" s="585"/>
      <c r="N17" s="586"/>
      <c r="O17" s="584"/>
      <c r="P17" s="585"/>
      <c r="Q17" s="586"/>
      <c r="R17" s="587"/>
      <c r="S17" s="587"/>
      <c r="T17" s="619"/>
    </row>
    <row r="18" spans="2:20" ht="30.75" customHeight="1" thickBot="1" x14ac:dyDescent="0.4">
      <c r="B18" s="588" t="s">
        <v>11</v>
      </c>
      <c r="C18" s="589"/>
      <c r="D18" s="590"/>
      <c r="E18" s="583"/>
      <c r="F18" s="589"/>
      <c r="G18" s="590"/>
      <c r="H18" s="581"/>
      <c r="I18" s="591"/>
      <c r="J18" s="590" t="s">
        <v>7</v>
      </c>
      <c r="K18" s="583"/>
      <c r="L18" s="589"/>
      <c r="M18" s="590"/>
      <c r="N18" s="583"/>
      <c r="O18" s="579"/>
      <c r="P18" s="580"/>
      <c r="Q18" s="583"/>
      <c r="R18" s="390"/>
      <c r="S18" s="390"/>
      <c r="T18" s="620"/>
    </row>
    <row r="19" spans="2:20" ht="30" customHeight="1" x14ac:dyDescent="0.35">
      <c r="B19" s="866" t="s">
        <v>99</v>
      </c>
      <c r="C19" s="597">
        <v>0</v>
      </c>
      <c r="D19" s="598">
        <v>7</v>
      </c>
      <c r="E19" s="599">
        <f t="shared" ref="E19:E24" si="8">SUM(C19:D19)</f>
        <v>7</v>
      </c>
      <c r="F19" s="597">
        <v>0</v>
      </c>
      <c r="G19" s="598">
        <v>9</v>
      </c>
      <c r="H19" s="599">
        <f t="shared" ref="H19:H25" si="9">SUM(F19:G19)</f>
        <v>9</v>
      </c>
      <c r="I19" s="597">
        <v>0</v>
      </c>
      <c r="J19" s="598">
        <v>19</v>
      </c>
      <c r="K19" s="599">
        <f t="shared" ref="K19:K24" si="10">SUM(I19:J19)</f>
        <v>19</v>
      </c>
      <c r="L19" s="597">
        <v>0</v>
      </c>
      <c r="M19" s="598">
        <v>0</v>
      </c>
      <c r="N19" s="599">
        <f t="shared" ref="N19:N24" si="11">SUM(L19:M19)</f>
        <v>0</v>
      </c>
      <c r="O19" s="597">
        <v>3</v>
      </c>
      <c r="P19" s="598">
        <v>18</v>
      </c>
      <c r="Q19" s="599">
        <f t="shared" ref="Q19:Q25" si="12">SUM(O19:P19)</f>
        <v>21</v>
      </c>
      <c r="R19" s="610">
        <f t="shared" ref="R19:S25" si="13">C19+F19+I19+L19+O19</f>
        <v>3</v>
      </c>
      <c r="S19" s="611">
        <f t="shared" si="13"/>
        <v>53</v>
      </c>
      <c r="T19" s="623">
        <f t="shared" ref="T19:T25" si="14">SUM(R19:S19)</f>
        <v>56</v>
      </c>
    </row>
    <row r="20" spans="2:20" ht="30" customHeight="1" x14ac:dyDescent="0.35">
      <c r="B20" s="554" t="s">
        <v>109</v>
      </c>
      <c r="C20" s="606">
        <v>3</v>
      </c>
      <c r="D20" s="607">
        <v>1</v>
      </c>
      <c r="E20" s="608">
        <f t="shared" si="8"/>
        <v>4</v>
      </c>
      <c r="F20" s="606">
        <v>1</v>
      </c>
      <c r="G20" s="607">
        <v>14</v>
      </c>
      <c r="H20" s="608">
        <f t="shared" si="9"/>
        <v>15</v>
      </c>
      <c r="I20" s="606">
        <v>0</v>
      </c>
      <c r="J20" s="607">
        <v>23</v>
      </c>
      <c r="K20" s="608">
        <f>SUM(I20:J20)</f>
        <v>23</v>
      </c>
      <c r="L20" s="606">
        <v>0</v>
      </c>
      <c r="M20" s="607">
        <v>15</v>
      </c>
      <c r="N20" s="608">
        <f t="shared" si="11"/>
        <v>15</v>
      </c>
      <c r="O20" s="606">
        <v>0</v>
      </c>
      <c r="P20" s="607">
        <v>10</v>
      </c>
      <c r="Q20" s="608">
        <f t="shared" si="12"/>
        <v>10</v>
      </c>
      <c r="R20" s="613">
        <f t="shared" si="13"/>
        <v>4</v>
      </c>
      <c r="S20" s="614">
        <f>D20+G20+J20+M20+P20</f>
        <v>63</v>
      </c>
      <c r="T20" s="624">
        <f>SUM(R20:S20)</f>
        <v>67</v>
      </c>
    </row>
    <row r="21" spans="2:20" ht="30" customHeight="1" x14ac:dyDescent="0.35">
      <c r="B21" s="554" t="s">
        <v>110</v>
      </c>
      <c r="C21" s="602">
        <v>0</v>
      </c>
      <c r="D21" s="603">
        <v>5</v>
      </c>
      <c r="E21" s="301">
        <f t="shared" si="8"/>
        <v>5</v>
      </c>
      <c r="F21" s="602">
        <v>0</v>
      </c>
      <c r="G21" s="603">
        <v>10</v>
      </c>
      <c r="H21" s="301">
        <f t="shared" si="9"/>
        <v>10</v>
      </c>
      <c r="I21" s="602">
        <v>0</v>
      </c>
      <c r="J21" s="603">
        <v>0</v>
      </c>
      <c r="K21" s="301">
        <f t="shared" si="10"/>
        <v>0</v>
      </c>
      <c r="L21" s="602">
        <v>0</v>
      </c>
      <c r="M21" s="603">
        <v>0</v>
      </c>
      <c r="N21" s="301">
        <f t="shared" si="11"/>
        <v>0</v>
      </c>
      <c r="O21" s="602">
        <v>0</v>
      </c>
      <c r="P21" s="603">
        <v>0</v>
      </c>
      <c r="Q21" s="299">
        <f t="shared" si="12"/>
        <v>0</v>
      </c>
      <c r="R21" s="613">
        <f t="shared" si="13"/>
        <v>0</v>
      </c>
      <c r="S21" s="614">
        <f t="shared" si="13"/>
        <v>15</v>
      </c>
      <c r="T21" s="624">
        <f t="shared" si="14"/>
        <v>15</v>
      </c>
    </row>
    <row r="22" spans="2:20" ht="30" customHeight="1" x14ac:dyDescent="0.35">
      <c r="B22" s="554" t="s">
        <v>111</v>
      </c>
      <c r="C22" s="606">
        <v>0</v>
      </c>
      <c r="D22" s="607">
        <v>15</v>
      </c>
      <c r="E22" s="812">
        <f>SUM(C22:D22)</f>
        <v>15</v>
      </c>
      <c r="F22" s="606">
        <v>0</v>
      </c>
      <c r="G22" s="607">
        <v>32</v>
      </c>
      <c r="H22" s="301">
        <f t="shared" si="9"/>
        <v>32</v>
      </c>
      <c r="I22" s="606">
        <v>0</v>
      </c>
      <c r="J22" s="607">
        <v>59</v>
      </c>
      <c r="K22" s="608">
        <f>SUM(I22:J22)</f>
        <v>59</v>
      </c>
      <c r="L22" s="606">
        <v>1</v>
      </c>
      <c r="M22" s="607">
        <v>37</v>
      </c>
      <c r="N22" s="608">
        <f>SUM(L22:M22)</f>
        <v>38</v>
      </c>
      <c r="O22" s="606">
        <v>0</v>
      </c>
      <c r="P22" s="607">
        <v>46</v>
      </c>
      <c r="Q22" s="608">
        <f>SUM(O22:P22)</f>
        <v>46</v>
      </c>
      <c r="R22" s="613">
        <f t="shared" si="13"/>
        <v>1</v>
      </c>
      <c r="S22" s="614">
        <f t="shared" si="13"/>
        <v>189</v>
      </c>
      <c r="T22" s="624">
        <f t="shared" si="14"/>
        <v>190</v>
      </c>
    </row>
    <row r="23" spans="2:20" ht="25.5" customHeight="1" x14ac:dyDescent="0.35">
      <c r="B23" s="554" t="s">
        <v>97</v>
      </c>
      <c r="C23" s="602">
        <v>0</v>
      </c>
      <c r="D23" s="603">
        <v>10</v>
      </c>
      <c r="E23" s="299">
        <f t="shared" si="8"/>
        <v>10</v>
      </c>
      <c r="F23" s="602">
        <v>0</v>
      </c>
      <c r="G23" s="603">
        <v>24</v>
      </c>
      <c r="H23" s="301">
        <f t="shared" si="9"/>
        <v>24</v>
      </c>
      <c r="I23" s="602">
        <v>0</v>
      </c>
      <c r="J23" s="603">
        <v>39</v>
      </c>
      <c r="K23" s="301">
        <f>SUM(I23:J23)</f>
        <v>39</v>
      </c>
      <c r="L23" s="602">
        <v>0</v>
      </c>
      <c r="M23" s="603">
        <v>19</v>
      </c>
      <c r="N23" s="301">
        <f>SUM(L23:M23)</f>
        <v>19</v>
      </c>
      <c r="O23" s="602">
        <v>0</v>
      </c>
      <c r="P23" s="603">
        <v>27</v>
      </c>
      <c r="Q23" s="299">
        <f>SUM(O23:P23)</f>
        <v>27</v>
      </c>
      <c r="R23" s="613">
        <f t="shared" si="13"/>
        <v>0</v>
      </c>
      <c r="S23" s="614">
        <f t="shared" si="13"/>
        <v>119</v>
      </c>
      <c r="T23" s="624">
        <f t="shared" si="14"/>
        <v>119</v>
      </c>
    </row>
    <row r="24" spans="2:20" ht="31.5" customHeight="1" x14ac:dyDescent="0.35">
      <c r="B24" s="554" t="s">
        <v>112</v>
      </c>
      <c r="C24" s="602">
        <v>0</v>
      </c>
      <c r="D24" s="603">
        <v>9</v>
      </c>
      <c r="E24" s="301">
        <f t="shared" si="8"/>
        <v>9</v>
      </c>
      <c r="F24" s="602">
        <v>0</v>
      </c>
      <c r="G24" s="603">
        <v>27</v>
      </c>
      <c r="H24" s="301">
        <f t="shared" si="9"/>
        <v>27</v>
      </c>
      <c r="I24" s="602">
        <v>0</v>
      </c>
      <c r="J24" s="603">
        <v>64</v>
      </c>
      <c r="K24" s="301">
        <f t="shared" si="10"/>
        <v>64</v>
      </c>
      <c r="L24" s="602">
        <v>10</v>
      </c>
      <c r="M24" s="603">
        <v>25</v>
      </c>
      <c r="N24" s="301">
        <f t="shared" si="11"/>
        <v>35</v>
      </c>
      <c r="O24" s="602">
        <v>8</v>
      </c>
      <c r="P24" s="603">
        <v>26</v>
      </c>
      <c r="Q24" s="301">
        <f>SUM(O24:P24)</f>
        <v>34</v>
      </c>
      <c r="R24" s="613">
        <f t="shared" si="13"/>
        <v>18</v>
      </c>
      <c r="S24" s="614">
        <f t="shared" si="13"/>
        <v>151</v>
      </c>
      <c r="T24" s="624">
        <f t="shared" si="14"/>
        <v>169</v>
      </c>
    </row>
    <row r="25" spans="2:20" ht="54" customHeight="1" thickBot="1" x14ac:dyDescent="0.4">
      <c r="B25" s="866" t="s">
        <v>113</v>
      </c>
      <c r="C25" s="602">
        <v>3</v>
      </c>
      <c r="D25" s="603">
        <v>2</v>
      </c>
      <c r="E25" s="301">
        <f>SUM(C25:D25)</f>
        <v>5</v>
      </c>
      <c r="F25" s="602">
        <v>2</v>
      </c>
      <c r="G25" s="895">
        <v>24</v>
      </c>
      <c r="H25" s="301">
        <f t="shared" si="9"/>
        <v>26</v>
      </c>
      <c r="I25" s="602">
        <v>0</v>
      </c>
      <c r="J25" s="603">
        <v>38</v>
      </c>
      <c r="K25" s="301">
        <f>SUM(I25:J25)</f>
        <v>38</v>
      </c>
      <c r="L25" s="602">
        <v>0</v>
      </c>
      <c r="M25" s="603">
        <v>31</v>
      </c>
      <c r="N25" s="301">
        <f>SUM(L25:M25)</f>
        <v>31</v>
      </c>
      <c r="O25" s="602">
        <v>0</v>
      </c>
      <c r="P25" s="603">
        <v>0</v>
      </c>
      <c r="Q25" s="301">
        <f t="shared" si="12"/>
        <v>0</v>
      </c>
      <c r="R25" s="613">
        <f t="shared" si="13"/>
        <v>5</v>
      </c>
      <c r="S25" s="614">
        <f t="shared" si="13"/>
        <v>95</v>
      </c>
      <c r="T25" s="624">
        <f t="shared" si="14"/>
        <v>100</v>
      </c>
    </row>
    <row r="26" spans="2:20" ht="27.75" customHeight="1" thickBot="1" x14ac:dyDescent="0.4">
      <c r="B26" s="592" t="s">
        <v>8</v>
      </c>
      <c r="C26" s="584">
        <f t="shared" ref="C26:R26" si="15">SUM(C19:C25)</f>
        <v>6</v>
      </c>
      <c r="D26" s="584">
        <f t="shared" si="15"/>
        <v>49</v>
      </c>
      <c r="E26" s="584">
        <f t="shared" si="15"/>
        <v>55</v>
      </c>
      <c r="F26" s="584">
        <f t="shared" si="15"/>
        <v>3</v>
      </c>
      <c r="G26" s="584">
        <f>SUM(G19:G25)</f>
        <v>140</v>
      </c>
      <c r="H26" s="584">
        <f>SUM(H19:H25)</f>
        <v>143</v>
      </c>
      <c r="I26" s="584">
        <f t="shared" si="15"/>
        <v>0</v>
      </c>
      <c r="J26" s="584">
        <f>SUM(J19:J25)</f>
        <v>242</v>
      </c>
      <c r="K26" s="584">
        <f>SUM(K19:K25)</f>
        <v>242</v>
      </c>
      <c r="L26" s="584">
        <f t="shared" si="15"/>
        <v>11</v>
      </c>
      <c r="M26" s="584">
        <f>SUM(M19:M25)</f>
        <v>127</v>
      </c>
      <c r="N26" s="584">
        <f>SUM(N19:N25)</f>
        <v>138</v>
      </c>
      <c r="O26" s="584">
        <f t="shared" si="15"/>
        <v>11</v>
      </c>
      <c r="P26" s="584">
        <f>SUM(P19:P25)</f>
        <v>127</v>
      </c>
      <c r="Q26" s="584">
        <f>SUM(Q19:Q25)</f>
        <v>138</v>
      </c>
      <c r="R26" s="584">
        <f t="shared" si="15"/>
        <v>31</v>
      </c>
      <c r="S26" s="584">
        <f>SUM(S19:S25)</f>
        <v>685</v>
      </c>
      <c r="T26" s="616">
        <f>SUM(T19:T25)</f>
        <v>716</v>
      </c>
    </row>
    <row r="27" spans="2:20" ht="30.75" customHeight="1" x14ac:dyDescent="0.35">
      <c r="B27" s="566" t="s">
        <v>25</v>
      </c>
      <c r="C27" s="593"/>
      <c r="D27" s="594"/>
      <c r="E27" s="595"/>
      <c r="F27" s="593"/>
      <c r="G27" s="594"/>
      <c r="H27" s="596"/>
      <c r="I27" s="594"/>
      <c r="J27" s="594"/>
      <c r="K27" s="595"/>
      <c r="L27" s="593"/>
      <c r="M27" s="594"/>
      <c r="N27" s="596"/>
      <c r="O27" s="594"/>
      <c r="P27" s="594"/>
      <c r="Q27" s="595"/>
      <c r="R27" s="593"/>
      <c r="S27" s="594"/>
      <c r="T27" s="621"/>
    </row>
    <row r="28" spans="2:20" ht="24.95" customHeight="1" x14ac:dyDescent="0.35">
      <c r="B28" s="866" t="s">
        <v>99</v>
      </c>
      <c r="C28" s="597">
        <v>0</v>
      </c>
      <c r="D28" s="598">
        <v>0</v>
      </c>
      <c r="E28" s="599">
        <f t="shared" ref="E28:E34" si="16">SUM(C28:D28)</f>
        <v>0</v>
      </c>
      <c r="F28" s="597">
        <v>0</v>
      </c>
      <c r="G28" s="598">
        <v>0</v>
      </c>
      <c r="H28" s="600">
        <f t="shared" ref="H28:H34" si="17">SUM(F28:G28)</f>
        <v>0</v>
      </c>
      <c r="I28" s="601">
        <v>0</v>
      </c>
      <c r="J28" s="598">
        <v>0</v>
      </c>
      <c r="K28" s="599">
        <f t="shared" ref="K28:K34" si="18">SUM(I28:J28)</f>
        <v>0</v>
      </c>
      <c r="L28" s="602">
        <v>0</v>
      </c>
      <c r="M28" s="603">
        <v>0</v>
      </c>
      <c r="N28" s="299">
        <f t="shared" ref="N28:N34" si="19">SUM(L28:M28)</f>
        <v>0</v>
      </c>
      <c r="O28" s="601">
        <v>0</v>
      </c>
      <c r="P28" s="598">
        <v>0</v>
      </c>
      <c r="Q28" s="599">
        <f t="shared" ref="Q28:Q34" si="20">SUM(O28:P28)</f>
        <v>0</v>
      </c>
      <c r="R28" s="604">
        <f t="shared" ref="R28:S34" si="21">C28+F28+I28+L28+O28</f>
        <v>0</v>
      </c>
      <c r="S28" s="605">
        <f t="shared" si="21"/>
        <v>0</v>
      </c>
      <c r="T28" s="622">
        <f t="shared" ref="T28:T34" si="22">SUM(R28:S28)</f>
        <v>0</v>
      </c>
    </row>
    <row r="29" spans="2:20" ht="24.95" customHeight="1" x14ac:dyDescent="0.35">
      <c r="B29" s="554" t="s">
        <v>109</v>
      </c>
      <c r="C29" s="606">
        <v>0</v>
      </c>
      <c r="D29" s="607">
        <v>0</v>
      </c>
      <c r="E29" s="608">
        <f t="shared" si="16"/>
        <v>0</v>
      </c>
      <c r="F29" s="606">
        <v>0</v>
      </c>
      <c r="G29" s="607">
        <v>0</v>
      </c>
      <c r="H29" s="812">
        <f t="shared" si="17"/>
        <v>0</v>
      </c>
      <c r="I29" s="609">
        <v>0</v>
      </c>
      <c r="J29" s="607">
        <v>1</v>
      </c>
      <c r="K29" s="608">
        <f>SUM(I29:J29)</f>
        <v>1</v>
      </c>
      <c r="L29" s="606">
        <v>0</v>
      </c>
      <c r="M29" s="607">
        <v>0</v>
      </c>
      <c r="N29" s="600">
        <f t="shared" si="19"/>
        <v>0</v>
      </c>
      <c r="O29" s="609">
        <v>0</v>
      </c>
      <c r="P29" s="607">
        <v>0</v>
      </c>
      <c r="Q29" s="608">
        <f t="shared" si="20"/>
        <v>0</v>
      </c>
      <c r="R29" s="610">
        <f t="shared" si="21"/>
        <v>0</v>
      </c>
      <c r="S29" s="611">
        <f t="shared" si="21"/>
        <v>1</v>
      </c>
      <c r="T29" s="623">
        <f t="shared" si="22"/>
        <v>1</v>
      </c>
    </row>
    <row r="30" spans="2:20" ht="24.95" customHeight="1" x14ac:dyDescent="0.35">
      <c r="B30" s="554" t="s">
        <v>110</v>
      </c>
      <c r="C30" s="602">
        <v>0</v>
      </c>
      <c r="D30" s="603">
        <v>1</v>
      </c>
      <c r="E30" s="301">
        <f>SUM(C30:D30)</f>
        <v>1</v>
      </c>
      <c r="F30" s="602">
        <v>0</v>
      </c>
      <c r="G30" s="603">
        <v>0</v>
      </c>
      <c r="H30" s="299">
        <f t="shared" si="17"/>
        <v>0</v>
      </c>
      <c r="I30" s="612">
        <v>0</v>
      </c>
      <c r="J30" s="603">
        <v>0</v>
      </c>
      <c r="K30" s="301">
        <f t="shared" si="18"/>
        <v>0</v>
      </c>
      <c r="L30" s="602">
        <v>0</v>
      </c>
      <c r="M30" s="603">
        <v>0</v>
      </c>
      <c r="N30" s="299">
        <f t="shared" si="19"/>
        <v>0</v>
      </c>
      <c r="O30" s="612">
        <v>0</v>
      </c>
      <c r="P30" s="603">
        <v>0</v>
      </c>
      <c r="Q30" s="301">
        <f t="shared" si="20"/>
        <v>0</v>
      </c>
      <c r="R30" s="613">
        <f t="shared" si="21"/>
        <v>0</v>
      </c>
      <c r="S30" s="614">
        <f t="shared" si="21"/>
        <v>1</v>
      </c>
      <c r="T30" s="624">
        <f t="shared" si="22"/>
        <v>1</v>
      </c>
    </row>
    <row r="31" spans="2:20" ht="24.95" customHeight="1" x14ac:dyDescent="0.35">
      <c r="B31" s="554" t="s">
        <v>111</v>
      </c>
      <c r="C31" s="597">
        <v>0</v>
      </c>
      <c r="D31" s="598">
        <v>0</v>
      </c>
      <c r="E31" s="599">
        <f>SUM(C31:D31)</f>
        <v>0</v>
      </c>
      <c r="F31" s="597">
        <v>0</v>
      </c>
      <c r="G31" s="598">
        <v>0</v>
      </c>
      <c r="H31" s="600">
        <f t="shared" si="17"/>
        <v>0</v>
      </c>
      <c r="I31" s="601">
        <v>0</v>
      </c>
      <c r="J31" s="598">
        <v>3</v>
      </c>
      <c r="K31" s="599">
        <f>SUM(I31:J31)</f>
        <v>3</v>
      </c>
      <c r="L31" s="597">
        <v>0</v>
      </c>
      <c r="M31" s="598">
        <v>2</v>
      </c>
      <c r="N31" s="813">
        <f>SUM(L31:M31)</f>
        <v>2</v>
      </c>
      <c r="O31" s="601">
        <v>0</v>
      </c>
      <c r="P31" s="598">
        <v>0</v>
      </c>
      <c r="Q31" s="599">
        <f t="shared" si="20"/>
        <v>0</v>
      </c>
      <c r="R31" s="604">
        <f t="shared" si="21"/>
        <v>0</v>
      </c>
      <c r="S31" s="605">
        <f t="shared" si="21"/>
        <v>5</v>
      </c>
      <c r="T31" s="622">
        <f t="shared" si="22"/>
        <v>5</v>
      </c>
    </row>
    <row r="32" spans="2:20" ht="27.75" customHeight="1" x14ac:dyDescent="0.35">
      <c r="B32" s="554" t="s">
        <v>97</v>
      </c>
      <c r="C32" s="602">
        <v>0</v>
      </c>
      <c r="D32" s="603">
        <v>1</v>
      </c>
      <c r="E32" s="301">
        <f>SUM(C32:D32)</f>
        <v>1</v>
      </c>
      <c r="F32" s="602">
        <v>0</v>
      </c>
      <c r="G32" s="603">
        <v>0</v>
      </c>
      <c r="H32" s="299">
        <f t="shared" si="17"/>
        <v>0</v>
      </c>
      <c r="I32" s="612">
        <v>0</v>
      </c>
      <c r="J32" s="603">
        <v>5</v>
      </c>
      <c r="K32" s="301">
        <f>SUM(I32:J32)</f>
        <v>5</v>
      </c>
      <c r="L32" s="602">
        <v>0</v>
      </c>
      <c r="M32" s="603">
        <v>1</v>
      </c>
      <c r="N32" s="299">
        <f t="shared" si="19"/>
        <v>1</v>
      </c>
      <c r="O32" s="612">
        <v>0</v>
      </c>
      <c r="P32" s="603">
        <v>0</v>
      </c>
      <c r="Q32" s="301">
        <f t="shared" si="20"/>
        <v>0</v>
      </c>
      <c r="R32" s="613">
        <f t="shared" si="21"/>
        <v>0</v>
      </c>
      <c r="S32" s="614">
        <f t="shared" si="21"/>
        <v>7</v>
      </c>
      <c r="T32" s="624">
        <f t="shared" si="22"/>
        <v>7</v>
      </c>
    </row>
    <row r="33" spans="2:21" ht="29.25" customHeight="1" x14ac:dyDescent="0.35">
      <c r="B33" s="554" t="s">
        <v>112</v>
      </c>
      <c r="C33" s="602">
        <v>0</v>
      </c>
      <c r="D33" s="603">
        <v>0</v>
      </c>
      <c r="E33" s="301">
        <f>SUM(C33:D33)</f>
        <v>0</v>
      </c>
      <c r="F33" s="602">
        <v>0</v>
      </c>
      <c r="G33" s="603">
        <v>1</v>
      </c>
      <c r="H33" s="299">
        <f t="shared" si="17"/>
        <v>1</v>
      </c>
      <c r="I33" s="612">
        <v>0</v>
      </c>
      <c r="J33" s="603">
        <v>0</v>
      </c>
      <c r="K33" s="301">
        <f t="shared" si="18"/>
        <v>0</v>
      </c>
      <c r="L33" s="602">
        <v>0</v>
      </c>
      <c r="M33" s="603">
        <v>1</v>
      </c>
      <c r="N33" s="299">
        <f t="shared" si="19"/>
        <v>1</v>
      </c>
      <c r="O33" s="612">
        <v>0</v>
      </c>
      <c r="P33" s="603">
        <v>0</v>
      </c>
      <c r="Q33" s="301">
        <f t="shared" si="20"/>
        <v>0</v>
      </c>
      <c r="R33" s="613">
        <f t="shared" si="21"/>
        <v>0</v>
      </c>
      <c r="S33" s="614">
        <f t="shared" si="21"/>
        <v>2</v>
      </c>
      <c r="T33" s="624">
        <f t="shared" si="22"/>
        <v>2</v>
      </c>
    </row>
    <row r="34" spans="2:21" ht="54" customHeight="1" thickBot="1" x14ac:dyDescent="0.4">
      <c r="B34" s="866" t="s">
        <v>113</v>
      </c>
      <c r="C34" s="602">
        <v>0</v>
      </c>
      <c r="D34" s="603">
        <v>0</v>
      </c>
      <c r="E34" s="301">
        <f t="shared" si="16"/>
        <v>0</v>
      </c>
      <c r="F34" s="602">
        <v>0</v>
      </c>
      <c r="G34" s="603">
        <v>0</v>
      </c>
      <c r="H34" s="299">
        <f t="shared" si="17"/>
        <v>0</v>
      </c>
      <c r="I34" s="612">
        <v>0</v>
      </c>
      <c r="J34" s="603">
        <v>1</v>
      </c>
      <c r="K34" s="301">
        <f t="shared" si="18"/>
        <v>1</v>
      </c>
      <c r="L34" s="602">
        <v>0</v>
      </c>
      <c r="M34" s="603">
        <v>1</v>
      </c>
      <c r="N34" s="299">
        <f t="shared" si="19"/>
        <v>1</v>
      </c>
      <c r="O34" s="612">
        <v>0</v>
      </c>
      <c r="P34" s="603">
        <v>0</v>
      </c>
      <c r="Q34" s="301">
        <f t="shared" si="20"/>
        <v>0</v>
      </c>
      <c r="R34" s="613">
        <f t="shared" si="21"/>
        <v>0</v>
      </c>
      <c r="S34" s="614">
        <f t="shared" si="21"/>
        <v>2</v>
      </c>
      <c r="T34" s="624">
        <f t="shared" si="22"/>
        <v>2</v>
      </c>
    </row>
    <row r="35" spans="2:21" ht="27" customHeight="1" thickBot="1" x14ac:dyDescent="0.4">
      <c r="B35" s="567" t="s">
        <v>13</v>
      </c>
      <c r="C35" s="581">
        <f t="shared" ref="C35:R35" si="23">SUM(C28:C34)</f>
        <v>0</v>
      </c>
      <c r="D35" s="579">
        <f>SUM(D28:D34)</f>
        <v>2</v>
      </c>
      <c r="E35" s="615">
        <f>SUM(E28:E34)</f>
        <v>2</v>
      </c>
      <c r="F35" s="579">
        <f t="shared" si="23"/>
        <v>0</v>
      </c>
      <c r="G35" s="579">
        <f>SUM(G28:G34)</f>
        <v>1</v>
      </c>
      <c r="H35" s="616">
        <f>SUM(H28:H34)</f>
        <v>1</v>
      </c>
      <c r="I35" s="582">
        <f t="shared" si="23"/>
        <v>0</v>
      </c>
      <c r="J35" s="579">
        <f>SUM(J28:J34)</f>
        <v>10</v>
      </c>
      <c r="K35" s="579">
        <f>SUM(K28:K34)</f>
        <v>10</v>
      </c>
      <c r="L35" s="579">
        <f t="shared" si="23"/>
        <v>0</v>
      </c>
      <c r="M35" s="579">
        <f>SUM(M28:M34)</f>
        <v>5</v>
      </c>
      <c r="N35" s="579">
        <f>SUM(N28:N34)</f>
        <v>5</v>
      </c>
      <c r="O35" s="579">
        <f t="shared" si="23"/>
        <v>0</v>
      </c>
      <c r="P35" s="579">
        <f t="shared" si="23"/>
        <v>0</v>
      </c>
      <c r="Q35" s="615">
        <f t="shared" si="23"/>
        <v>0</v>
      </c>
      <c r="R35" s="579">
        <f t="shared" si="23"/>
        <v>0</v>
      </c>
      <c r="S35" s="579">
        <f>SUM(S28:S34)</f>
        <v>18</v>
      </c>
      <c r="T35" s="616">
        <f>SUM(T28:T34)</f>
        <v>18</v>
      </c>
    </row>
    <row r="36" spans="2:21" ht="30.75" customHeight="1" thickBot="1" x14ac:dyDescent="0.4">
      <c r="B36" s="617" t="s">
        <v>10</v>
      </c>
      <c r="C36" s="628">
        <f t="shared" ref="C36:R36" si="24">C26</f>
        <v>6</v>
      </c>
      <c r="D36" s="896">
        <f t="shared" si="24"/>
        <v>49</v>
      </c>
      <c r="E36" s="897">
        <f t="shared" si="24"/>
        <v>55</v>
      </c>
      <c r="F36" s="898">
        <f t="shared" si="24"/>
        <v>3</v>
      </c>
      <c r="G36" s="896">
        <f>G26</f>
        <v>140</v>
      </c>
      <c r="H36" s="899">
        <f>H26</f>
        <v>143</v>
      </c>
      <c r="I36" s="628">
        <f t="shared" si="24"/>
        <v>0</v>
      </c>
      <c r="J36" s="896">
        <f t="shared" si="24"/>
        <v>242</v>
      </c>
      <c r="K36" s="897">
        <f t="shared" si="24"/>
        <v>242</v>
      </c>
      <c r="L36" s="898">
        <f t="shared" si="24"/>
        <v>11</v>
      </c>
      <c r="M36" s="896">
        <f t="shared" si="24"/>
        <v>127</v>
      </c>
      <c r="N36" s="899">
        <f t="shared" si="24"/>
        <v>138</v>
      </c>
      <c r="O36" s="628">
        <f t="shared" si="24"/>
        <v>11</v>
      </c>
      <c r="P36" s="896">
        <f t="shared" si="24"/>
        <v>127</v>
      </c>
      <c r="Q36" s="897">
        <f t="shared" si="24"/>
        <v>138</v>
      </c>
      <c r="R36" s="898">
        <f t="shared" si="24"/>
        <v>31</v>
      </c>
      <c r="S36" s="896">
        <f>S26</f>
        <v>685</v>
      </c>
      <c r="T36" s="897">
        <f>T26</f>
        <v>716</v>
      </c>
      <c r="U36" s="1003"/>
    </row>
    <row r="37" spans="2:21" ht="37.5" customHeight="1" thickBot="1" x14ac:dyDescent="0.4">
      <c r="B37" s="570" t="s">
        <v>17</v>
      </c>
      <c r="C37" s="703">
        <f t="shared" ref="C37:R37" si="25">C35</f>
        <v>0</v>
      </c>
      <c r="D37" s="704">
        <f>D35</f>
        <v>2</v>
      </c>
      <c r="E37" s="705">
        <f>E35</f>
        <v>2</v>
      </c>
      <c r="F37" s="706">
        <f t="shared" si="25"/>
        <v>0</v>
      </c>
      <c r="G37" s="704">
        <f>G35</f>
        <v>1</v>
      </c>
      <c r="H37" s="707">
        <f>H35</f>
        <v>1</v>
      </c>
      <c r="I37" s="703">
        <f t="shared" si="25"/>
        <v>0</v>
      </c>
      <c r="J37" s="704">
        <f>J35</f>
        <v>10</v>
      </c>
      <c r="K37" s="705">
        <f>K35</f>
        <v>10</v>
      </c>
      <c r="L37" s="706">
        <f t="shared" si="25"/>
        <v>0</v>
      </c>
      <c r="M37" s="704">
        <f>M35</f>
        <v>5</v>
      </c>
      <c r="N37" s="707">
        <f>N35</f>
        <v>5</v>
      </c>
      <c r="O37" s="703">
        <f t="shared" si="25"/>
        <v>0</v>
      </c>
      <c r="P37" s="704">
        <f t="shared" si="25"/>
        <v>0</v>
      </c>
      <c r="Q37" s="705">
        <f t="shared" si="25"/>
        <v>0</v>
      </c>
      <c r="R37" s="706">
        <f t="shared" si="25"/>
        <v>0</v>
      </c>
      <c r="S37" s="704">
        <f>S35</f>
        <v>18</v>
      </c>
      <c r="T37" s="705">
        <f>T35</f>
        <v>18</v>
      </c>
    </row>
    <row r="38" spans="2:21" ht="36" customHeight="1" thickBot="1" x14ac:dyDescent="0.4">
      <c r="B38" s="573" t="s">
        <v>18</v>
      </c>
      <c r="C38" s="900">
        <f t="shared" ref="C38:R38" si="26">SUM(C36:C37)</f>
        <v>6</v>
      </c>
      <c r="D38" s="901">
        <f t="shared" si="26"/>
        <v>51</v>
      </c>
      <c r="E38" s="902">
        <f t="shared" si="26"/>
        <v>57</v>
      </c>
      <c r="F38" s="903">
        <f t="shared" si="26"/>
        <v>3</v>
      </c>
      <c r="G38" s="901">
        <f>SUM(G36:G37)</f>
        <v>141</v>
      </c>
      <c r="H38" s="904">
        <f>SUM(H36:H37)</f>
        <v>144</v>
      </c>
      <c r="I38" s="900">
        <f t="shared" si="26"/>
        <v>0</v>
      </c>
      <c r="J38" s="901">
        <f t="shared" si="26"/>
        <v>252</v>
      </c>
      <c r="K38" s="902">
        <f t="shared" si="26"/>
        <v>252</v>
      </c>
      <c r="L38" s="903">
        <f t="shared" si="26"/>
        <v>11</v>
      </c>
      <c r="M38" s="901">
        <f t="shared" si="26"/>
        <v>132</v>
      </c>
      <c r="N38" s="904">
        <f t="shared" si="26"/>
        <v>143</v>
      </c>
      <c r="O38" s="900">
        <f t="shared" si="26"/>
        <v>11</v>
      </c>
      <c r="P38" s="901">
        <f t="shared" si="26"/>
        <v>127</v>
      </c>
      <c r="Q38" s="902">
        <f t="shared" si="26"/>
        <v>138</v>
      </c>
      <c r="R38" s="903">
        <f t="shared" si="26"/>
        <v>31</v>
      </c>
      <c r="S38" s="901">
        <f>SUM(S36:S37)</f>
        <v>703</v>
      </c>
      <c r="T38" s="902">
        <f>SUM(T36:T37)</f>
        <v>734</v>
      </c>
    </row>
    <row r="39" spans="2:21" x14ac:dyDescent="0.35">
      <c r="B39" s="1004"/>
      <c r="C39" s="1005"/>
      <c r="D39" s="1005"/>
      <c r="E39" s="1005"/>
      <c r="F39" s="1005"/>
      <c r="G39" s="1005"/>
      <c r="H39" s="1005"/>
      <c r="I39" s="1005"/>
      <c r="J39" s="1005"/>
      <c r="K39" s="1005"/>
      <c r="L39" s="1005"/>
      <c r="M39" s="1005"/>
      <c r="N39" s="1005"/>
      <c r="O39" s="1005"/>
      <c r="P39" s="1005"/>
      <c r="Q39" s="1005"/>
      <c r="R39" s="1005"/>
      <c r="S39" s="1005"/>
      <c r="T39" s="1005"/>
    </row>
    <row r="40" spans="2:21" x14ac:dyDescent="0.35">
      <c r="B40" s="1004"/>
      <c r="C40" s="1005"/>
      <c r="D40" s="1005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  <c r="O40" s="1005"/>
      <c r="P40" s="1005"/>
      <c r="Q40" s="1005"/>
      <c r="R40" s="1005"/>
      <c r="S40" s="1005"/>
      <c r="T40" s="1005"/>
    </row>
    <row r="41" spans="2:21" x14ac:dyDescent="0.35">
      <c r="B41" s="3476" t="s">
        <v>114</v>
      </c>
      <c r="C41" s="3476"/>
      <c r="D41" s="3476"/>
      <c r="E41" s="3476"/>
      <c r="F41" s="3476"/>
      <c r="G41" s="3476"/>
      <c r="H41" s="3476"/>
      <c r="I41" s="3476"/>
      <c r="J41" s="3476"/>
      <c r="K41" s="3476"/>
      <c r="L41" s="3476"/>
      <c r="M41" s="3476"/>
      <c r="N41" s="3476"/>
      <c r="O41" s="3476"/>
      <c r="P41" s="3476"/>
      <c r="Q41" s="3476"/>
      <c r="R41" s="3476"/>
      <c r="S41" s="3476"/>
      <c r="T41" s="3476"/>
    </row>
    <row r="42" spans="2:21" x14ac:dyDescent="0.35">
      <c r="B42" s="1004"/>
      <c r="C42" s="1005"/>
      <c r="D42" s="1005"/>
      <c r="E42" s="1005"/>
      <c r="F42" s="1005"/>
      <c r="G42" s="1005"/>
      <c r="H42" s="1005"/>
      <c r="I42" s="1005"/>
      <c r="J42" s="1005"/>
      <c r="K42" s="1005"/>
      <c r="L42" s="1005"/>
      <c r="M42" s="1005"/>
      <c r="N42" s="1005"/>
      <c r="O42" s="1005"/>
      <c r="P42" s="1005"/>
      <c r="Q42" s="1005"/>
      <c r="R42" s="1005"/>
      <c r="S42" s="1005"/>
      <c r="T42" s="1005"/>
    </row>
    <row r="44" spans="2:21" x14ac:dyDescent="0.35">
      <c r="B44" s="1003"/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</row>
    <row r="45" spans="2:21" x14ac:dyDescent="0.35">
      <c r="B45" s="1003"/>
      <c r="C45" s="1003"/>
      <c r="D45" s="1003"/>
      <c r="E45" s="1003"/>
      <c r="F45" s="1003"/>
      <c r="G45" s="1003"/>
      <c r="H45" s="1003"/>
      <c r="I45" s="1003"/>
      <c r="J45" s="1003"/>
      <c r="K45" s="1003"/>
      <c r="L45" s="1003"/>
      <c r="M45" s="1003"/>
      <c r="N45" s="1003"/>
      <c r="O45" s="1003"/>
      <c r="P45" s="1003"/>
      <c r="Q45" s="1003"/>
      <c r="R45" s="1003"/>
      <c r="S45" s="1003"/>
      <c r="T45" s="1003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13" zoomScale="50" zoomScaleNormal="50" workbookViewId="0">
      <selection activeCell="R26" sqref="R26"/>
    </sheetView>
  </sheetViews>
  <sheetFormatPr defaultRowHeight="25.5" x14ac:dyDescent="0.35"/>
  <cols>
    <col min="1" max="1" width="95.140625" style="988" customWidth="1"/>
    <col min="2" max="13" width="18.7109375" style="988" customWidth="1"/>
    <col min="14" max="15" width="10.7109375" style="988" customWidth="1"/>
    <col min="16" max="16" width="9.140625" style="988"/>
    <col min="17" max="17" width="12.85546875" style="988" customWidth="1"/>
    <col min="18" max="18" width="23.42578125" style="988" customWidth="1"/>
    <col min="19" max="20" width="9.140625" style="988"/>
    <col min="21" max="21" width="10.5703125" style="988" bestFit="1" customWidth="1"/>
    <col min="22" max="22" width="11.28515625" style="988" customWidth="1"/>
    <col min="23" max="256" width="9.140625" style="988"/>
    <col min="257" max="257" width="95.140625" style="988" customWidth="1"/>
    <col min="258" max="269" width="18.7109375" style="988" customWidth="1"/>
    <col min="270" max="271" width="10.7109375" style="988" customWidth="1"/>
    <col min="272" max="272" width="9.140625" style="988"/>
    <col min="273" max="273" width="12.85546875" style="988" customWidth="1"/>
    <col min="274" max="274" width="23.42578125" style="988" customWidth="1"/>
    <col min="275" max="276" width="9.140625" style="988"/>
    <col min="277" max="277" width="10.5703125" style="988" bestFit="1" customWidth="1"/>
    <col min="278" max="278" width="11.28515625" style="988" customWidth="1"/>
    <col min="279" max="512" width="9.140625" style="988"/>
    <col min="513" max="513" width="95.140625" style="988" customWidth="1"/>
    <col min="514" max="525" width="18.7109375" style="988" customWidth="1"/>
    <col min="526" max="527" width="10.7109375" style="988" customWidth="1"/>
    <col min="528" max="528" width="9.140625" style="988"/>
    <col min="529" max="529" width="12.85546875" style="988" customWidth="1"/>
    <col min="530" max="530" width="23.42578125" style="988" customWidth="1"/>
    <col min="531" max="532" width="9.140625" style="988"/>
    <col min="533" max="533" width="10.5703125" style="988" bestFit="1" customWidth="1"/>
    <col min="534" max="534" width="11.28515625" style="988" customWidth="1"/>
    <col min="535" max="768" width="9.140625" style="988"/>
    <col min="769" max="769" width="95.140625" style="988" customWidth="1"/>
    <col min="770" max="781" width="18.7109375" style="988" customWidth="1"/>
    <col min="782" max="783" width="10.7109375" style="988" customWidth="1"/>
    <col min="784" max="784" width="9.140625" style="988"/>
    <col min="785" max="785" width="12.85546875" style="988" customWidth="1"/>
    <col min="786" max="786" width="23.42578125" style="988" customWidth="1"/>
    <col min="787" max="788" width="9.140625" style="988"/>
    <col min="789" max="789" width="10.5703125" style="988" bestFit="1" customWidth="1"/>
    <col min="790" max="790" width="11.28515625" style="988" customWidth="1"/>
    <col min="791" max="1024" width="9.140625" style="988"/>
    <col min="1025" max="1025" width="95.140625" style="988" customWidth="1"/>
    <col min="1026" max="1037" width="18.7109375" style="988" customWidth="1"/>
    <col min="1038" max="1039" width="10.7109375" style="988" customWidth="1"/>
    <col min="1040" max="1040" width="9.140625" style="988"/>
    <col min="1041" max="1041" width="12.85546875" style="988" customWidth="1"/>
    <col min="1042" max="1042" width="23.42578125" style="988" customWidth="1"/>
    <col min="1043" max="1044" width="9.140625" style="988"/>
    <col min="1045" max="1045" width="10.5703125" style="988" bestFit="1" customWidth="1"/>
    <col min="1046" max="1046" width="11.28515625" style="988" customWidth="1"/>
    <col min="1047" max="1280" width="9.140625" style="988"/>
    <col min="1281" max="1281" width="95.140625" style="988" customWidth="1"/>
    <col min="1282" max="1293" width="18.7109375" style="988" customWidth="1"/>
    <col min="1294" max="1295" width="10.7109375" style="988" customWidth="1"/>
    <col min="1296" max="1296" width="9.140625" style="988"/>
    <col min="1297" max="1297" width="12.85546875" style="988" customWidth="1"/>
    <col min="1298" max="1298" width="23.42578125" style="988" customWidth="1"/>
    <col min="1299" max="1300" width="9.140625" style="988"/>
    <col min="1301" max="1301" width="10.5703125" style="988" bestFit="1" customWidth="1"/>
    <col min="1302" max="1302" width="11.28515625" style="988" customWidth="1"/>
    <col min="1303" max="1536" width="9.140625" style="988"/>
    <col min="1537" max="1537" width="95.140625" style="988" customWidth="1"/>
    <col min="1538" max="1549" width="18.7109375" style="988" customWidth="1"/>
    <col min="1550" max="1551" width="10.7109375" style="988" customWidth="1"/>
    <col min="1552" max="1552" width="9.140625" style="988"/>
    <col min="1553" max="1553" width="12.85546875" style="988" customWidth="1"/>
    <col min="1554" max="1554" width="23.42578125" style="988" customWidth="1"/>
    <col min="1555" max="1556" width="9.140625" style="988"/>
    <col min="1557" max="1557" width="10.5703125" style="988" bestFit="1" customWidth="1"/>
    <col min="1558" max="1558" width="11.28515625" style="988" customWidth="1"/>
    <col min="1559" max="1792" width="9.140625" style="988"/>
    <col min="1793" max="1793" width="95.140625" style="988" customWidth="1"/>
    <col min="1794" max="1805" width="18.7109375" style="988" customWidth="1"/>
    <col min="1806" max="1807" width="10.7109375" style="988" customWidth="1"/>
    <col min="1808" max="1808" width="9.140625" style="988"/>
    <col min="1809" max="1809" width="12.85546875" style="988" customWidth="1"/>
    <col min="1810" max="1810" width="23.42578125" style="988" customWidth="1"/>
    <col min="1811" max="1812" width="9.140625" style="988"/>
    <col min="1813" max="1813" width="10.5703125" style="988" bestFit="1" customWidth="1"/>
    <col min="1814" max="1814" width="11.28515625" style="988" customWidth="1"/>
    <col min="1815" max="2048" width="9.140625" style="988"/>
    <col min="2049" max="2049" width="95.140625" style="988" customWidth="1"/>
    <col min="2050" max="2061" width="18.7109375" style="988" customWidth="1"/>
    <col min="2062" max="2063" width="10.7109375" style="988" customWidth="1"/>
    <col min="2064" max="2064" width="9.140625" style="988"/>
    <col min="2065" max="2065" width="12.85546875" style="988" customWidth="1"/>
    <col min="2066" max="2066" width="23.42578125" style="988" customWidth="1"/>
    <col min="2067" max="2068" width="9.140625" style="988"/>
    <col min="2069" max="2069" width="10.5703125" style="988" bestFit="1" customWidth="1"/>
    <col min="2070" max="2070" width="11.28515625" style="988" customWidth="1"/>
    <col min="2071" max="2304" width="9.140625" style="988"/>
    <col min="2305" max="2305" width="95.140625" style="988" customWidth="1"/>
    <col min="2306" max="2317" width="18.7109375" style="988" customWidth="1"/>
    <col min="2318" max="2319" width="10.7109375" style="988" customWidth="1"/>
    <col min="2320" max="2320" width="9.140625" style="988"/>
    <col min="2321" max="2321" width="12.85546875" style="988" customWidth="1"/>
    <col min="2322" max="2322" width="23.42578125" style="988" customWidth="1"/>
    <col min="2323" max="2324" width="9.140625" style="988"/>
    <col min="2325" max="2325" width="10.5703125" style="988" bestFit="1" customWidth="1"/>
    <col min="2326" max="2326" width="11.28515625" style="988" customWidth="1"/>
    <col min="2327" max="2560" width="9.140625" style="988"/>
    <col min="2561" max="2561" width="95.140625" style="988" customWidth="1"/>
    <col min="2562" max="2573" width="18.7109375" style="988" customWidth="1"/>
    <col min="2574" max="2575" width="10.7109375" style="988" customWidth="1"/>
    <col min="2576" max="2576" width="9.140625" style="988"/>
    <col min="2577" max="2577" width="12.85546875" style="988" customWidth="1"/>
    <col min="2578" max="2578" width="23.42578125" style="988" customWidth="1"/>
    <col min="2579" max="2580" width="9.140625" style="988"/>
    <col min="2581" max="2581" width="10.5703125" style="988" bestFit="1" customWidth="1"/>
    <col min="2582" max="2582" width="11.28515625" style="988" customWidth="1"/>
    <col min="2583" max="2816" width="9.140625" style="988"/>
    <col min="2817" max="2817" width="95.140625" style="988" customWidth="1"/>
    <col min="2818" max="2829" width="18.7109375" style="988" customWidth="1"/>
    <col min="2830" max="2831" width="10.7109375" style="988" customWidth="1"/>
    <col min="2832" max="2832" width="9.140625" style="988"/>
    <col min="2833" max="2833" width="12.85546875" style="988" customWidth="1"/>
    <col min="2834" max="2834" width="23.42578125" style="988" customWidth="1"/>
    <col min="2835" max="2836" width="9.140625" style="988"/>
    <col min="2837" max="2837" width="10.5703125" style="988" bestFit="1" customWidth="1"/>
    <col min="2838" max="2838" width="11.28515625" style="988" customWidth="1"/>
    <col min="2839" max="3072" width="9.140625" style="988"/>
    <col min="3073" max="3073" width="95.140625" style="988" customWidth="1"/>
    <col min="3074" max="3085" width="18.7109375" style="988" customWidth="1"/>
    <col min="3086" max="3087" width="10.7109375" style="988" customWidth="1"/>
    <col min="3088" max="3088" width="9.140625" style="988"/>
    <col min="3089" max="3089" width="12.85546875" style="988" customWidth="1"/>
    <col min="3090" max="3090" width="23.42578125" style="988" customWidth="1"/>
    <col min="3091" max="3092" width="9.140625" style="988"/>
    <col min="3093" max="3093" width="10.5703125" style="988" bestFit="1" customWidth="1"/>
    <col min="3094" max="3094" width="11.28515625" style="988" customWidth="1"/>
    <col min="3095" max="3328" width="9.140625" style="988"/>
    <col min="3329" max="3329" width="95.140625" style="988" customWidth="1"/>
    <col min="3330" max="3341" width="18.7109375" style="988" customWidth="1"/>
    <col min="3342" max="3343" width="10.7109375" style="988" customWidth="1"/>
    <col min="3344" max="3344" width="9.140625" style="988"/>
    <col min="3345" max="3345" width="12.85546875" style="988" customWidth="1"/>
    <col min="3346" max="3346" width="23.42578125" style="988" customWidth="1"/>
    <col min="3347" max="3348" width="9.140625" style="988"/>
    <col min="3349" max="3349" width="10.5703125" style="988" bestFit="1" customWidth="1"/>
    <col min="3350" max="3350" width="11.28515625" style="988" customWidth="1"/>
    <col min="3351" max="3584" width="9.140625" style="988"/>
    <col min="3585" max="3585" width="95.140625" style="988" customWidth="1"/>
    <col min="3586" max="3597" width="18.7109375" style="988" customWidth="1"/>
    <col min="3598" max="3599" width="10.7109375" style="988" customWidth="1"/>
    <col min="3600" max="3600" width="9.140625" style="988"/>
    <col min="3601" max="3601" width="12.85546875" style="988" customWidth="1"/>
    <col min="3602" max="3602" width="23.42578125" style="988" customWidth="1"/>
    <col min="3603" max="3604" width="9.140625" style="988"/>
    <col min="3605" max="3605" width="10.5703125" style="988" bestFit="1" customWidth="1"/>
    <col min="3606" max="3606" width="11.28515625" style="988" customWidth="1"/>
    <col min="3607" max="3840" width="9.140625" style="988"/>
    <col min="3841" max="3841" width="95.140625" style="988" customWidth="1"/>
    <col min="3842" max="3853" width="18.7109375" style="988" customWidth="1"/>
    <col min="3854" max="3855" width="10.7109375" style="988" customWidth="1"/>
    <col min="3856" max="3856" width="9.140625" style="988"/>
    <col min="3857" max="3857" width="12.85546875" style="988" customWidth="1"/>
    <col min="3858" max="3858" width="23.42578125" style="988" customWidth="1"/>
    <col min="3859" max="3860" width="9.140625" style="988"/>
    <col min="3861" max="3861" width="10.5703125" style="988" bestFit="1" customWidth="1"/>
    <col min="3862" max="3862" width="11.28515625" style="988" customWidth="1"/>
    <col min="3863" max="4096" width="9.140625" style="988"/>
    <col min="4097" max="4097" width="95.140625" style="988" customWidth="1"/>
    <col min="4098" max="4109" width="18.7109375" style="988" customWidth="1"/>
    <col min="4110" max="4111" width="10.7109375" style="988" customWidth="1"/>
    <col min="4112" max="4112" width="9.140625" style="988"/>
    <col min="4113" max="4113" width="12.85546875" style="988" customWidth="1"/>
    <col min="4114" max="4114" width="23.42578125" style="988" customWidth="1"/>
    <col min="4115" max="4116" width="9.140625" style="988"/>
    <col min="4117" max="4117" width="10.5703125" style="988" bestFit="1" customWidth="1"/>
    <col min="4118" max="4118" width="11.28515625" style="988" customWidth="1"/>
    <col min="4119" max="4352" width="9.140625" style="988"/>
    <col min="4353" max="4353" width="95.140625" style="988" customWidth="1"/>
    <col min="4354" max="4365" width="18.7109375" style="988" customWidth="1"/>
    <col min="4366" max="4367" width="10.7109375" style="988" customWidth="1"/>
    <col min="4368" max="4368" width="9.140625" style="988"/>
    <col min="4369" max="4369" width="12.85546875" style="988" customWidth="1"/>
    <col min="4370" max="4370" width="23.42578125" style="988" customWidth="1"/>
    <col min="4371" max="4372" width="9.140625" style="988"/>
    <col min="4373" max="4373" width="10.5703125" style="988" bestFit="1" customWidth="1"/>
    <col min="4374" max="4374" width="11.28515625" style="988" customWidth="1"/>
    <col min="4375" max="4608" width="9.140625" style="988"/>
    <col min="4609" max="4609" width="95.140625" style="988" customWidth="1"/>
    <col min="4610" max="4621" width="18.7109375" style="988" customWidth="1"/>
    <col min="4622" max="4623" width="10.7109375" style="988" customWidth="1"/>
    <col min="4624" max="4624" width="9.140625" style="988"/>
    <col min="4625" max="4625" width="12.85546875" style="988" customWidth="1"/>
    <col min="4626" max="4626" width="23.42578125" style="988" customWidth="1"/>
    <col min="4627" max="4628" width="9.140625" style="988"/>
    <col min="4629" max="4629" width="10.5703125" style="988" bestFit="1" customWidth="1"/>
    <col min="4630" max="4630" width="11.28515625" style="988" customWidth="1"/>
    <col min="4631" max="4864" width="9.140625" style="988"/>
    <col min="4865" max="4865" width="95.140625" style="988" customWidth="1"/>
    <col min="4866" max="4877" width="18.7109375" style="988" customWidth="1"/>
    <col min="4878" max="4879" width="10.7109375" style="988" customWidth="1"/>
    <col min="4880" max="4880" width="9.140625" style="988"/>
    <col min="4881" max="4881" width="12.85546875" style="988" customWidth="1"/>
    <col min="4882" max="4882" width="23.42578125" style="988" customWidth="1"/>
    <col min="4883" max="4884" width="9.140625" style="988"/>
    <col min="4885" max="4885" width="10.5703125" style="988" bestFit="1" customWidth="1"/>
    <col min="4886" max="4886" width="11.28515625" style="988" customWidth="1"/>
    <col min="4887" max="5120" width="9.140625" style="988"/>
    <col min="5121" max="5121" width="95.140625" style="988" customWidth="1"/>
    <col min="5122" max="5133" width="18.7109375" style="988" customWidth="1"/>
    <col min="5134" max="5135" width="10.7109375" style="988" customWidth="1"/>
    <col min="5136" max="5136" width="9.140625" style="988"/>
    <col min="5137" max="5137" width="12.85546875" style="988" customWidth="1"/>
    <col min="5138" max="5138" width="23.42578125" style="988" customWidth="1"/>
    <col min="5139" max="5140" width="9.140625" style="988"/>
    <col min="5141" max="5141" width="10.5703125" style="988" bestFit="1" customWidth="1"/>
    <col min="5142" max="5142" width="11.28515625" style="988" customWidth="1"/>
    <col min="5143" max="5376" width="9.140625" style="988"/>
    <col min="5377" max="5377" width="95.140625" style="988" customWidth="1"/>
    <col min="5378" max="5389" width="18.7109375" style="988" customWidth="1"/>
    <col min="5390" max="5391" width="10.7109375" style="988" customWidth="1"/>
    <col min="5392" max="5392" width="9.140625" style="988"/>
    <col min="5393" max="5393" width="12.85546875" style="988" customWidth="1"/>
    <col min="5394" max="5394" width="23.42578125" style="988" customWidth="1"/>
    <col min="5395" max="5396" width="9.140625" style="988"/>
    <col min="5397" max="5397" width="10.5703125" style="988" bestFit="1" customWidth="1"/>
    <col min="5398" max="5398" width="11.28515625" style="988" customWidth="1"/>
    <col min="5399" max="5632" width="9.140625" style="988"/>
    <col min="5633" max="5633" width="95.140625" style="988" customWidth="1"/>
    <col min="5634" max="5645" width="18.7109375" style="988" customWidth="1"/>
    <col min="5646" max="5647" width="10.7109375" style="988" customWidth="1"/>
    <col min="5648" max="5648" width="9.140625" style="988"/>
    <col min="5649" max="5649" width="12.85546875" style="988" customWidth="1"/>
    <col min="5650" max="5650" width="23.42578125" style="988" customWidth="1"/>
    <col min="5651" max="5652" width="9.140625" style="988"/>
    <col min="5653" max="5653" width="10.5703125" style="988" bestFit="1" customWidth="1"/>
    <col min="5654" max="5654" width="11.28515625" style="988" customWidth="1"/>
    <col min="5655" max="5888" width="9.140625" style="988"/>
    <col min="5889" max="5889" width="95.140625" style="988" customWidth="1"/>
    <col min="5890" max="5901" width="18.7109375" style="988" customWidth="1"/>
    <col min="5902" max="5903" width="10.7109375" style="988" customWidth="1"/>
    <col min="5904" max="5904" width="9.140625" style="988"/>
    <col min="5905" max="5905" width="12.85546875" style="988" customWidth="1"/>
    <col min="5906" max="5906" width="23.42578125" style="988" customWidth="1"/>
    <col min="5907" max="5908" width="9.140625" style="988"/>
    <col min="5909" max="5909" width="10.5703125" style="988" bestFit="1" customWidth="1"/>
    <col min="5910" max="5910" width="11.28515625" style="988" customWidth="1"/>
    <col min="5911" max="6144" width="9.140625" style="988"/>
    <col min="6145" max="6145" width="95.140625" style="988" customWidth="1"/>
    <col min="6146" max="6157" width="18.7109375" style="988" customWidth="1"/>
    <col min="6158" max="6159" width="10.7109375" style="988" customWidth="1"/>
    <col min="6160" max="6160" width="9.140625" style="988"/>
    <col min="6161" max="6161" width="12.85546875" style="988" customWidth="1"/>
    <col min="6162" max="6162" width="23.42578125" style="988" customWidth="1"/>
    <col min="6163" max="6164" width="9.140625" style="988"/>
    <col min="6165" max="6165" width="10.5703125" style="988" bestFit="1" customWidth="1"/>
    <col min="6166" max="6166" width="11.28515625" style="988" customWidth="1"/>
    <col min="6167" max="6400" width="9.140625" style="988"/>
    <col min="6401" max="6401" width="95.140625" style="988" customWidth="1"/>
    <col min="6402" max="6413" width="18.7109375" style="988" customWidth="1"/>
    <col min="6414" max="6415" width="10.7109375" style="988" customWidth="1"/>
    <col min="6416" max="6416" width="9.140625" style="988"/>
    <col min="6417" max="6417" width="12.85546875" style="988" customWidth="1"/>
    <col min="6418" max="6418" width="23.42578125" style="988" customWidth="1"/>
    <col min="6419" max="6420" width="9.140625" style="988"/>
    <col min="6421" max="6421" width="10.5703125" style="988" bestFit="1" customWidth="1"/>
    <col min="6422" max="6422" width="11.28515625" style="988" customWidth="1"/>
    <col min="6423" max="6656" width="9.140625" style="988"/>
    <col min="6657" max="6657" width="95.140625" style="988" customWidth="1"/>
    <col min="6658" max="6669" width="18.7109375" style="988" customWidth="1"/>
    <col min="6670" max="6671" width="10.7109375" style="988" customWidth="1"/>
    <col min="6672" max="6672" width="9.140625" style="988"/>
    <col min="6673" max="6673" width="12.85546875" style="988" customWidth="1"/>
    <col min="6674" max="6674" width="23.42578125" style="988" customWidth="1"/>
    <col min="6675" max="6676" width="9.140625" style="988"/>
    <col min="6677" max="6677" width="10.5703125" style="988" bestFit="1" customWidth="1"/>
    <col min="6678" max="6678" width="11.28515625" style="988" customWidth="1"/>
    <col min="6679" max="6912" width="9.140625" style="988"/>
    <col min="6913" max="6913" width="95.140625" style="988" customWidth="1"/>
    <col min="6914" max="6925" width="18.7109375" style="988" customWidth="1"/>
    <col min="6926" max="6927" width="10.7109375" style="988" customWidth="1"/>
    <col min="6928" max="6928" width="9.140625" style="988"/>
    <col min="6929" max="6929" width="12.85546875" style="988" customWidth="1"/>
    <col min="6930" max="6930" width="23.42578125" style="988" customWidth="1"/>
    <col min="6931" max="6932" width="9.140625" style="988"/>
    <col min="6933" max="6933" width="10.5703125" style="988" bestFit="1" customWidth="1"/>
    <col min="6934" max="6934" width="11.28515625" style="988" customWidth="1"/>
    <col min="6935" max="7168" width="9.140625" style="988"/>
    <col min="7169" max="7169" width="95.140625" style="988" customWidth="1"/>
    <col min="7170" max="7181" width="18.7109375" style="988" customWidth="1"/>
    <col min="7182" max="7183" width="10.7109375" style="988" customWidth="1"/>
    <col min="7184" max="7184" width="9.140625" style="988"/>
    <col min="7185" max="7185" width="12.85546875" style="988" customWidth="1"/>
    <col min="7186" max="7186" width="23.42578125" style="988" customWidth="1"/>
    <col min="7187" max="7188" width="9.140625" style="988"/>
    <col min="7189" max="7189" width="10.5703125" style="988" bestFit="1" customWidth="1"/>
    <col min="7190" max="7190" width="11.28515625" style="988" customWidth="1"/>
    <col min="7191" max="7424" width="9.140625" style="988"/>
    <col min="7425" max="7425" width="95.140625" style="988" customWidth="1"/>
    <col min="7426" max="7437" width="18.7109375" style="988" customWidth="1"/>
    <col min="7438" max="7439" width="10.7109375" style="988" customWidth="1"/>
    <col min="7440" max="7440" width="9.140625" style="988"/>
    <col min="7441" max="7441" width="12.85546875" style="988" customWidth="1"/>
    <col min="7442" max="7442" width="23.42578125" style="988" customWidth="1"/>
    <col min="7443" max="7444" width="9.140625" style="988"/>
    <col min="7445" max="7445" width="10.5703125" style="988" bestFit="1" customWidth="1"/>
    <col min="7446" max="7446" width="11.28515625" style="988" customWidth="1"/>
    <col min="7447" max="7680" width="9.140625" style="988"/>
    <col min="7681" max="7681" width="95.140625" style="988" customWidth="1"/>
    <col min="7682" max="7693" width="18.7109375" style="988" customWidth="1"/>
    <col min="7694" max="7695" width="10.7109375" style="988" customWidth="1"/>
    <col min="7696" max="7696" width="9.140625" style="988"/>
    <col min="7697" max="7697" width="12.85546875" style="988" customWidth="1"/>
    <col min="7698" max="7698" width="23.42578125" style="988" customWidth="1"/>
    <col min="7699" max="7700" width="9.140625" style="988"/>
    <col min="7701" max="7701" width="10.5703125" style="988" bestFit="1" customWidth="1"/>
    <col min="7702" max="7702" width="11.28515625" style="988" customWidth="1"/>
    <col min="7703" max="7936" width="9.140625" style="988"/>
    <col min="7937" max="7937" width="95.140625" style="988" customWidth="1"/>
    <col min="7938" max="7949" width="18.7109375" style="988" customWidth="1"/>
    <col min="7950" max="7951" width="10.7109375" style="988" customWidth="1"/>
    <col min="7952" max="7952" width="9.140625" style="988"/>
    <col min="7953" max="7953" width="12.85546875" style="988" customWidth="1"/>
    <col min="7954" max="7954" width="23.42578125" style="988" customWidth="1"/>
    <col min="7955" max="7956" width="9.140625" style="988"/>
    <col min="7957" max="7957" width="10.5703125" style="988" bestFit="1" customWidth="1"/>
    <col min="7958" max="7958" width="11.28515625" style="988" customWidth="1"/>
    <col min="7959" max="8192" width="9.140625" style="988"/>
    <col min="8193" max="8193" width="95.140625" style="988" customWidth="1"/>
    <col min="8194" max="8205" width="18.7109375" style="988" customWidth="1"/>
    <col min="8206" max="8207" width="10.7109375" style="988" customWidth="1"/>
    <col min="8208" max="8208" width="9.140625" style="988"/>
    <col min="8209" max="8209" width="12.85546875" style="988" customWidth="1"/>
    <col min="8210" max="8210" width="23.42578125" style="988" customWidth="1"/>
    <col min="8211" max="8212" width="9.140625" style="988"/>
    <col min="8213" max="8213" width="10.5703125" style="988" bestFit="1" customWidth="1"/>
    <col min="8214" max="8214" width="11.28515625" style="988" customWidth="1"/>
    <col min="8215" max="8448" width="9.140625" style="988"/>
    <col min="8449" max="8449" width="95.140625" style="988" customWidth="1"/>
    <col min="8450" max="8461" width="18.7109375" style="988" customWidth="1"/>
    <col min="8462" max="8463" width="10.7109375" style="988" customWidth="1"/>
    <col min="8464" max="8464" width="9.140625" style="988"/>
    <col min="8465" max="8465" width="12.85546875" style="988" customWidth="1"/>
    <col min="8466" max="8466" width="23.42578125" style="988" customWidth="1"/>
    <col min="8467" max="8468" width="9.140625" style="988"/>
    <col min="8469" max="8469" width="10.5703125" style="988" bestFit="1" customWidth="1"/>
    <col min="8470" max="8470" width="11.28515625" style="988" customWidth="1"/>
    <col min="8471" max="8704" width="9.140625" style="988"/>
    <col min="8705" max="8705" width="95.140625" style="988" customWidth="1"/>
    <col min="8706" max="8717" width="18.7109375" style="988" customWidth="1"/>
    <col min="8718" max="8719" width="10.7109375" style="988" customWidth="1"/>
    <col min="8720" max="8720" width="9.140625" style="988"/>
    <col min="8721" max="8721" width="12.85546875" style="988" customWidth="1"/>
    <col min="8722" max="8722" width="23.42578125" style="988" customWidth="1"/>
    <col min="8723" max="8724" width="9.140625" style="988"/>
    <col min="8725" max="8725" width="10.5703125" style="988" bestFit="1" customWidth="1"/>
    <col min="8726" max="8726" width="11.28515625" style="988" customWidth="1"/>
    <col min="8727" max="8960" width="9.140625" style="988"/>
    <col min="8961" max="8961" width="95.140625" style="988" customWidth="1"/>
    <col min="8962" max="8973" width="18.7109375" style="988" customWidth="1"/>
    <col min="8974" max="8975" width="10.7109375" style="988" customWidth="1"/>
    <col min="8976" max="8976" width="9.140625" style="988"/>
    <col min="8977" max="8977" width="12.85546875" style="988" customWidth="1"/>
    <col min="8978" max="8978" width="23.42578125" style="988" customWidth="1"/>
    <col min="8979" max="8980" width="9.140625" style="988"/>
    <col min="8981" max="8981" width="10.5703125" style="988" bestFit="1" customWidth="1"/>
    <col min="8982" max="8982" width="11.28515625" style="988" customWidth="1"/>
    <col min="8983" max="9216" width="9.140625" style="988"/>
    <col min="9217" max="9217" width="95.140625" style="988" customWidth="1"/>
    <col min="9218" max="9229" width="18.7109375" style="988" customWidth="1"/>
    <col min="9230" max="9231" width="10.7109375" style="988" customWidth="1"/>
    <col min="9232" max="9232" width="9.140625" style="988"/>
    <col min="9233" max="9233" width="12.85546875" style="988" customWidth="1"/>
    <col min="9234" max="9234" width="23.42578125" style="988" customWidth="1"/>
    <col min="9235" max="9236" width="9.140625" style="988"/>
    <col min="9237" max="9237" width="10.5703125" style="988" bestFit="1" customWidth="1"/>
    <col min="9238" max="9238" width="11.28515625" style="988" customWidth="1"/>
    <col min="9239" max="9472" width="9.140625" style="988"/>
    <col min="9473" max="9473" width="95.140625" style="988" customWidth="1"/>
    <col min="9474" max="9485" width="18.7109375" style="988" customWidth="1"/>
    <col min="9486" max="9487" width="10.7109375" style="988" customWidth="1"/>
    <col min="9488" max="9488" width="9.140625" style="988"/>
    <col min="9489" max="9489" width="12.85546875" style="988" customWidth="1"/>
    <col min="9490" max="9490" width="23.42578125" style="988" customWidth="1"/>
    <col min="9491" max="9492" width="9.140625" style="988"/>
    <col min="9493" max="9493" width="10.5703125" style="988" bestFit="1" customWidth="1"/>
    <col min="9494" max="9494" width="11.28515625" style="988" customWidth="1"/>
    <col min="9495" max="9728" width="9.140625" style="988"/>
    <col min="9729" max="9729" width="95.140625" style="988" customWidth="1"/>
    <col min="9730" max="9741" width="18.7109375" style="988" customWidth="1"/>
    <col min="9742" max="9743" width="10.7109375" style="988" customWidth="1"/>
    <col min="9744" max="9744" width="9.140625" style="988"/>
    <col min="9745" max="9745" width="12.85546875" style="988" customWidth="1"/>
    <col min="9746" max="9746" width="23.42578125" style="988" customWidth="1"/>
    <col min="9747" max="9748" width="9.140625" style="988"/>
    <col min="9749" max="9749" width="10.5703125" style="988" bestFit="1" customWidth="1"/>
    <col min="9750" max="9750" width="11.28515625" style="988" customWidth="1"/>
    <col min="9751" max="9984" width="9.140625" style="988"/>
    <col min="9985" max="9985" width="95.140625" style="988" customWidth="1"/>
    <col min="9986" max="9997" width="18.7109375" style="988" customWidth="1"/>
    <col min="9998" max="9999" width="10.7109375" style="988" customWidth="1"/>
    <col min="10000" max="10000" width="9.140625" style="988"/>
    <col min="10001" max="10001" width="12.85546875" style="988" customWidth="1"/>
    <col min="10002" max="10002" width="23.42578125" style="988" customWidth="1"/>
    <col min="10003" max="10004" width="9.140625" style="988"/>
    <col min="10005" max="10005" width="10.5703125" style="988" bestFit="1" customWidth="1"/>
    <col min="10006" max="10006" width="11.28515625" style="988" customWidth="1"/>
    <col min="10007" max="10240" width="9.140625" style="988"/>
    <col min="10241" max="10241" width="95.140625" style="988" customWidth="1"/>
    <col min="10242" max="10253" width="18.7109375" style="988" customWidth="1"/>
    <col min="10254" max="10255" width="10.7109375" style="988" customWidth="1"/>
    <col min="10256" max="10256" width="9.140625" style="988"/>
    <col min="10257" max="10257" width="12.85546875" style="988" customWidth="1"/>
    <col min="10258" max="10258" width="23.42578125" style="988" customWidth="1"/>
    <col min="10259" max="10260" width="9.140625" style="988"/>
    <col min="10261" max="10261" width="10.5703125" style="988" bestFit="1" customWidth="1"/>
    <col min="10262" max="10262" width="11.28515625" style="988" customWidth="1"/>
    <col min="10263" max="10496" width="9.140625" style="988"/>
    <col min="10497" max="10497" width="95.140625" style="988" customWidth="1"/>
    <col min="10498" max="10509" width="18.7109375" style="988" customWidth="1"/>
    <col min="10510" max="10511" width="10.7109375" style="988" customWidth="1"/>
    <col min="10512" max="10512" width="9.140625" style="988"/>
    <col min="10513" max="10513" width="12.85546875" style="988" customWidth="1"/>
    <col min="10514" max="10514" width="23.42578125" style="988" customWidth="1"/>
    <col min="10515" max="10516" width="9.140625" style="988"/>
    <col min="10517" max="10517" width="10.5703125" style="988" bestFit="1" customWidth="1"/>
    <col min="10518" max="10518" width="11.28515625" style="988" customWidth="1"/>
    <col min="10519" max="10752" width="9.140625" style="988"/>
    <col min="10753" max="10753" width="95.140625" style="988" customWidth="1"/>
    <col min="10754" max="10765" width="18.7109375" style="988" customWidth="1"/>
    <col min="10766" max="10767" width="10.7109375" style="988" customWidth="1"/>
    <col min="10768" max="10768" width="9.140625" style="988"/>
    <col min="10769" max="10769" width="12.85546875" style="988" customWidth="1"/>
    <col min="10770" max="10770" width="23.42578125" style="988" customWidth="1"/>
    <col min="10771" max="10772" width="9.140625" style="988"/>
    <col min="10773" max="10773" width="10.5703125" style="988" bestFit="1" customWidth="1"/>
    <col min="10774" max="10774" width="11.28515625" style="988" customWidth="1"/>
    <col min="10775" max="11008" width="9.140625" style="988"/>
    <col min="11009" max="11009" width="95.140625" style="988" customWidth="1"/>
    <col min="11010" max="11021" width="18.7109375" style="988" customWidth="1"/>
    <col min="11022" max="11023" width="10.7109375" style="988" customWidth="1"/>
    <col min="11024" max="11024" width="9.140625" style="988"/>
    <col min="11025" max="11025" width="12.85546875" style="988" customWidth="1"/>
    <col min="11026" max="11026" width="23.42578125" style="988" customWidth="1"/>
    <col min="11027" max="11028" width="9.140625" style="988"/>
    <col min="11029" max="11029" width="10.5703125" style="988" bestFit="1" customWidth="1"/>
    <col min="11030" max="11030" width="11.28515625" style="988" customWidth="1"/>
    <col min="11031" max="11264" width="9.140625" style="988"/>
    <col min="11265" max="11265" width="95.140625" style="988" customWidth="1"/>
    <col min="11266" max="11277" width="18.7109375" style="988" customWidth="1"/>
    <col min="11278" max="11279" width="10.7109375" style="988" customWidth="1"/>
    <col min="11280" max="11280" width="9.140625" style="988"/>
    <col min="11281" max="11281" width="12.85546875" style="988" customWidth="1"/>
    <col min="11282" max="11282" width="23.42578125" style="988" customWidth="1"/>
    <col min="11283" max="11284" width="9.140625" style="988"/>
    <col min="11285" max="11285" width="10.5703125" style="988" bestFit="1" customWidth="1"/>
    <col min="11286" max="11286" width="11.28515625" style="988" customWidth="1"/>
    <col min="11287" max="11520" width="9.140625" style="988"/>
    <col min="11521" max="11521" width="95.140625" style="988" customWidth="1"/>
    <col min="11522" max="11533" width="18.7109375" style="988" customWidth="1"/>
    <col min="11534" max="11535" width="10.7109375" style="988" customWidth="1"/>
    <col min="11536" max="11536" width="9.140625" style="988"/>
    <col min="11537" max="11537" width="12.85546875" style="988" customWidth="1"/>
    <col min="11538" max="11538" width="23.42578125" style="988" customWidth="1"/>
    <col min="11539" max="11540" width="9.140625" style="988"/>
    <col min="11541" max="11541" width="10.5703125" style="988" bestFit="1" customWidth="1"/>
    <col min="11542" max="11542" width="11.28515625" style="988" customWidth="1"/>
    <col min="11543" max="11776" width="9.140625" style="988"/>
    <col min="11777" max="11777" width="95.140625" style="988" customWidth="1"/>
    <col min="11778" max="11789" width="18.7109375" style="988" customWidth="1"/>
    <col min="11790" max="11791" width="10.7109375" style="988" customWidth="1"/>
    <col min="11792" max="11792" width="9.140625" style="988"/>
    <col min="11793" max="11793" width="12.85546875" style="988" customWidth="1"/>
    <col min="11794" max="11794" width="23.42578125" style="988" customWidth="1"/>
    <col min="11795" max="11796" width="9.140625" style="988"/>
    <col min="11797" max="11797" width="10.5703125" style="988" bestFit="1" customWidth="1"/>
    <col min="11798" max="11798" width="11.28515625" style="988" customWidth="1"/>
    <col min="11799" max="12032" width="9.140625" style="988"/>
    <col min="12033" max="12033" width="95.140625" style="988" customWidth="1"/>
    <col min="12034" max="12045" width="18.7109375" style="988" customWidth="1"/>
    <col min="12046" max="12047" width="10.7109375" style="988" customWidth="1"/>
    <col min="12048" max="12048" width="9.140625" style="988"/>
    <col min="12049" max="12049" width="12.85546875" style="988" customWidth="1"/>
    <col min="12050" max="12050" width="23.42578125" style="988" customWidth="1"/>
    <col min="12051" max="12052" width="9.140625" style="988"/>
    <col min="12053" max="12053" width="10.5703125" style="988" bestFit="1" customWidth="1"/>
    <col min="12054" max="12054" width="11.28515625" style="988" customWidth="1"/>
    <col min="12055" max="12288" width="9.140625" style="988"/>
    <col min="12289" max="12289" width="95.140625" style="988" customWidth="1"/>
    <col min="12290" max="12301" width="18.7109375" style="988" customWidth="1"/>
    <col min="12302" max="12303" width="10.7109375" style="988" customWidth="1"/>
    <col min="12304" max="12304" width="9.140625" style="988"/>
    <col min="12305" max="12305" width="12.85546875" style="988" customWidth="1"/>
    <col min="12306" max="12306" width="23.42578125" style="988" customWidth="1"/>
    <col min="12307" max="12308" width="9.140625" style="988"/>
    <col min="12309" max="12309" width="10.5703125" style="988" bestFit="1" customWidth="1"/>
    <col min="12310" max="12310" width="11.28515625" style="988" customWidth="1"/>
    <col min="12311" max="12544" width="9.140625" style="988"/>
    <col min="12545" max="12545" width="95.140625" style="988" customWidth="1"/>
    <col min="12546" max="12557" width="18.7109375" style="988" customWidth="1"/>
    <col min="12558" max="12559" width="10.7109375" style="988" customWidth="1"/>
    <col min="12560" max="12560" width="9.140625" style="988"/>
    <col min="12561" max="12561" width="12.85546875" style="988" customWidth="1"/>
    <col min="12562" max="12562" width="23.42578125" style="988" customWidth="1"/>
    <col min="12563" max="12564" width="9.140625" style="988"/>
    <col min="12565" max="12565" width="10.5703125" style="988" bestFit="1" customWidth="1"/>
    <col min="12566" max="12566" width="11.28515625" style="988" customWidth="1"/>
    <col min="12567" max="12800" width="9.140625" style="988"/>
    <col min="12801" max="12801" width="95.140625" style="988" customWidth="1"/>
    <col min="12802" max="12813" width="18.7109375" style="988" customWidth="1"/>
    <col min="12814" max="12815" width="10.7109375" style="988" customWidth="1"/>
    <col min="12816" max="12816" width="9.140625" style="988"/>
    <col min="12817" max="12817" width="12.85546875" style="988" customWidth="1"/>
    <col min="12818" max="12818" width="23.42578125" style="988" customWidth="1"/>
    <col min="12819" max="12820" width="9.140625" style="988"/>
    <col min="12821" max="12821" width="10.5703125" style="988" bestFit="1" customWidth="1"/>
    <col min="12822" max="12822" width="11.28515625" style="988" customWidth="1"/>
    <col min="12823" max="13056" width="9.140625" style="988"/>
    <col min="13057" max="13057" width="95.140625" style="988" customWidth="1"/>
    <col min="13058" max="13069" width="18.7109375" style="988" customWidth="1"/>
    <col min="13070" max="13071" width="10.7109375" style="988" customWidth="1"/>
    <col min="13072" max="13072" width="9.140625" style="988"/>
    <col min="13073" max="13073" width="12.85546875" style="988" customWidth="1"/>
    <col min="13074" max="13074" width="23.42578125" style="988" customWidth="1"/>
    <col min="13075" max="13076" width="9.140625" style="988"/>
    <col min="13077" max="13077" width="10.5703125" style="988" bestFit="1" customWidth="1"/>
    <col min="13078" max="13078" width="11.28515625" style="988" customWidth="1"/>
    <col min="13079" max="13312" width="9.140625" style="988"/>
    <col min="13313" max="13313" width="95.140625" style="988" customWidth="1"/>
    <col min="13314" max="13325" width="18.7109375" style="988" customWidth="1"/>
    <col min="13326" max="13327" width="10.7109375" style="988" customWidth="1"/>
    <col min="13328" max="13328" width="9.140625" style="988"/>
    <col min="13329" max="13329" width="12.85546875" style="988" customWidth="1"/>
    <col min="13330" max="13330" width="23.42578125" style="988" customWidth="1"/>
    <col min="13331" max="13332" width="9.140625" style="988"/>
    <col min="13333" max="13333" width="10.5703125" style="988" bestFit="1" customWidth="1"/>
    <col min="13334" max="13334" width="11.28515625" style="988" customWidth="1"/>
    <col min="13335" max="13568" width="9.140625" style="988"/>
    <col min="13569" max="13569" width="95.140625" style="988" customWidth="1"/>
    <col min="13570" max="13581" width="18.7109375" style="988" customWidth="1"/>
    <col min="13582" max="13583" width="10.7109375" style="988" customWidth="1"/>
    <col min="13584" max="13584" width="9.140625" style="988"/>
    <col min="13585" max="13585" width="12.85546875" style="988" customWidth="1"/>
    <col min="13586" max="13586" width="23.42578125" style="988" customWidth="1"/>
    <col min="13587" max="13588" width="9.140625" style="988"/>
    <col min="13589" max="13589" width="10.5703125" style="988" bestFit="1" customWidth="1"/>
    <col min="13590" max="13590" width="11.28515625" style="988" customWidth="1"/>
    <col min="13591" max="13824" width="9.140625" style="988"/>
    <col min="13825" max="13825" width="95.140625" style="988" customWidth="1"/>
    <col min="13826" max="13837" width="18.7109375" style="988" customWidth="1"/>
    <col min="13838" max="13839" width="10.7109375" style="988" customWidth="1"/>
    <col min="13840" max="13840" width="9.140625" style="988"/>
    <col min="13841" max="13841" width="12.85546875" style="988" customWidth="1"/>
    <col min="13842" max="13842" width="23.42578125" style="988" customWidth="1"/>
    <col min="13843" max="13844" width="9.140625" style="988"/>
    <col min="13845" max="13845" width="10.5703125" style="988" bestFit="1" customWidth="1"/>
    <col min="13846" max="13846" width="11.28515625" style="988" customWidth="1"/>
    <col min="13847" max="14080" width="9.140625" style="988"/>
    <col min="14081" max="14081" width="95.140625" style="988" customWidth="1"/>
    <col min="14082" max="14093" width="18.7109375" style="988" customWidth="1"/>
    <col min="14094" max="14095" width="10.7109375" style="988" customWidth="1"/>
    <col min="14096" max="14096" width="9.140625" style="988"/>
    <col min="14097" max="14097" width="12.85546875" style="988" customWidth="1"/>
    <col min="14098" max="14098" width="23.42578125" style="988" customWidth="1"/>
    <col min="14099" max="14100" width="9.140625" style="988"/>
    <col min="14101" max="14101" width="10.5703125" style="988" bestFit="1" customWidth="1"/>
    <col min="14102" max="14102" width="11.28515625" style="988" customWidth="1"/>
    <col min="14103" max="14336" width="9.140625" style="988"/>
    <col min="14337" max="14337" width="95.140625" style="988" customWidth="1"/>
    <col min="14338" max="14349" width="18.7109375" style="988" customWidth="1"/>
    <col min="14350" max="14351" width="10.7109375" style="988" customWidth="1"/>
    <col min="14352" max="14352" width="9.140625" style="988"/>
    <col min="14353" max="14353" width="12.85546875" style="988" customWidth="1"/>
    <col min="14354" max="14354" width="23.42578125" style="988" customWidth="1"/>
    <col min="14355" max="14356" width="9.140625" style="988"/>
    <col min="14357" max="14357" width="10.5703125" style="988" bestFit="1" customWidth="1"/>
    <col min="14358" max="14358" width="11.28515625" style="988" customWidth="1"/>
    <col min="14359" max="14592" width="9.140625" style="988"/>
    <col min="14593" max="14593" width="95.140625" style="988" customWidth="1"/>
    <col min="14594" max="14605" width="18.7109375" style="988" customWidth="1"/>
    <col min="14606" max="14607" width="10.7109375" style="988" customWidth="1"/>
    <col min="14608" max="14608" width="9.140625" style="988"/>
    <col min="14609" max="14609" width="12.85546875" style="988" customWidth="1"/>
    <col min="14610" max="14610" width="23.42578125" style="988" customWidth="1"/>
    <col min="14611" max="14612" width="9.140625" style="988"/>
    <col min="14613" max="14613" width="10.5703125" style="988" bestFit="1" customWidth="1"/>
    <col min="14614" max="14614" width="11.28515625" style="988" customWidth="1"/>
    <col min="14615" max="14848" width="9.140625" style="988"/>
    <col min="14849" max="14849" width="95.140625" style="988" customWidth="1"/>
    <col min="14850" max="14861" width="18.7109375" style="988" customWidth="1"/>
    <col min="14862" max="14863" width="10.7109375" style="988" customWidth="1"/>
    <col min="14864" max="14864" width="9.140625" style="988"/>
    <col min="14865" max="14865" width="12.85546875" style="988" customWidth="1"/>
    <col min="14866" max="14866" width="23.42578125" style="988" customWidth="1"/>
    <col min="14867" max="14868" width="9.140625" style="988"/>
    <col min="14869" max="14869" width="10.5703125" style="988" bestFit="1" customWidth="1"/>
    <col min="14870" max="14870" width="11.28515625" style="988" customWidth="1"/>
    <col min="14871" max="15104" width="9.140625" style="988"/>
    <col min="15105" max="15105" width="95.140625" style="988" customWidth="1"/>
    <col min="15106" max="15117" width="18.7109375" style="988" customWidth="1"/>
    <col min="15118" max="15119" width="10.7109375" style="988" customWidth="1"/>
    <col min="15120" max="15120" width="9.140625" style="988"/>
    <col min="15121" max="15121" width="12.85546875" style="988" customWidth="1"/>
    <col min="15122" max="15122" width="23.42578125" style="988" customWidth="1"/>
    <col min="15123" max="15124" width="9.140625" style="988"/>
    <col min="15125" max="15125" width="10.5703125" style="988" bestFit="1" customWidth="1"/>
    <col min="15126" max="15126" width="11.28515625" style="988" customWidth="1"/>
    <col min="15127" max="15360" width="9.140625" style="988"/>
    <col min="15361" max="15361" width="95.140625" style="988" customWidth="1"/>
    <col min="15362" max="15373" width="18.7109375" style="988" customWidth="1"/>
    <col min="15374" max="15375" width="10.7109375" style="988" customWidth="1"/>
    <col min="15376" max="15376" width="9.140625" style="988"/>
    <col min="15377" max="15377" width="12.85546875" style="988" customWidth="1"/>
    <col min="15378" max="15378" width="23.42578125" style="988" customWidth="1"/>
    <col min="15379" max="15380" width="9.140625" style="988"/>
    <col min="15381" max="15381" width="10.5703125" style="988" bestFit="1" customWidth="1"/>
    <col min="15382" max="15382" width="11.28515625" style="988" customWidth="1"/>
    <col min="15383" max="15616" width="9.140625" style="988"/>
    <col min="15617" max="15617" width="95.140625" style="988" customWidth="1"/>
    <col min="15618" max="15629" width="18.7109375" style="988" customWidth="1"/>
    <col min="15630" max="15631" width="10.7109375" style="988" customWidth="1"/>
    <col min="15632" max="15632" width="9.140625" style="988"/>
    <col min="15633" max="15633" width="12.85546875" style="988" customWidth="1"/>
    <col min="15634" max="15634" width="23.42578125" style="988" customWidth="1"/>
    <col min="15635" max="15636" width="9.140625" style="988"/>
    <col min="15637" max="15637" width="10.5703125" style="988" bestFit="1" customWidth="1"/>
    <col min="15638" max="15638" width="11.28515625" style="988" customWidth="1"/>
    <col min="15639" max="15872" width="9.140625" style="988"/>
    <col min="15873" max="15873" width="95.140625" style="988" customWidth="1"/>
    <col min="15874" max="15885" width="18.7109375" style="988" customWidth="1"/>
    <col min="15886" max="15887" width="10.7109375" style="988" customWidth="1"/>
    <col min="15888" max="15888" width="9.140625" style="988"/>
    <col min="15889" max="15889" width="12.85546875" style="988" customWidth="1"/>
    <col min="15890" max="15890" width="23.42578125" style="988" customWidth="1"/>
    <col min="15891" max="15892" width="9.140625" style="988"/>
    <col min="15893" max="15893" width="10.5703125" style="988" bestFit="1" customWidth="1"/>
    <col min="15894" max="15894" width="11.28515625" style="988" customWidth="1"/>
    <col min="15895" max="16128" width="9.140625" style="988"/>
    <col min="16129" max="16129" width="95.140625" style="988" customWidth="1"/>
    <col min="16130" max="16141" width="18.7109375" style="988" customWidth="1"/>
    <col min="16142" max="16143" width="10.7109375" style="988" customWidth="1"/>
    <col min="16144" max="16144" width="9.140625" style="988"/>
    <col min="16145" max="16145" width="12.85546875" style="988" customWidth="1"/>
    <col min="16146" max="16146" width="23.42578125" style="988" customWidth="1"/>
    <col min="16147" max="16148" width="9.140625" style="988"/>
    <col min="16149" max="16149" width="10.5703125" style="988" bestFit="1" customWidth="1"/>
    <col min="16150" max="16150" width="11.28515625" style="988" customWidth="1"/>
    <col min="16151" max="16384" width="9.140625" style="988"/>
  </cols>
  <sheetData>
    <row r="1" spans="1:20" ht="32.25" customHeight="1" x14ac:dyDescent="0.35">
      <c r="A1" s="3188" t="s">
        <v>106</v>
      </c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1006"/>
      <c r="O1" s="1006"/>
      <c r="P1" s="1006"/>
      <c r="Q1" s="1006"/>
      <c r="R1" s="1006"/>
      <c r="S1" s="1006"/>
      <c r="T1" s="1006"/>
    </row>
    <row r="2" spans="1:20" ht="22.5" customHeight="1" x14ac:dyDescent="0.35">
      <c r="A2" s="3188" t="s">
        <v>107</v>
      </c>
      <c r="B2" s="3188"/>
      <c r="C2" s="3188"/>
      <c r="D2" s="3188"/>
      <c r="E2" s="3188"/>
      <c r="F2" s="3188"/>
      <c r="G2" s="3188"/>
      <c r="H2" s="3188"/>
      <c r="I2" s="3188"/>
      <c r="J2" s="3188"/>
      <c r="K2" s="3188"/>
      <c r="L2" s="3188"/>
      <c r="M2" s="3188"/>
      <c r="N2" s="1006"/>
      <c r="O2" s="1006"/>
      <c r="P2" s="1006"/>
    </row>
    <row r="3" spans="1:20" ht="24.75" customHeight="1" x14ac:dyDescent="0.35">
      <c r="A3" s="3188" t="s">
        <v>390</v>
      </c>
      <c r="B3" s="3188"/>
      <c r="C3" s="3188"/>
      <c r="D3" s="3188"/>
      <c r="E3" s="3188"/>
      <c r="F3" s="3188"/>
      <c r="G3" s="3188"/>
      <c r="H3" s="3188"/>
      <c r="I3" s="3188"/>
      <c r="J3" s="3188"/>
      <c r="K3" s="3188"/>
      <c r="L3" s="3188"/>
      <c r="M3" s="3188"/>
      <c r="N3" s="2597"/>
      <c r="O3" s="2597"/>
    </row>
    <row r="4" spans="1:20" ht="19.5" customHeight="1" thickBot="1" x14ac:dyDescent="0.4">
      <c r="A4" s="989"/>
    </row>
    <row r="5" spans="1:20" ht="33" customHeight="1" thickBot="1" x14ac:dyDescent="0.4">
      <c r="A5" s="3478" t="s">
        <v>9</v>
      </c>
      <c r="B5" s="3500" t="s">
        <v>19</v>
      </c>
      <c r="C5" s="3501"/>
      <c r="D5" s="3502"/>
      <c r="E5" s="3500" t="s">
        <v>20</v>
      </c>
      <c r="F5" s="3501"/>
      <c r="G5" s="3502"/>
      <c r="H5" s="3500" t="s">
        <v>31</v>
      </c>
      <c r="I5" s="3501"/>
      <c r="J5" s="3502"/>
      <c r="K5" s="3491" t="s">
        <v>21</v>
      </c>
      <c r="L5" s="3492"/>
      <c r="M5" s="3493"/>
      <c r="N5" s="1007"/>
      <c r="O5" s="1007"/>
    </row>
    <row r="6" spans="1:20" ht="33" customHeight="1" thickBot="1" x14ac:dyDescent="0.4">
      <c r="A6" s="3479"/>
      <c r="B6" s="3497" t="s">
        <v>5</v>
      </c>
      <c r="C6" s="3498"/>
      <c r="D6" s="3499"/>
      <c r="E6" s="3497" t="s">
        <v>5</v>
      </c>
      <c r="F6" s="3498"/>
      <c r="G6" s="3499"/>
      <c r="H6" s="3497" t="s">
        <v>5</v>
      </c>
      <c r="I6" s="3498"/>
      <c r="J6" s="3499"/>
      <c r="K6" s="3494"/>
      <c r="L6" s="3495"/>
      <c r="M6" s="3496"/>
      <c r="N6" s="1007"/>
      <c r="O6" s="1007"/>
    </row>
    <row r="7" spans="1:20" ht="99.75" customHeight="1" thickBot="1" x14ac:dyDescent="0.4">
      <c r="A7" s="3480"/>
      <c r="B7" s="990" t="s">
        <v>26</v>
      </c>
      <c r="C7" s="991" t="s">
        <v>27</v>
      </c>
      <c r="D7" s="993" t="s">
        <v>4</v>
      </c>
      <c r="E7" s="990" t="s">
        <v>26</v>
      </c>
      <c r="F7" s="991" t="s">
        <v>27</v>
      </c>
      <c r="G7" s="993" t="s">
        <v>4</v>
      </c>
      <c r="H7" s="990" t="s">
        <v>26</v>
      </c>
      <c r="I7" s="991" t="s">
        <v>27</v>
      </c>
      <c r="J7" s="993" t="s">
        <v>4</v>
      </c>
      <c r="K7" s="990" t="s">
        <v>26</v>
      </c>
      <c r="L7" s="991" t="s">
        <v>27</v>
      </c>
      <c r="M7" s="993" t="s">
        <v>4</v>
      </c>
      <c r="N7" s="1007"/>
      <c r="O7" s="1007"/>
    </row>
    <row r="8" spans="1:20" ht="36.75" customHeight="1" x14ac:dyDescent="0.35">
      <c r="A8" s="1008" t="s">
        <v>22</v>
      </c>
      <c r="B8" s="1009"/>
      <c r="C8" s="1010"/>
      <c r="D8" s="1011"/>
      <c r="E8" s="1009"/>
      <c r="F8" s="1010"/>
      <c r="G8" s="1012"/>
      <c r="H8" s="1013"/>
      <c r="I8" s="552"/>
      <c r="J8" s="656"/>
      <c r="K8" s="1014"/>
      <c r="L8" s="1015"/>
      <c r="M8" s="1016"/>
      <c r="N8" s="1007"/>
      <c r="O8" s="1007"/>
    </row>
    <row r="9" spans="1:20" ht="29.25" customHeight="1" x14ac:dyDescent="0.35">
      <c r="A9" s="866" t="s">
        <v>117</v>
      </c>
      <c r="B9" s="867">
        <v>0</v>
      </c>
      <c r="C9" s="577">
        <v>0</v>
      </c>
      <c r="D9" s="302">
        <f>SUM(B9:C9)</f>
        <v>0</v>
      </c>
      <c r="E9" s="867">
        <f>E27+E18</f>
        <v>0</v>
      </c>
      <c r="F9" s="577">
        <v>6</v>
      </c>
      <c r="G9" s="302">
        <f t="shared" ref="G9:G14" si="0">SUM(E9:F9)</f>
        <v>6</v>
      </c>
      <c r="H9" s="867">
        <f>H27+H18</f>
        <v>0</v>
      </c>
      <c r="I9" s="577">
        <f>I27+I18</f>
        <v>0</v>
      </c>
      <c r="J9" s="302">
        <f t="shared" ref="J9:J14" si="1">SUM(H9:I9)</f>
        <v>0</v>
      </c>
      <c r="K9" s="868">
        <f t="shared" ref="K9:M14" si="2">B9+E9+H9</f>
        <v>0</v>
      </c>
      <c r="L9" s="869">
        <f t="shared" si="2"/>
        <v>6</v>
      </c>
      <c r="M9" s="870">
        <f t="shared" si="2"/>
        <v>6</v>
      </c>
      <c r="N9" s="1007"/>
      <c r="O9" s="1007"/>
    </row>
    <row r="10" spans="1:20" ht="27.75" customHeight="1" x14ac:dyDescent="0.35">
      <c r="A10" s="554" t="s">
        <v>29</v>
      </c>
      <c r="B10" s="867">
        <v>0</v>
      </c>
      <c r="C10" s="577">
        <v>18</v>
      </c>
      <c r="D10" s="301">
        <f>B10+C10</f>
        <v>18</v>
      </c>
      <c r="E10" s="297">
        <f>E28+E19</f>
        <v>0</v>
      </c>
      <c r="F10" s="298">
        <v>23</v>
      </c>
      <c r="G10" s="302">
        <f t="shared" si="0"/>
        <v>23</v>
      </c>
      <c r="H10" s="297">
        <f>H28+H19</f>
        <v>0</v>
      </c>
      <c r="I10" s="298">
        <v>0</v>
      </c>
      <c r="J10" s="302">
        <f>SUM(H10:I10)</f>
        <v>0</v>
      </c>
      <c r="K10" s="874">
        <f t="shared" si="2"/>
        <v>0</v>
      </c>
      <c r="L10" s="875">
        <f t="shared" si="2"/>
        <v>41</v>
      </c>
      <c r="M10" s="870">
        <f t="shared" si="2"/>
        <v>41</v>
      </c>
      <c r="N10" s="1007"/>
      <c r="O10" s="1007"/>
    </row>
    <row r="11" spans="1:20" ht="27.75" customHeight="1" x14ac:dyDescent="0.35">
      <c r="A11" s="554" t="s">
        <v>118</v>
      </c>
      <c r="B11" s="867">
        <v>0</v>
      </c>
      <c r="C11" s="577">
        <v>55</v>
      </c>
      <c r="D11" s="301">
        <f>SUM(B11:C11)</f>
        <v>55</v>
      </c>
      <c r="E11" s="867">
        <v>0</v>
      </c>
      <c r="F11" s="577">
        <v>61</v>
      </c>
      <c r="G11" s="302">
        <f>SUM(E11:F11)</f>
        <v>61</v>
      </c>
      <c r="H11" s="297">
        <f>H30+H20</f>
        <v>0</v>
      </c>
      <c r="I11" s="298">
        <v>0</v>
      </c>
      <c r="J11" s="302">
        <f>SUM(H11:I11)</f>
        <v>0</v>
      </c>
      <c r="K11" s="868">
        <f t="shared" si="2"/>
        <v>0</v>
      </c>
      <c r="L11" s="869">
        <f t="shared" si="2"/>
        <v>116</v>
      </c>
      <c r="M11" s="870">
        <f t="shared" si="2"/>
        <v>116</v>
      </c>
      <c r="N11" s="1007"/>
      <c r="O11" s="1007"/>
    </row>
    <row r="12" spans="1:20" ht="25.5" customHeight="1" x14ac:dyDescent="0.35">
      <c r="A12" s="554" t="s">
        <v>115</v>
      </c>
      <c r="B12" s="867">
        <v>5</v>
      </c>
      <c r="C12" s="577">
        <v>0</v>
      </c>
      <c r="D12" s="301">
        <f>SUM(B12:C12)</f>
        <v>5</v>
      </c>
      <c r="E12" s="867">
        <v>5</v>
      </c>
      <c r="F12" s="577">
        <v>8</v>
      </c>
      <c r="G12" s="302">
        <f>SUM(E12:F12)</f>
        <v>13</v>
      </c>
      <c r="H12" s="297">
        <f>H31+H23</f>
        <v>0</v>
      </c>
      <c r="I12" s="298">
        <v>0</v>
      </c>
      <c r="J12" s="302">
        <f>SUM(H12:I12)</f>
        <v>0</v>
      </c>
      <c r="K12" s="868">
        <f>B12+E12+H12</f>
        <v>10</v>
      </c>
      <c r="L12" s="869">
        <f t="shared" si="2"/>
        <v>8</v>
      </c>
      <c r="M12" s="870">
        <f t="shared" si="2"/>
        <v>18</v>
      </c>
      <c r="N12" s="1007"/>
      <c r="O12" s="1007"/>
    </row>
    <row r="13" spans="1:20" ht="25.5" customHeight="1" x14ac:dyDescent="0.35">
      <c r="A13" s="866" t="s">
        <v>119</v>
      </c>
      <c r="B13" s="867">
        <v>0</v>
      </c>
      <c r="C13" s="577">
        <v>12</v>
      </c>
      <c r="D13" s="301">
        <f>SUM(B13:C13)</f>
        <v>12</v>
      </c>
      <c r="E13" s="867">
        <v>0</v>
      </c>
      <c r="F13" s="577">
        <v>16</v>
      </c>
      <c r="G13" s="302">
        <f>SUM(E13:F13)</f>
        <v>16</v>
      </c>
      <c r="H13" s="297">
        <v>0</v>
      </c>
      <c r="I13" s="298">
        <v>0</v>
      </c>
      <c r="J13" s="302">
        <f t="shared" si="1"/>
        <v>0</v>
      </c>
      <c r="K13" s="868">
        <f t="shared" si="2"/>
        <v>0</v>
      </c>
      <c r="L13" s="869">
        <f>C13+F13+I13</f>
        <v>28</v>
      </c>
      <c r="M13" s="870">
        <f>D13+G13+J13</f>
        <v>28</v>
      </c>
      <c r="N13" s="1007"/>
      <c r="O13" s="1007"/>
    </row>
    <row r="14" spans="1:20" ht="54.75" customHeight="1" thickBot="1" x14ac:dyDescent="0.4">
      <c r="A14" s="866" t="s">
        <v>116</v>
      </c>
      <c r="B14" s="867">
        <v>0</v>
      </c>
      <c r="C14" s="577">
        <v>0</v>
      </c>
      <c r="D14" s="301">
        <f>SUM(B14:C14)</f>
        <v>0</v>
      </c>
      <c r="E14" s="867">
        <v>0</v>
      </c>
      <c r="F14" s="577">
        <v>3</v>
      </c>
      <c r="G14" s="302">
        <f t="shared" si="0"/>
        <v>3</v>
      </c>
      <c r="H14" s="297">
        <v>0</v>
      </c>
      <c r="I14" s="298">
        <v>0</v>
      </c>
      <c r="J14" s="302">
        <f t="shared" si="1"/>
        <v>0</v>
      </c>
      <c r="K14" s="868">
        <f t="shared" si="2"/>
        <v>0</v>
      </c>
      <c r="L14" s="869">
        <f t="shared" si="2"/>
        <v>3</v>
      </c>
      <c r="M14" s="870">
        <f t="shared" si="2"/>
        <v>3</v>
      </c>
      <c r="N14" s="1007"/>
      <c r="O14" s="1007"/>
    </row>
    <row r="15" spans="1:20" ht="36.75" customHeight="1" thickBot="1" x14ac:dyDescent="0.4">
      <c r="A15" s="557" t="s">
        <v>12</v>
      </c>
      <c r="B15" s="579">
        <f t="shared" ref="B15:K15" si="3">SUM(B8:B14)</f>
        <v>5</v>
      </c>
      <c r="C15" s="579">
        <f>SUM(C8:C14)</f>
        <v>85</v>
      </c>
      <c r="D15" s="579">
        <f>SUM(D8:D14)</f>
        <v>90</v>
      </c>
      <c r="E15" s="579">
        <f t="shared" si="3"/>
        <v>5</v>
      </c>
      <c r="F15" s="579">
        <f t="shared" si="3"/>
        <v>117</v>
      </c>
      <c r="G15" s="579">
        <f t="shared" si="3"/>
        <v>122</v>
      </c>
      <c r="H15" s="579">
        <f t="shared" si="3"/>
        <v>0</v>
      </c>
      <c r="I15" s="579">
        <f t="shared" si="3"/>
        <v>0</v>
      </c>
      <c r="J15" s="579">
        <f t="shared" si="3"/>
        <v>0</v>
      </c>
      <c r="K15" s="579">
        <f t="shared" si="3"/>
        <v>10</v>
      </c>
      <c r="L15" s="579">
        <f>SUM(L8:L14)</f>
        <v>202</v>
      </c>
      <c r="M15" s="616">
        <f>SUM(M8:M14)</f>
        <v>212</v>
      </c>
      <c r="N15" s="1007"/>
      <c r="O15" s="1007"/>
    </row>
    <row r="16" spans="1:20" ht="27" customHeight="1" thickBot="1" x14ac:dyDescent="0.4">
      <c r="A16" s="557" t="s">
        <v>23</v>
      </c>
      <c r="B16" s="584"/>
      <c r="C16" s="587"/>
      <c r="D16" s="871"/>
      <c r="E16" s="584"/>
      <c r="F16" s="587"/>
      <c r="G16" s="871"/>
      <c r="H16" s="584"/>
      <c r="I16" s="587"/>
      <c r="J16" s="871"/>
      <c r="K16" s="872"/>
      <c r="L16" s="587"/>
      <c r="M16" s="619"/>
      <c r="N16" s="1007"/>
      <c r="O16" s="1007"/>
    </row>
    <row r="17" spans="1:15" ht="31.5" customHeight="1" x14ac:dyDescent="0.35">
      <c r="A17" s="563" t="s">
        <v>11</v>
      </c>
      <c r="B17" s="559"/>
      <c r="C17" s="564"/>
      <c r="D17" s="565"/>
      <c r="E17" s="559"/>
      <c r="F17" s="564"/>
      <c r="G17" s="565"/>
      <c r="H17" s="559"/>
      <c r="I17" s="564"/>
      <c r="J17" s="565"/>
      <c r="K17" s="562"/>
      <c r="L17" s="625"/>
      <c r="M17" s="655"/>
      <c r="N17" s="657"/>
      <c r="O17" s="657"/>
    </row>
    <row r="18" spans="1:15" ht="24.95" customHeight="1" x14ac:dyDescent="0.35">
      <c r="A18" s="866" t="s">
        <v>117</v>
      </c>
      <c r="B18" s="873">
        <v>0</v>
      </c>
      <c r="C18" s="298">
        <v>0</v>
      </c>
      <c r="D18" s="299">
        <f t="shared" ref="D18:D23" si="4">SUM(B18:C18)</f>
        <v>0</v>
      </c>
      <c r="E18" s="873">
        <v>0</v>
      </c>
      <c r="F18" s="298">
        <v>6</v>
      </c>
      <c r="G18" s="299">
        <f t="shared" ref="G18:G23" si="5">SUM(E18:F18)</f>
        <v>6</v>
      </c>
      <c r="H18" s="745">
        <v>0</v>
      </c>
      <c r="I18" s="745">
        <v>0</v>
      </c>
      <c r="J18" s="299">
        <f t="shared" ref="J18:J23" si="6">SUM(H18:I18)</f>
        <v>0</v>
      </c>
      <c r="K18" s="874">
        <f t="shared" ref="K18:M23" si="7">B18+E18+H18</f>
        <v>0</v>
      </c>
      <c r="L18" s="875">
        <f t="shared" si="7"/>
        <v>6</v>
      </c>
      <c r="M18" s="876">
        <f t="shared" si="7"/>
        <v>6</v>
      </c>
      <c r="N18" s="1004"/>
      <c r="O18" s="1004"/>
    </row>
    <row r="19" spans="1:15" ht="24.95" customHeight="1" x14ac:dyDescent="0.35">
      <c r="A19" s="554" t="s">
        <v>29</v>
      </c>
      <c r="B19" s="297">
        <v>0</v>
      </c>
      <c r="C19" s="298">
        <v>17</v>
      </c>
      <c r="D19" s="301">
        <f>SUM(B19:C19)</f>
        <v>17</v>
      </c>
      <c r="E19" s="297">
        <v>0</v>
      </c>
      <c r="F19" s="298">
        <v>23</v>
      </c>
      <c r="G19" s="301">
        <f t="shared" si="5"/>
        <v>23</v>
      </c>
      <c r="H19" s="745">
        <v>0</v>
      </c>
      <c r="I19" s="574">
        <v>0</v>
      </c>
      <c r="J19" s="301">
        <f t="shared" si="6"/>
        <v>0</v>
      </c>
      <c r="K19" s="868">
        <f t="shared" si="7"/>
        <v>0</v>
      </c>
      <c r="L19" s="869">
        <f t="shared" si="7"/>
        <v>40</v>
      </c>
      <c r="M19" s="870">
        <f t="shared" si="7"/>
        <v>40</v>
      </c>
      <c r="N19" s="1004"/>
      <c r="O19" s="1004"/>
    </row>
    <row r="20" spans="1:15" ht="24.95" customHeight="1" x14ac:dyDescent="0.35">
      <c r="A20" s="554" t="s">
        <v>118</v>
      </c>
      <c r="B20" s="297">
        <v>0</v>
      </c>
      <c r="C20" s="298">
        <v>53</v>
      </c>
      <c r="D20" s="301">
        <f t="shared" si="4"/>
        <v>53</v>
      </c>
      <c r="E20" s="297">
        <v>0</v>
      </c>
      <c r="F20" s="298">
        <v>60</v>
      </c>
      <c r="G20" s="301">
        <f>SUM(E20:F20)</f>
        <v>60</v>
      </c>
      <c r="H20" s="745">
        <v>0</v>
      </c>
      <c r="I20" s="574">
        <v>0</v>
      </c>
      <c r="J20" s="301">
        <f>SUM(H20:I20)</f>
        <v>0</v>
      </c>
      <c r="K20" s="868">
        <f t="shared" si="7"/>
        <v>0</v>
      </c>
      <c r="L20" s="869">
        <f t="shared" si="7"/>
        <v>113</v>
      </c>
      <c r="M20" s="870">
        <f t="shared" si="7"/>
        <v>113</v>
      </c>
      <c r="N20" s="1004"/>
      <c r="O20" s="1004"/>
    </row>
    <row r="21" spans="1:15" ht="24.95" customHeight="1" x14ac:dyDescent="0.35">
      <c r="A21" s="554" t="s">
        <v>115</v>
      </c>
      <c r="B21" s="297">
        <v>5</v>
      </c>
      <c r="C21" s="298">
        <v>0</v>
      </c>
      <c r="D21" s="301">
        <f t="shared" si="4"/>
        <v>5</v>
      </c>
      <c r="E21" s="297">
        <v>5</v>
      </c>
      <c r="F21" s="298">
        <v>7</v>
      </c>
      <c r="G21" s="301">
        <f>SUM(E21:F21)</f>
        <v>12</v>
      </c>
      <c r="H21" s="745">
        <v>0</v>
      </c>
      <c r="I21" s="574">
        <v>0</v>
      </c>
      <c r="J21" s="301">
        <f t="shared" si="6"/>
        <v>0</v>
      </c>
      <c r="K21" s="868">
        <f t="shared" si="7"/>
        <v>10</v>
      </c>
      <c r="L21" s="869">
        <f t="shared" si="7"/>
        <v>7</v>
      </c>
      <c r="M21" s="870">
        <f t="shared" si="7"/>
        <v>17</v>
      </c>
      <c r="N21" s="1004"/>
      <c r="O21" s="1004"/>
    </row>
    <row r="22" spans="1:15" ht="24.95" customHeight="1" x14ac:dyDescent="0.35">
      <c r="A22" s="866" t="s">
        <v>119</v>
      </c>
      <c r="B22" s="297">
        <v>0</v>
      </c>
      <c r="C22" s="298">
        <v>11</v>
      </c>
      <c r="D22" s="301">
        <f>SUM(B22:C22)</f>
        <v>11</v>
      </c>
      <c r="E22" s="297">
        <v>0</v>
      </c>
      <c r="F22" s="298">
        <v>16</v>
      </c>
      <c r="G22" s="301">
        <f>SUM(E22:F22)</f>
        <v>16</v>
      </c>
      <c r="H22" s="745">
        <v>0</v>
      </c>
      <c r="I22" s="574">
        <v>0</v>
      </c>
      <c r="J22" s="301">
        <f t="shared" si="6"/>
        <v>0</v>
      </c>
      <c r="K22" s="868">
        <f t="shared" si="7"/>
        <v>0</v>
      </c>
      <c r="L22" s="869">
        <f>C22+F22+I22</f>
        <v>27</v>
      </c>
      <c r="M22" s="870">
        <f>D22+G22+J22</f>
        <v>27</v>
      </c>
      <c r="N22" s="1004"/>
      <c r="O22" s="1004"/>
    </row>
    <row r="23" spans="1:15" ht="54" customHeight="1" thickBot="1" x14ac:dyDescent="0.4">
      <c r="A23" s="866" t="s">
        <v>116</v>
      </c>
      <c r="B23" s="297">
        <v>0</v>
      </c>
      <c r="C23" s="877">
        <v>0</v>
      </c>
      <c r="D23" s="301">
        <f t="shared" si="4"/>
        <v>0</v>
      </c>
      <c r="E23" s="297">
        <v>0</v>
      </c>
      <c r="F23" s="877">
        <v>2</v>
      </c>
      <c r="G23" s="301">
        <f t="shared" si="5"/>
        <v>2</v>
      </c>
      <c r="H23" s="878">
        <v>0</v>
      </c>
      <c r="I23" s="574">
        <v>0</v>
      </c>
      <c r="J23" s="301">
        <f t="shared" si="6"/>
        <v>0</v>
      </c>
      <c r="K23" s="868">
        <f t="shared" si="7"/>
        <v>0</v>
      </c>
      <c r="L23" s="869">
        <f t="shared" si="7"/>
        <v>2</v>
      </c>
      <c r="M23" s="870">
        <f t="shared" si="7"/>
        <v>2</v>
      </c>
      <c r="N23" s="1004"/>
      <c r="O23" s="1004"/>
    </row>
    <row r="24" spans="1:15" ht="24.95" customHeight="1" thickBot="1" x14ac:dyDescent="0.4">
      <c r="A24" s="567" t="s">
        <v>8</v>
      </c>
      <c r="B24" s="879">
        <f t="shared" ref="B24:K24" si="8">SUM(B18:B23)</f>
        <v>5</v>
      </c>
      <c r="C24" s="879">
        <f>SUM(C18:C23)</f>
        <v>81</v>
      </c>
      <c r="D24" s="879">
        <f>SUM(D18:D23)</f>
        <v>86</v>
      </c>
      <c r="E24" s="879">
        <f t="shared" si="8"/>
        <v>5</v>
      </c>
      <c r="F24" s="879">
        <f t="shared" si="8"/>
        <v>114</v>
      </c>
      <c r="G24" s="627">
        <f t="shared" si="8"/>
        <v>119</v>
      </c>
      <c r="H24" s="879">
        <f t="shared" si="8"/>
        <v>0</v>
      </c>
      <c r="I24" s="879">
        <f t="shared" si="8"/>
        <v>0</v>
      </c>
      <c r="J24" s="627">
        <f t="shared" si="8"/>
        <v>0</v>
      </c>
      <c r="K24" s="879">
        <f t="shared" si="8"/>
        <v>10</v>
      </c>
      <c r="L24" s="879">
        <f>SUM(L18:L23)</f>
        <v>195</v>
      </c>
      <c r="M24" s="627">
        <f>SUM(M18:M23)</f>
        <v>205</v>
      </c>
      <c r="N24" s="1017"/>
      <c r="O24" s="1017"/>
    </row>
    <row r="25" spans="1:15" ht="24.95" customHeight="1" x14ac:dyDescent="0.35">
      <c r="A25" s="566" t="s">
        <v>25</v>
      </c>
      <c r="B25" s="880"/>
      <c r="C25" s="881"/>
      <c r="D25" s="882"/>
      <c r="E25" s="880"/>
      <c r="F25" s="881"/>
      <c r="G25" s="882"/>
      <c r="H25" s="883"/>
      <c r="I25" s="884"/>
      <c r="J25" s="885"/>
      <c r="K25" s="886"/>
      <c r="L25" s="887"/>
      <c r="M25" s="888"/>
      <c r="N25" s="1004"/>
      <c r="O25" s="1004"/>
    </row>
    <row r="26" spans="1:15" ht="24.95" customHeight="1" x14ac:dyDescent="0.35">
      <c r="A26" s="866" t="s">
        <v>117</v>
      </c>
      <c r="B26" s="297">
        <v>0</v>
      </c>
      <c r="C26" s="298">
        <v>0</v>
      </c>
      <c r="D26" s="301">
        <f t="shared" ref="D26:D31" si="9">SUM(B26:C26)</f>
        <v>0</v>
      </c>
      <c r="E26" s="297">
        <v>0</v>
      </c>
      <c r="F26" s="298">
        <v>0</v>
      </c>
      <c r="G26" s="301">
        <f t="shared" ref="G26:G31" si="10">SUM(E26:F26)</f>
        <v>0</v>
      </c>
      <c r="H26" s="745">
        <v>0</v>
      </c>
      <c r="I26" s="574">
        <v>0</v>
      </c>
      <c r="J26" s="301">
        <f t="shared" ref="J26:J31" si="11">SUM(H26:I26)</f>
        <v>0</v>
      </c>
      <c r="K26" s="868">
        <f t="shared" ref="K26:M31" si="12">B26+E26+H26</f>
        <v>0</v>
      </c>
      <c r="L26" s="869">
        <f t="shared" si="12"/>
        <v>0</v>
      </c>
      <c r="M26" s="870">
        <f t="shared" si="12"/>
        <v>0</v>
      </c>
      <c r="N26" s="1004"/>
      <c r="O26" s="1004"/>
    </row>
    <row r="27" spans="1:15" ht="26.25" customHeight="1" x14ac:dyDescent="0.35">
      <c r="A27" s="554" t="s">
        <v>29</v>
      </c>
      <c r="B27" s="297">
        <v>0</v>
      </c>
      <c r="C27" s="298">
        <v>1</v>
      </c>
      <c r="D27" s="301">
        <f>SUM(B27:C27)</f>
        <v>1</v>
      </c>
      <c r="E27" s="297">
        <v>0</v>
      </c>
      <c r="F27" s="298">
        <v>0</v>
      </c>
      <c r="G27" s="301">
        <f t="shared" si="10"/>
        <v>0</v>
      </c>
      <c r="H27" s="745">
        <v>0</v>
      </c>
      <c r="I27" s="574">
        <v>0</v>
      </c>
      <c r="J27" s="301">
        <f t="shared" si="11"/>
        <v>0</v>
      </c>
      <c r="K27" s="868">
        <f t="shared" si="12"/>
        <v>0</v>
      </c>
      <c r="L27" s="869">
        <f>C27+F27+I27</f>
        <v>1</v>
      </c>
      <c r="M27" s="870">
        <f>D27+G27+J27</f>
        <v>1</v>
      </c>
      <c r="N27" s="1004"/>
      <c r="O27" s="1004"/>
    </row>
    <row r="28" spans="1:15" ht="24.95" customHeight="1" x14ac:dyDescent="0.35">
      <c r="A28" s="554" t="s">
        <v>118</v>
      </c>
      <c r="B28" s="297">
        <v>0</v>
      </c>
      <c r="C28" s="298">
        <v>2</v>
      </c>
      <c r="D28" s="301">
        <f>SUM(B28:C28)</f>
        <v>2</v>
      </c>
      <c r="E28" s="297">
        <v>0</v>
      </c>
      <c r="F28" s="298">
        <v>1</v>
      </c>
      <c r="G28" s="301">
        <f t="shared" si="10"/>
        <v>1</v>
      </c>
      <c r="H28" s="745">
        <v>0</v>
      </c>
      <c r="I28" s="574">
        <v>0</v>
      </c>
      <c r="J28" s="301">
        <f t="shared" si="11"/>
        <v>0</v>
      </c>
      <c r="K28" s="868">
        <f t="shared" si="12"/>
        <v>0</v>
      </c>
      <c r="L28" s="869">
        <f t="shared" si="12"/>
        <v>3</v>
      </c>
      <c r="M28" s="870">
        <f t="shared" si="12"/>
        <v>3</v>
      </c>
      <c r="N28" s="1017"/>
      <c r="O28" s="1017"/>
    </row>
    <row r="29" spans="1:15" ht="28.5" customHeight="1" x14ac:dyDescent="0.35">
      <c r="A29" s="554" t="s">
        <v>115</v>
      </c>
      <c r="B29" s="297">
        <v>0</v>
      </c>
      <c r="C29" s="298">
        <v>0</v>
      </c>
      <c r="D29" s="301">
        <f t="shared" si="9"/>
        <v>0</v>
      </c>
      <c r="E29" s="297">
        <v>0</v>
      </c>
      <c r="F29" s="298">
        <v>1</v>
      </c>
      <c r="G29" s="301">
        <f t="shared" si="10"/>
        <v>1</v>
      </c>
      <c r="H29" s="745">
        <v>0</v>
      </c>
      <c r="I29" s="574">
        <v>0</v>
      </c>
      <c r="J29" s="301">
        <f>SUM(H29:I29)</f>
        <v>0</v>
      </c>
      <c r="K29" s="868">
        <f t="shared" si="12"/>
        <v>0</v>
      </c>
      <c r="L29" s="869">
        <f t="shared" si="12"/>
        <v>1</v>
      </c>
      <c r="M29" s="870">
        <f t="shared" si="12"/>
        <v>1</v>
      </c>
      <c r="N29" s="1017"/>
      <c r="O29" s="1017"/>
    </row>
    <row r="30" spans="1:15" ht="27.75" customHeight="1" x14ac:dyDescent="0.35">
      <c r="A30" s="866" t="s">
        <v>119</v>
      </c>
      <c r="B30" s="297">
        <v>0</v>
      </c>
      <c r="C30" s="298">
        <v>1</v>
      </c>
      <c r="D30" s="301">
        <f>SUM(B30:C30)</f>
        <v>1</v>
      </c>
      <c r="E30" s="297">
        <v>0</v>
      </c>
      <c r="F30" s="298">
        <v>0</v>
      </c>
      <c r="G30" s="301">
        <f t="shared" si="10"/>
        <v>0</v>
      </c>
      <c r="H30" s="745">
        <v>0</v>
      </c>
      <c r="I30" s="574">
        <v>0</v>
      </c>
      <c r="J30" s="301">
        <f t="shared" si="11"/>
        <v>0</v>
      </c>
      <c r="K30" s="868">
        <f t="shared" si="12"/>
        <v>0</v>
      </c>
      <c r="L30" s="869">
        <f t="shared" si="12"/>
        <v>1</v>
      </c>
      <c r="M30" s="870">
        <f t="shared" si="12"/>
        <v>1</v>
      </c>
      <c r="N30" s="1018"/>
      <c r="O30" s="1018"/>
    </row>
    <row r="31" spans="1:15" ht="58.5" customHeight="1" thickBot="1" x14ac:dyDescent="0.4">
      <c r="A31" s="866" t="s">
        <v>116</v>
      </c>
      <c r="B31" s="297">
        <v>0</v>
      </c>
      <c r="C31" s="298">
        <v>0</v>
      </c>
      <c r="D31" s="301">
        <f t="shared" si="9"/>
        <v>0</v>
      </c>
      <c r="E31" s="297">
        <v>0</v>
      </c>
      <c r="F31" s="298">
        <v>1</v>
      </c>
      <c r="G31" s="301">
        <f t="shared" si="10"/>
        <v>1</v>
      </c>
      <c r="H31" s="745">
        <v>0</v>
      </c>
      <c r="I31" s="574">
        <v>0</v>
      </c>
      <c r="J31" s="301">
        <f t="shared" si="11"/>
        <v>0</v>
      </c>
      <c r="K31" s="868">
        <f t="shared" si="12"/>
        <v>0</v>
      </c>
      <c r="L31" s="869">
        <f t="shared" si="12"/>
        <v>1</v>
      </c>
      <c r="M31" s="870">
        <f t="shared" si="12"/>
        <v>1</v>
      </c>
      <c r="N31" s="1017"/>
      <c r="O31" s="1017"/>
    </row>
    <row r="32" spans="1:15" ht="36.75" customHeight="1" thickBot="1" x14ac:dyDescent="0.4">
      <c r="A32" s="567" t="s">
        <v>13</v>
      </c>
      <c r="B32" s="626">
        <f>SUM(B26:B31)</f>
        <v>0</v>
      </c>
      <c r="C32" s="626">
        <f>SUM(C26:C31)</f>
        <v>4</v>
      </c>
      <c r="D32" s="626">
        <f>SUM(D26:D31)</f>
        <v>4</v>
      </c>
      <c r="E32" s="626">
        <f t="shared" ref="E32:K32" si="13">SUM(E26:E31)</f>
        <v>0</v>
      </c>
      <c r="F32" s="626">
        <f>SUM(F26:F31)</f>
        <v>3</v>
      </c>
      <c r="G32" s="626">
        <f t="shared" si="13"/>
        <v>3</v>
      </c>
      <c r="H32" s="889">
        <f t="shared" si="13"/>
        <v>0</v>
      </c>
      <c r="I32" s="889">
        <f>SUM(I26:I31)</f>
        <v>0</v>
      </c>
      <c r="J32" s="889">
        <f>SUM(J26:J31)</f>
        <v>0</v>
      </c>
      <c r="K32" s="626">
        <f t="shared" si="13"/>
        <v>0</v>
      </c>
      <c r="L32" s="626">
        <f>SUM(L26:L31)</f>
        <v>7</v>
      </c>
      <c r="M32" s="627">
        <f>SUM(M26:M31)</f>
        <v>7</v>
      </c>
      <c r="N32" s="1004"/>
      <c r="O32" s="1004"/>
    </row>
    <row r="33" spans="1:16" ht="30" customHeight="1" thickBot="1" x14ac:dyDescent="0.4">
      <c r="A33" s="570" t="s">
        <v>10</v>
      </c>
      <c r="B33" s="579">
        <f>B24</f>
        <v>5</v>
      </c>
      <c r="C33" s="579">
        <f>C24</f>
        <v>81</v>
      </c>
      <c r="D33" s="579">
        <f>D24</f>
        <v>86</v>
      </c>
      <c r="E33" s="579">
        <f>E24</f>
        <v>5</v>
      </c>
      <c r="F33" s="579">
        <f t="shared" ref="F33:K33" si="14">F24</f>
        <v>114</v>
      </c>
      <c r="G33" s="615">
        <f t="shared" si="14"/>
        <v>119</v>
      </c>
      <c r="H33" s="615">
        <f t="shared" si="14"/>
        <v>0</v>
      </c>
      <c r="I33" s="615">
        <f t="shared" si="14"/>
        <v>0</v>
      </c>
      <c r="J33" s="615">
        <f t="shared" si="14"/>
        <v>0</v>
      </c>
      <c r="K33" s="615">
        <f t="shared" si="14"/>
        <v>10</v>
      </c>
      <c r="L33" s="615">
        <f>L24</f>
        <v>195</v>
      </c>
      <c r="M33" s="616">
        <f>M24</f>
        <v>205</v>
      </c>
      <c r="N33" s="1019"/>
      <c r="O33" s="1019"/>
    </row>
    <row r="34" spans="1:16" ht="26.25" thickBot="1" x14ac:dyDescent="0.4">
      <c r="A34" s="570" t="s">
        <v>14</v>
      </c>
      <c r="B34" s="579">
        <f t="shared" ref="B34:K34" si="15">B32</f>
        <v>0</v>
      </c>
      <c r="C34" s="579">
        <f>C32</f>
        <v>4</v>
      </c>
      <c r="D34" s="579">
        <f>D32</f>
        <v>4</v>
      </c>
      <c r="E34" s="579">
        <f t="shared" si="15"/>
        <v>0</v>
      </c>
      <c r="F34" s="579">
        <f t="shared" si="15"/>
        <v>3</v>
      </c>
      <c r="G34" s="615">
        <f t="shared" si="15"/>
        <v>3</v>
      </c>
      <c r="H34" s="615">
        <f t="shared" si="15"/>
        <v>0</v>
      </c>
      <c r="I34" s="615">
        <f>I32</f>
        <v>0</v>
      </c>
      <c r="J34" s="615">
        <f>J32</f>
        <v>0</v>
      </c>
      <c r="K34" s="615">
        <f t="shared" si="15"/>
        <v>0</v>
      </c>
      <c r="L34" s="615">
        <f>L32</f>
        <v>7</v>
      </c>
      <c r="M34" s="616">
        <f>M32</f>
        <v>7</v>
      </c>
      <c r="N34" s="1005"/>
      <c r="O34" s="1005"/>
    </row>
    <row r="35" spans="1:16" ht="39.75" customHeight="1" thickBot="1" x14ac:dyDescent="0.4">
      <c r="A35" s="573" t="s">
        <v>15</v>
      </c>
      <c r="B35" s="754">
        <f>SUM(B33:B34)</f>
        <v>5</v>
      </c>
      <c r="C35" s="754">
        <f>SUM(C33:C34)</f>
        <v>85</v>
      </c>
      <c r="D35" s="754">
        <f>SUM(D33:D34)</f>
        <v>90</v>
      </c>
      <c r="E35" s="754">
        <f>SUM(E33:E34)</f>
        <v>5</v>
      </c>
      <c r="F35" s="754">
        <f t="shared" ref="F35:K35" si="16">SUM(F33:F34)</f>
        <v>117</v>
      </c>
      <c r="G35" s="890">
        <f t="shared" si="16"/>
        <v>122</v>
      </c>
      <c r="H35" s="890">
        <f t="shared" si="16"/>
        <v>0</v>
      </c>
      <c r="I35" s="890">
        <f t="shared" si="16"/>
        <v>0</v>
      </c>
      <c r="J35" s="890">
        <f t="shared" si="16"/>
        <v>0</v>
      </c>
      <c r="K35" s="890">
        <f t="shared" si="16"/>
        <v>10</v>
      </c>
      <c r="L35" s="890">
        <f>SUM(L33:L34)</f>
        <v>202</v>
      </c>
      <c r="M35" s="891">
        <f>SUM(M33:M34)</f>
        <v>212</v>
      </c>
      <c r="N35" s="1005"/>
      <c r="O35" s="1005"/>
    </row>
    <row r="36" spans="1:16" ht="12" customHeight="1" x14ac:dyDescent="0.35">
      <c r="A36" s="1004"/>
      <c r="B36" s="1005"/>
      <c r="C36" s="1005"/>
      <c r="D36" s="1005"/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1005"/>
    </row>
    <row r="37" spans="1:16" ht="25.5" hidden="1" customHeight="1" x14ac:dyDescent="0.35">
      <c r="A37" s="1004"/>
      <c r="B37" s="1005"/>
      <c r="C37" s="1005"/>
      <c r="D37" s="1005"/>
      <c r="E37" s="1005"/>
      <c r="F37" s="1005"/>
      <c r="G37" s="1005"/>
      <c r="H37" s="1005"/>
      <c r="I37" s="1005"/>
      <c r="J37" s="1005"/>
      <c r="K37" s="1005"/>
      <c r="L37" s="1005"/>
      <c r="M37" s="1005"/>
      <c r="N37" s="1003"/>
    </row>
    <row r="38" spans="1:16" ht="37.5" customHeight="1" x14ac:dyDescent="0.35">
      <c r="A38" s="3476" t="s">
        <v>114</v>
      </c>
      <c r="B38" s="3476"/>
      <c r="C38" s="3476"/>
      <c r="D38" s="3476"/>
      <c r="E38" s="3476"/>
      <c r="F38" s="3476"/>
      <c r="G38" s="3476"/>
      <c r="H38" s="3476"/>
      <c r="I38" s="3476"/>
      <c r="J38" s="3476"/>
      <c r="K38" s="3476"/>
      <c r="L38" s="3476"/>
      <c r="M38" s="3476"/>
      <c r="N38" s="3476"/>
      <c r="O38" s="3476"/>
      <c r="P38" s="3476"/>
    </row>
    <row r="39" spans="1:16" ht="26.25" customHeight="1" x14ac:dyDescent="0.35">
      <c r="B39" s="1003"/>
      <c r="C39" s="1003"/>
      <c r="D39" s="1003"/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1003"/>
      <c r="P39" s="1003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Q16" sqref="Q16"/>
    </sheetView>
  </sheetViews>
  <sheetFormatPr defaultRowHeight="25.5" x14ac:dyDescent="0.35"/>
  <cols>
    <col min="1" max="1" width="103.85546875" style="15" customWidth="1"/>
    <col min="2" max="10" width="19.7109375" style="15" customWidth="1"/>
    <col min="11" max="12" width="10.7109375" style="15" customWidth="1"/>
    <col min="13" max="13" width="9.140625" style="15"/>
    <col min="14" max="14" width="12.85546875" style="15" customWidth="1"/>
    <col min="15" max="15" width="23.42578125" style="15" customWidth="1"/>
    <col min="16" max="17" width="9.140625" style="15"/>
    <col min="18" max="18" width="10.5703125" style="15" bestFit="1" customWidth="1"/>
    <col min="19" max="19" width="11.28515625" style="15" customWidth="1"/>
    <col min="20" max="256" width="9.140625" style="15"/>
    <col min="257" max="257" width="103.85546875" style="15" customWidth="1"/>
    <col min="258" max="266" width="19.7109375" style="15" customWidth="1"/>
    <col min="267" max="268" width="10.7109375" style="15" customWidth="1"/>
    <col min="269" max="269" width="9.140625" style="15"/>
    <col min="270" max="270" width="12.85546875" style="15" customWidth="1"/>
    <col min="271" max="271" width="23.42578125" style="15" customWidth="1"/>
    <col min="272" max="273" width="9.140625" style="15"/>
    <col min="274" max="274" width="10.5703125" style="15" bestFit="1" customWidth="1"/>
    <col min="275" max="275" width="11.28515625" style="15" customWidth="1"/>
    <col min="276" max="512" width="9.140625" style="15"/>
    <col min="513" max="513" width="103.85546875" style="15" customWidth="1"/>
    <col min="514" max="522" width="19.7109375" style="15" customWidth="1"/>
    <col min="523" max="524" width="10.7109375" style="15" customWidth="1"/>
    <col min="525" max="525" width="9.140625" style="15"/>
    <col min="526" max="526" width="12.85546875" style="15" customWidth="1"/>
    <col min="527" max="527" width="23.42578125" style="15" customWidth="1"/>
    <col min="528" max="529" width="9.140625" style="15"/>
    <col min="530" max="530" width="10.5703125" style="15" bestFit="1" customWidth="1"/>
    <col min="531" max="531" width="11.28515625" style="15" customWidth="1"/>
    <col min="532" max="768" width="9.140625" style="15"/>
    <col min="769" max="769" width="103.85546875" style="15" customWidth="1"/>
    <col min="770" max="778" width="19.7109375" style="15" customWidth="1"/>
    <col min="779" max="780" width="10.7109375" style="15" customWidth="1"/>
    <col min="781" max="781" width="9.140625" style="15"/>
    <col min="782" max="782" width="12.85546875" style="15" customWidth="1"/>
    <col min="783" max="783" width="23.42578125" style="15" customWidth="1"/>
    <col min="784" max="785" width="9.140625" style="15"/>
    <col min="786" max="786" width="10.5703125" style="15" bestFit="1" customWidth="1"/>
    <col min="787" max="787" width="11.28515625" style="15" customWidth="1"/>
    <col min="788" max="1024" width="9.140625" style="15"/>
    <col min="1025" max="1025" width="103.85546875" style="15" customWidth="1"/>
    <col min="1026" max="1034" width="19.7109375" style="15" customWidth="1"/>
    <col min="1035" max="1036" width="10.7109375" style="15" customWidth="1"/>
    <col min="1037" max="1037" width="9.140625" style="15"/>
    <col min="1038" max="1038" width="12.85546875" style="15" customWidth="1"/>
    <col min="1039" max="1039" width="23.42578125" style="15" customWidth="1"/>
    <col min="1040" max="1041" width="9.140625" style="15"/>
    <col min="1042" max="1042" width="10.5703125" style="15" bestFit="1" customWidth="1"/>
    <col min="1043" max="1043" width="11.28515625" style="15" customWidth="1"/>
    <col min="1044" max="1280" width="9.140625" style="15"/>
    <col min="1281" max="1281" width="103.85546875" style="15" customWidth="1"/>
    <col min="1282" max="1290" width="19.7109375" style="15" customWidth="1"/>
    <col min="1291" max="1292" width="10.7109375" style="15" customWidth="1"/>
    <col min="1293" max="1293" width="9.140625" style="15"/>
    <col min="1294" max="1294" width="12.85546875" style="15" customWidth="1"/>
    <col min="1295" max="1295" width="23.42578125" style="15" customWidth="1"/>
    <col min="1296" max="1297" width="9.140625" style="15"/>
    <col min="1298" max="1298" width="10.5703125" style="15" bestFit="1" customWidth="1"/>
    <col min="1299" max="1299" width="11.28515625" style="15" customWidth="1"/>
    <col min="1300" max="1536" width="9.140625" style="15"/>
    <col min="1537" max="1537" width="103.85546875" style="15" customWidth="1"/>
    <col min="1538" max="1546" width="19.7109375" style="15" customWidth="1"/>
    <col min="1547" max="1548" width="10.7109375" style="15" customWidth="1"/>
    <col min="1549" max="1549" width="9.140625" style="15"/>
    <col min="1550" max="1550" width="12.85546875" style="15" customWidth="1"/>
    <col min="1551" max="1551" width="23.42578125" style="15" customWidth="1"/>
    <col min="1552" max="1553" width="9.140625" style="15"/>
    <col min="1554" max="1554" width="10.5703125" style="15" bestFit="1" customWidth="1"/>
    <col min="1555" max="1555" width="11.28515625" style="15" customWidth="1"/>
    <col min="1556" max="1792" width="9.140625" style="15"/>
    <col min="1793" max="1793" width="103.85546875" style="15" customWidth="1"/>
    <col min="1794" max="1802" width="19.7109375" style="15" customWidth="1"/>
    <col min="1803" max="1804" width="10.7109375" style="15" customWidth="1"/>
    <col min="1805" max="1805" width="9.140625" style="15"/>
    <col min="1806" max="1806" width="12.85546875" style="15" customWidth="1"/>
    <col min="1807" max="1807" width="23.42578125" style="15" customWidth="1"/>
    <col min="1808" max="1809" width="9.140625" style="15"/>
    <col min="1810" max="1810" width="10.5703125" style="15" bestFit="1" customWidth="1"/>
    <col min="1811" max="1811" width="11.28515625" style="15" customWidth="1"/>
    <col min="1812" max="2048" width="9.140625" style="15"/>
    <col min="2049" max="2049" width="103.85546875" style="15" customWidth="1"/>
    <col min="2050" max="2058" width="19.7109375" style="15" customWidth="1"/>
    <col min="2059" max="2060" width="10.7109375" style="15" customWidth="1"/>
    <col min="2061" max="2061" width="9.140625" style="15"/>
    <col min="2062" max="2062" width="12.85546875" style="15" customWidth="1"/>
    <col min="2063" max="2063" width="23.42578125" style="15" customWidth="1"/>
    <col min="2064" max="2065" width="9.140625" style="15"/>
    <col min="2066" max="2066" width="10.5703125" style="15" bestFit="1" customWidth="1"/>
    <col min="2067" max="2067" width="11.28515625" style="15" customWidth="1"/>
    <col min="2068" max="2304" width="9.140625" style="15"/>
    <col min="2305" max="2305" width="103.85546875" style="15" customWidth="1"/>
    <col min="2306" max="2314" width="19.7109375" style="15" customWidth="1"/>
    <col min="2315" max="2316" width="10.7109375" style="15" customWidth="1"/>
    <col min="2317" max="2317" width="9.140625" style="15"/>
    <col min="2318" max="2318" width="12.85546875" style="15" customWidth="1"/>
    <col min="2319" max="2319" width="23.42578125" style="15" customWidth="1"/>
    <col min="2320" max="2321" width="9.140625" style="15"/>
    <col min="2322" max="2322" width="10.5703125" style="15" bestFit="1" customWidth="1"/>
    <col min="2323" max="2323" width="11.28515625" style="15" customWidth="1"/>
    <col min="2324" max="2560" width="9.140625" style="15"/>
    <col min="2561" max="2561" width="103.85546875" style="15" customWidth="1"/>
    <col min="2562" max="2570" width="19.7109375" style="15" customWidth="1"/>
    <col min="2571" max="2572" width="10.7109375" style="15" customWidth="1"/>
    <col min="2573" max="2573" width="9.140625" style="15"/>
    <col min="2574" max="2574" width="12.85546875" style="15" customWidth="1"/>
    <col min="2575" max="2575" width="23.42578125" style="15" customWidth="1"/>
    <col min="2576" max="2577" width="9.140625" style="15"/>
    <col min="2578" max="2578" width="10.5703125" style="15" bestFit="1" customWidth="1"/>
    <col min="2579" max="2579" width="11.28515625" style="15" customWidth="1"/>
    <col min="2580" max="2816" width="9.140625" style="15"/>
    <col min="2817" max="2817" width="103.85546875" style="15" customWidth="1"/>
    <col min="2818" max="2826" width="19.7109375" style="15" customWidth="1"/>
    <col min="2827" max="2828" width="10.7109375" style="15" customWidth="1"/>
    <col min="2829" max="2829" width="9.140625" style="15"/>
    <col min="2830" max="2830" width="12.85546875" style="15" customWidth="1"/>
    <col min="2831" max="2831" width="23.42578125" style="15" customWidth="1"/>
    <col min="2832" max="2833" width="9.140625" style="15"/>
    <col min="2834" max="2834" width="10.5703125" style="15" bestFit="1" customWidth="1"/>
    <col min="2835" max="2835" width="11.28515625" style="15" customWidth="1"/>
    <col min="2836" max="3072" width="9.140625" style="15"/>
    <col min="3073" max="3073" width="103.85546875" style="15" customWidth="1"/>
    <col min="3074" max="3082" width="19.7109375" style="15" customWidth="1"/>
    <col min="3083" max="3084" width="10.7109375" style="15" customWidth="1"/>
    <col min="3085" max="3085" width="9.140625" style="15"/>
    <col min="3086" max="3086" width="12.85546875" style="15" customWidth="1"/>
    <col min="3087" max="3087" width="23.42578125" style="15" customWidth="1"/>
    <col min="3088" max="3089" width="9.140625" style="15"/>
    <col min="3090" max="3090" width="10.5703125" style="15" bestFit="1" customWidth="1"/>
    <col min="3091" max="3091" width="11.28515625" style="15" customWidth="1"/>
    <col min="3092" max="3328" width="9.140625" style="15"/>
    <col min="3329" max="3329" width="103.85546875" style="15" customWidth="1"/>
    <col min="3330" max="3338" width="19.7109375" style="15" customWidth="1"/>
    <col min="3339" max="3340" width="10.7109375" style="15" customWidth="1"/>
    <col min="3341" max="3341" width="9.140625" style="15"/>
    <col min="3342" max="3342" width="12.85546875" style="15" customWidth="1"/>
    <col min="3343" max="3343" width="23.42578125" style="15" customWidth="1"/>
    <col min="3344" max="3345" width="9.140625" style="15"/>
    <col min="3346" max="3346" width="10.5703125" style="15" bestFit="1" customWidth="1"/>
    <col min="3347" max="3347" width="11.28515625" style="15" customWidth="1"/>
    <col min="3348" max="3584" width="9.140625" style="15"/>
    <col min="3585" max="3585" width="103.85546875" style="15" customWidth="1"/>
    <col min="3586" max="3594" width="19.7109375" style="15" customWidth="1"/>
    <col min="3595" max="3596" width="10.7109375" style="15" customWidth="1"/>
    <col min="3597" max="3597" width="9.140625" style="15"/>
    <col min="3598" max="3598" width="12.85546875" style="15" customWidth="1"/>
    <col min="3599" max="3599" width="23.42578125" style="15" customWidth="1"/>
    <col min="3600" max="3601" width="9.140625" style="15"/>
    <col min="3602" max="3602" width="10.5703125" style="15" bestFit="1" customWidth="1"/>
    <col min="3603" max="3603" width="11.28515625" style="15" customWidth="1"/>
    <col min="3604" max="3840" width="9.140625" style="15"/>
    <col min="3841" max="3841" width="103.85546875" style="15" customWidth="1"/>
    <col min="3842" max="3850" width="19.7109375" style="15" customWidth="1"/>
    <col min="3851" max="3852" width="10.7109375" style="15" customWidth="1"/>
    <col min="3853" max="3853" width="9.140625" style="15"/>
    <col min="3854" max="3854" width="12.85546875" style="15" customWidth="1"/>
    <col min="3855" max="3855" width="23.42578125" style="15" customWidth="1"/>
    <col min="3856" max="3857" width="9.140625" style="15"/>
    <col min="3858" max="3858" width="10.5703125" style="15" bestFit="1" customWidth="1"/>
    <col min="3859" max="3859" width="11.28515625" style="15" customWidth="1"/>
    <col min="3860" max="4096" width="9.140625" style="15"/>
    <col min="4097" max="4097" width="103.85546875" style="15" customWidth="1"/>
    <col min="4098" max="4106" width="19.7109375" style="15" customWidth="1"/>
    <col min="4107" max="4108" width="10.7109375" style="15" customWidth="1"/>
    <col min="4109" max="4109" width="9.140625" style="15"/>
    <col min="4110" max="4110" width="12.85546875" style="15" customWidth="1"/>
    <col min="4111" max="4111" width="23.42578125" style="15" customWidth="1"/>
    <col min="4112" max="4113" width="9.140625" style="15"/>
    <col min="4114" max="4114" width="10.5703125" style="15" bestFit="1" customWidth="1"/>
    <col min="4115" max="4115" width="11.28515625" style="15" customWidth="1"/>
    <col min="4116" max="4352" width="9.140625" style="15"/>
    <col min="4353" max="4353" width="103.85546875" style="15" customWidth="1"/>
    <col min="4354" max="4362" width="19.7109375" style="15" customWidth="1"/>
    <col min="4363" max="4364" width="10.7109375" style="15" customWidth="1"/>
    <col min="4365" max="4365" width="9.140625" style="15"/>
    <col min="4366" max="4366" width="12.85546875" style="15" customWidth="1"/>
    <col min="4367" max="4367" width="23.42578125" style="15" customWidth="1"/>
    <col min="4368" max="4369" width="9.140625" style="15"/>
    <col min="4370" max="4370" width="10.5703125" style="15" bestFit="1" customWidth="1"/>
    <col min="4371" max="4371" width="11.28515625" style="15" customWidth="1"/>
    <col min="4372" max="4608" width="9.140625" style="15"/>
    <col min="4609" max="4609" width="103.85546875" style="15" customWidth="1"/>
    <col min="4610" max="4618" width="19.7109375" style="15" customWidth="1"/>
    <col min="4619" max="4620" width="10.7109375" style="15" customWidth="1"/>
    <col min="4621" max="4621" width="9.140625" style="15"/>
    <col min="4622" max="4622" width="12.85546875" style="15" customWidth="1"/>
    <col min="4623" max="4623" width="23.42578125" style="15" customWidth="1"/>
    <col min="4624" max="4625" width="9.140625" style="15"/>
    <col min="4626" max="4626" width="10.5703125" style="15" bestFit="1" customWidth="1"/>
    <col min="4627" max="4627" width="11.28515625" style="15" customWidth="1"/>
    <col min="4628" max="4864" width="9.140625" style="15"/>
    <col min="4865" max="4865" width="103.85546875" style="15" customWidth="1"/>
    <col min="4866" max="4874" width="19.7109375" style="15" customWidth="1"/>
    <col min="4875" max="4876" width="10.7109375" style="15" customWidth="1"/>
    <col min="4877" max="4877" width="9.140625" style="15"/>
    <col min="4878" max="4878" width="12.85546875" style="15" customWidth="1"/>
    <col min="4879" max="4879" width="23.42578125" style="15" customWidth="1"/>
    <col min="4880" max="4881" width="9.140625" style="15"/>
    <col min="4882" max="4882" width="10.5703125" style="15" bestFit="1" customWidth="1"/>
    <col min="4883" max="4883" width="11.28515625" style="15" customWidth="1"/>
    <col min="4884" max="5120" width="9.140625" style="15"/>
    <col min="5121" max="5121" width="103.85546875" style="15" customWidth="1"/>
    <col min="5122" max="5130" width="19.7109375" style="15" customWidth="1"/>
    <col min="5131" max="5132" width="10.7109375" style="15" customWidth="1"/>
    <col min="5133" max="5133" width="9.140625" style="15"/>
    <col min="5134" max="5134" width="12.85546875" style="15" customWidth="1"/>
    <col min="5135" max="5135" width="23.42578125" style="15" customWidth="1"/>
    <col min="5136" max="5137" width="9.140625" style="15"/>
    <col min="5138" max="5138" width="10.5703125" style="15" bestFit="1" customWidth="1"/>
    <col min="5139" max="5139" width="11.28515625" style="15" customWidth="1"/>
    <col min="5140" max="5376" width="9.140625" style="15"/>
    <col min="5377" max="5377" width="103.85546875" style="15" customWidth="1"/>
    <col min="5378" max="5386" width="19.7109375" style="15" customWidth="1"/>
    <col min="5387" max="5388" width="10.7109375" style="15" customWidth="1"/>
    <col min="5389" max="5389" width="9.140625" style="15"/>
    <col min="5390" max="5390" width="12.85546875" style="15" customWidth="1"/>
    <col min="5391" max="5391" width="23.42578125" style="15" customWidth="1"/>
    <col min="5392" max="5393" width="9.140625" style="15"/>
    <col min="5394" max="5394" width="10.5703125" style="15" bestFit="1" customWidth="1"/>
    <col min="5395" max="5395" width="11.28515625" style="15" customWidth="1"/>
    <col min="5396" max="5632" width="9.140625" style="15"/>
    <col min="5633" max="5633" width="103.85546875" style="15" customWidth="1"/>
    <col min="5634" max="5642" width="19.7109375" style="15" customWidth="1"/>
    <col min="5643" max="5644" width="10.7109375" style="15" customWidth="1"/>
    <col min="5645" max="5645" width="9.140625" style="15"/>
    <col min="5646" max="5646" width="12.85546875" style="15" customWidth="1"/>
    <col min="5647" max="5647" width="23.42578125" style="15" customWidth="1"/>
    <col min="5648" max="5649" width="9.140625" style="15"/>
    <col min="5650" max="5650" width="10.5703125" style="15" bestFit="1" customWidth="1"/>
    <col min="5651" max="5651" width="11.28515625" style="15" customWidth="1"/>
    <col min="5652" max="5888" width="9.140625" style="15"/>
    <col min="5889" max="5889" width="103.85546875" style="15" customWidth="1"/>
    <col min="5890" max="5898" width="19.7109375" style="15" customWidth="1"/>
    <col min="5899" max="5900" width="10.7109375" style="15" customWidth="1"/>
    <col min="5901" max="5901" width="9.140625" style="15"/>
    <col min="5902" max="5902" width="12.85546875" style="15" customWidth="1"/>
    <col min="5903" max="5903" width="23.42578125" style="15" customWidth="1"/>
    <col min="5904" max="5905" width="9.140625" style="15"/>
    <col min="5906" max="5906" width="10.5703125" style="15" bestFit="1" customWidth="1"/>
    <col min="5907" max="5907" width="11.28515625" style="15" customWidth="1"/>
    <col min="5908" max="6144" width="9.140625" style="15"/>
    <col min="6145" max="6145" width="103.85546875" style="15" customWidth="1"/>
    <col min="6146" max="6154" width="19.7109375" style="15" customWidth="1"/>
    <col min="6155" max="6156" width="10.7109375" style="15" customWidth="1"/>
    <col min="6157" max="6157" width="9.140625" style="15"/>
    <col min="6158" max="6158" width="12.85546875" style="15" customWidth="1"/>
    <col min="6159" max="6159" width="23.42578125" style="15" customWidth="1"/>
    <col min="6160" max="6161" width="9.140625" style="15"/>
    <col min="6162" max="6162" width="10.5703125" style="15" bestFit="1" customWidth="1"/>
    <col min="6163" max="6163" width="11.28515625" style="15" customWidth="1"/>
    <col min="6164" max="6400" width="9.140625" style="15"/>
    <col min="6401" max="6401" width="103.85546875" style="15" customWidth="1"/>
    <col min="6402" max="6410" width="19.7109375" style="15" customWidth="1"/>
    <col min="6411" max="6412" width="10.7109375" style="15" customWidth="1"/>
    <col min="6413" max="6413" width="9.140625" style="15"/>
    <col min="6414" max="6414" width="12.85546875" style="15" customWidth="1"/>
    <col min="6415" max="6415" width="23.42578125" style="15" customWidth="1"/>
    <col min="6416" max="6417" width="9.140625" style="15"/>
    <col min="6418" max="6418" width="10.5703125" style="15" bestFit="1" customWidth="1"/>
    <col min="6419" max="6419" width="11.28515625" style="15" customWidth="1"/>
    <col min="6420" max="6656" width="9.140625" style="15"/>
    <col min="6657" max="6657" width="103.85546875" style="15" customWidth="1"/>
    <col min="6658" max="6666" width="19.7109375" style="15" customWidth="1"/>
    <col min="6667" max="6668" width="10.7109375" style="15" customWidth="1"/>
    <col min="6669" max="6669" width="9.140625" style="15"/>
    <col min="6670" max="6670" width="12.85546875" style="15" customWidth="1"/>
    <col min="6671" max="6671" width="23.42578125" style="15" customWidth="1"/>
    <col min="6672" max="6673" width="9.140625" style="15"/>
    <col min="6674" max="6674" width="10.5703125" style="15" bestFit="1" customWidth="1"/>
    <col min="6675" max="6675" width="11.28515625" style="15" customWidth="1"/>
    <col min="6676" max="6912" width="9.140625" style="15"/>
    <col min="6913" max="6913" width="103.85546875" style="15" customWidth="1"/>
    <col min="6914" max="6922" width="19.7109375" style="15" customWidth="1"/>
    <col min="6923" max="6924" width="10.7109375" style="15" customWidth="1"/>
    <col min="6925" max="6925" width="9.140625" style="15"/>
    <col min="6926" max="6926" width="12.85546875" style="15" customWidth="1"/>
    <col min="6927" max="6927" width="23.42578125" style="15" customWidth="1"/>
    <col min="6928" max="6929" width="9.140625" style="15"/>
    <col min="6930" max="6930" width="10.5703125" style="15" bestFit="1" customWidth="1"/>
    <col min="6931" max="6931" width="11.28515625" style="15" customWidth="1"/>
    <col min="6932" max="7168" width="9.140625" style="15"/>
    <col min="7169" max="7169" width="103.85546875" style="15" customWidth="1"/>
    <col min="7170" max="7178" width="19.7109375" style="15" customWidth="1"/>
    <col min="7179" max="7180" width="10.7109375" style="15" customWidth="1"/>
    <col min="7181" max="7181" width="9.140625" style="15"/>
    <col min="7182" max="7182" width="12.85546875" style="15" customWidth="1"/>
    <col min="7183" max="7183" width="23.42578125" style="15" customWidth="1"/>
    <col min="7184" max="7185" width="9.140625" style="15"/>
    <col min="7186" max="7186" width="10.5703125" style="15" bestFit="1" customWidth="1"/>
    <col min="7187" max="7187" width="11.28515625" style="15" customWidth="1"/>
    <col min="7188" max="7424" width="9.140625" style="15"/>
    <col min="7425" max="7425" width="103.85546875" style="15" customWidth="1"/>
    <col min="7426" max="7434" width="19.7109375" style="15" customWidth="1"/>
    <col min="7435" max="7436" width="10.7109375" style="15" customWidth="1"/>
    <col min="7437" max="7437" width="9.140625" style="15"/>
    <col min="7438" max="7438" width="12.85546875" style="15" customWidth="1"/>
    <col min="7439" max="7439" width="23.42578125" style="15" customWidth="1"/>
    <col min="7440" max="7441" width="9.140625" style="15"/>
    <col min="7442" max="7442" width="10.5703125" style="15" bestFit="1" customWidth="1"/>
    <col min="7443" max="7443" width="11.28515625" style="15" customWidth="1"/>
    <col min="7444" max="7680" width="9.140625" style="15"/>
    <col min="7681" max="7681" width="103.85546875" style="15" customWidth="1"/>
    <col min="7682" max="7690" width="19.7109375" style="15" customWidth="1"/>
    <col min="7691" max="7692" width="10.7109375" style="15" customWidth="1"/>
    <col min="7693" max="7693" width="9.140625" style="15"/>
    <col min="7694" max="7694" width="12.85546875" style="15" customWidth="1"/>
    <col min="7695" max="7695" width="23.42578125" style="15" customWidth="1"/>
    <col min="7696" max="7697" width="9.140625" style="15"/>
    <col min="7698" max="7698" width="10.5703125" style="15" bestFit="1" customWidth="1"/>
    <col min="7699" max="7699" width="11.28515625" style="15" customWidth="1"/>
    <col min="7700" max="7936" width="9.140625" style="15"/>
    <col min="7937" max="7937" width="103.85546875" style="15" customWidth="1"/>
    <col min="7938" max="7946" width="19.7109375" style="15" customWidth="1"/>
    <col min="7947" max="7948" width="10.7109375" style="15" customWidth="1"/>
    <col min="7949" max="7949" width="9.140625" style="15"/>
    <col min="7950" max="7950" width="12.85546875" style="15" customWidth="1"/>
    <col min="7951" max="7951" width="23.42578125" style="15" customWidth="1"/>
    <col min="7952" max="7953" width="9.140625" style="15"/>
    <col min="7954" max="7954" width="10.5703125" style="15" bestFit="1" customWidth="1"/>
    <col min="7955" max="7955" width="11.28515625" style="15" customWidth="1"/>
    <col min="7956" max="8192" width="9.140625" style="15"/>
    <col min="8193" max="8193" width="103.85546875" style="15" customWidth="1"/>
    <col min="8194" max="8202" width="19.7109375" style="15" customWidth="1"/>
    <col min="8203" max="8204" width="10.7109375" style="15" customWidth="1"/>
    <col min="8205" max="8205" width="9.140625" style="15"/>
    <col min="8206" max="8206" width="12.85546875" style="15" customWidth="1"/>
    <col min="8207" max="8207" width="23.42578125" style="15" customWidth="1"/>
    <col min="8208" max="8209" width="9.140625" style="15"/>
    <col min="8210" max="8210" width="10.5703125" style="15" bestFit="1" customWidth="1"/>
    <col min="8211" max="8211" width="11.28515625" style="15" customWidth="1"/>
    <col min="8212" max="8448" width="9.140625" style="15"/>
    <col min="8449" max="8449" width="103.85546875" style="15" customWidth="1"/>
    <col min="8450" max="8458" width="19.7109375" style="15" customWidth="1"/>
    <col min="8459" max="8460" width="10.7109375" style="15" customWidth="1"/>
    <col min="8461" max="8461" width="9.140625" style="15"/>
    <col min="8462" max="8462" width="12.85546875" style="15" customWidth="1"/>
    <col min="8463" max="8463" width="23.42578125" style="15" customWidth="1"/>
    <col min="8464" max="8465" width="9.140625" style="15"/>
    <col min="8466" max="8466" width="10.5703125" style="15" bestFit="1" customWidth="1"/>
    <col min="8467" max="8467" width="11.28515625" style="15" customWidth="1"/>
    <col min="8468" max="8704" width="9.140625" style="15"/>
    <col min="8705" max="8705" width="103.85546875" style="15" customWidth="1"/>
    <col min="8706" max="8714" width="19.7109375" style="15" customWidth="1"/>
    <col min="8715" max="8716" width="10.7109375" style="15" customWidth="1"/>
    <col min="8717" max="8717" width="9.140625" style="15"/>
    <col min="8718" max="8718" width="12.85546875" style="15" customWidth="1"/>
    <col min="8719" max="8719" width="23.42578125" style="15" customWidth="1"/>
    <col min="8720" max="8721" width="9.140625" style="15"/>
    <col min="8722" max="8722" width="10.5703125" style="15" bestFit="1" customWidth="1"/>
    <col min="8723" max="8723" width="11.28515625" style="15" customWidth="1"/>
    <col min="8724" max="8960" width="9.140625" style="15"/>
    <col min="8961" max="8961" width="103.85546875" style="15" customWidth="1"/>
    <col min="8962" max="8970" width="19.7109375" style="15" customWidth="1"/>
    <col min="8971" max="8972" width="10.7109375" style="15" customWidth="1"/>
    <col min="8973" max="8973" width="9.140625" style="15"/>
    <col min="8974" max="8974" width="12.85546875" style="15" customWidth="1"/>
    <col min="8975" max="8975" width="23.42578125" style="15" customWidth="1"/>
    <col min="8976" max="8977" width="9.140625" style="15"/>
    <col min="8978" max="8978" width="10.5703125" style="15" bestFit="1" customWidth="1"/>
    <col min="8979" max="8979" width="11.28515625" style="15" customWidth="1"/>
    <col min="8980" max="9216" width="9.140625" style="15"/>
    <col min="9217" max="9217" width="103.85546875" style="15" customWidth="1"/>
    <col min="9218" max="9226" width="19.7109375" style="15" customWidth="1"/>
    <col min="9227" max="9228" width="10.7109375" style="15" customWidth="1"/>
    <col min="9229" max="9229" width="9.140625" style="15"/>
    <col min="9230" max="9230" width="12.85546875" style="15" customWidth="1"/>
    <col min="9231" max="9231" width="23.42578125" style="15" customWidth="1"/>
    <col min="9232" max="9233" width="9.140625" style="15"/>
    <col min="9234" max="9234" width="10.5703125" style="15" bestFit="1" customWidth="1"/>
    <col min="9235" max="9235" width="11.28515625" style="15" customWidth="1"/>
    <col min="9236" max="9472" width="9.140625" style="15"/>
    <col min="9473" max="9473" width="103.85546875" style="15" customWidth="1"/>
    <col min="9474" max="9482" width="19.7109375" style="15" customWidth="1"/>
    <col min="9483" max="9484" width="10.7109375" style="15" customWidth="1"/>
    <col min="9485" max="9485" width="9.140625" style="15"/>
    <col min="9486" max="9486" width="12.85546875" style="15" customWidth="1"/>
    <col min="9487" max="9487" width="23.42578125" style="15" customWidth="1"/>
    <col min="9488" max="9489" width="9.140625" style="15"/>
    <col min="9490" max="9490" width="10.5703125" style="15" bestFit="1" customWidth="1"/>
    <col min="9491" max="9491" width="11.28515625" style="15" customWidth="1"/>
    <col min="9492" max="9728" width="9.140625" style="15"/>
    <col min="9729" max="9729" width="103.85546875" style="15" customWidth="1"/>
    <col min="9730" max="9738" width="19.7109375" style="15" customWidth="1"/>
    <col min="9739" max="9740" width="10.7109375" style="15" customWidth="1"/>
    <col min="9741" max="9741" width="9.140625" style="15"/>
    <col min="9742" max="9742" width="12.85546875" style="15" customWidth="1"/>
    <col min="9743" max="9743" width="23.42578125" style="15" customWidth="1"/>
    <col min="9744" max="9745" width="9.140625" style="15"/>
    <col min="9746" max="9746" width="10.5703125" style="15" bestFit="1" customWidth="1"/>
    <col min="9747" max="9747" width="11.28515625" style="15" customWidth="1"/>
    <col min="9748" max="9984" width="9.140625" style="15"/>
    <col min="9985" max="9985" width="103.85546875" style="15" customWidth="1"/>
    <col min="9986" max="9994" width="19.7109375" style="15" customWidth="1"/>
    <col min="9995" max="9996" width="10.7109375" style="15" customWidth="1"/>
    <col min="9997" max="9997" width="9.140625" style="15"/>
    <col min="9998" max="9998" width="12.85546875" style="15" customWidth="1"/>
    <col min="9999" max="9999" width="23.42578125" style="15" customWidth="1"/>
    <col min="10000" max="10001" width="9.140625" style="15"/>
    <col min="10002" max="10002" width="10.5703125" style="15" bestFit="1" customWidth="1"/>
    <col min="10003" max="10003" width="11.28515625" style="15" customWidth="1"/>
    <col min="10004" max="10240" width="9.140625" style="15"/>
    <col min="10241" max="10241" width="103.85546875" style="15" customWidth="1"/>
    <col min="10242" max="10250" width="19.7109375" style="15" customWidth="1"/>
    <col min="10251" max="10252" width="10.7109375" style="15" customWidth="1"/>
    <col min="10253" max="10253" width="9.140625" style="15"/>
    <col min="10254" max="10254" width="12.85546875" style="15" customWidth="1"/>
    <col min="10255" max="10255" width="23.42578125" style="15" customWidth="1"/>
    <col min="10256" max="10257" width="9.140625" style="15"/>
    <col min="10258" max="10258" width="10.5703125" style="15" bestFit="1" customWidth="1"/>
    <col min="10259" max="10259" width="11.28515625" style="15" customWidth="1"/>
    <col min="10260" max="10496" width="9.140625" style="15"/>
    <col min="10497" max="10497" width="103.85546875" style="15" customWidth="1"/>
    <col min="10498" max="10506" width="19.7109375" style="15" customWidth="1"/>
    <col min="10507" max="10508" width="10.7109375" style="15" customWidth="1"/>
    <col min="10509" max="10509" width="9.140625" style="15"/>
    <col min="10510" max="10510" width="12.85546875" style="15" customWidth="1"/>
    <col min="10511" max="10511" width="23.42578125" style="15" customWidth="1"/>
    <col min="10512" max="10513" width="9.140625" style="15"/>
    <col min="10514" max="10514" width="10.5703125" style="15" bestFit="1" customWidth="1"/>
    <col min="10515" max="10515" width="11.28515625" style="15" customWidth="1"/>
    <col min="10516" max="10752" width="9.140625" style="15"/>
    <col min="10753" max="10753" width="103.85546875" style="15" customWidth="1"/>
    <col min="10754" max="10762" width="19.7109375" style="15" customWidth="1"/>
    <col min="10763" max="10764" width="10.7109375" style="15" customWidth="1"/>
    <col min="10765" max="10765" width="9.140625" style="15"/>
    <col min="10766" max="10766" width="12.85546875" style="15" customWidth="1"/>
    <col min="10767" max="10767" width="23.42578125" style="15" customWidth="1"/>
    <col min="10768" max="10769" width="9.140625" style="15"/>
    <col min="10770" max="10770" width="10.5703125" style="15" bestFit="1" customWidth="1"/>
    <col min="10771" max="10771" width="11.28515625" style="15" customWidth="1"/>
    <col min="10772" max="11008" width="9.140625" style="15"/>
    <col min="11009" max="11009" width="103.85546875" style="15" customWidth="1"/>
    <col min="11010" max="11018" width="19.7109375" style="15" customWidth="1"/>
    <col min="11019" max="11020" width="10.7109375" style="15" customWidth="1"/>
    <col min="11021" max="11021" width="9.140625" style="15"/>
    <col min="11022" max="11022" width="12.85546875" style="15" customWidth="1"/>
    <col min="11023" max="11023" width="23.42578125" style="15" customWidth="1"/>
    <col min="11024" max="11025" width="9.140625" style="15"/>
    <col min="11026" max="11026" width="10.5703125" style="15" bestFit="1" customWidth="1"/>
    <col min="11027" max="11027" width="11.28515625" style="15" customWidth="1"/>
    <col min="11028" max="11264" width="9.140625" style="15"/>
    <col min="11265" max="11265" width="103.85546875" style="15" customWidth="1"/>
    <col min="11266" max="11274" width="19.7109375" style="15" customWidth="1"/>
    <col min="11275" max="11276" width="10.7109375" style="15" customWidth="1"/>
    <col min="11277" max="11277" width="9.140625" style="15"/>
    <col min="11278" max="11278" width="12.85546875" style="15" customWidth="1"/>
    <col min="11279" max="11279" width="23.42578125" style="15" customWidth="1"/>
    <col min="11280" max="11281" width="9.140625" style="15"/>
    <col min="11282" max="11282" width="10.5703125" style="15" bestFit="1" customWidth="1"/>
    <col min="11283" max="11283" width="11.28515625" style="15" customWidth="1"/>
    <col min="11284" max="11520" width="9.140625" style="15"/>
    <col min="11521" max="11521" width="103.85546875" style="15" customWidth="1"/>
    <col min="11522" max="11530" width="19.7109375" style="15" customWidth="1"/>
    <col min="11531" max="11532" width="10.7109375" style="15" customWidth="1"/>
    <col min="11533" max="11533" width="9.140625" style="15"/>
    <col min="11534" max="11534" width="12.85546875" style="15" customWidth="1"/>
    <col min="11535" max="11535" width="23.42578125" style="15" customWidth="1"/>
    <col min="11536" max="11537" width="9.140625" style="15"/>
    <col min="11538" max="11538" width="10.5703125" style="15" bestFit="1" customWidth="1"/>
    <col min="11539" max="11539" width="11.28515625" style="15" customWidth="1"/>
    <col min="11540" max="11776" width="9.140625" style="15"/>
    <col min="11777" max="11777" width="103.85546875" style="15" customWidth="1"/>
    <col min="11778" max="11786" width="19.7109375" style="15" customWidth="1"/>
    <col min="11787" max="11788" width="10.7109375" style="15" customWidth="1"/>
    <col min="11789" max="11789" width="9.140625" style="15"/>
    <col min="11790" max="11790" width="12.85546875" style="15" customWidth="1"/>
    <col min="11791" max="11791" width="23.42578125" style="15" customWidth="1"/>
    <col min="11792" max="11793" width="9.140625" style="15"/>
    <col min="11794" max="11794" width="10.5703125" style="15" bestFit="1" customWidth="1"/>
    <col min="11795" max="11795" width="11.28515625" style="15" customWidth="1"/>
    <col min="11796" max="12032" width="9.140625" style="15"/>
    <col min="12033" max="12033" width="103.85546875" style="15" customWidth="1"/>
    <col min="12034" max="12042" width="19.7109375" style="15" customWidth="1"/>
    <col min="12043" max="12044" width="10.7109375" style="15" customWidth="1"/>
    <col min="12045" max="12045" width="9.140625" style="15"/>
    <col min="12046" max="12046" width="12.85546875" style="15" customWidth="1"/>
    <col min="12047" max="12047" width="23.42578125" style="15" customWidth="1"/>
    <col min="12048" max="12049" width="9.140625" style="15"/>
    <col min="12050" max="12050" width="10.5703125" style="15" bestFit="1" customWidth="1"/>
    <col min="12051" max="12051" width="11.28515625" style="15" customWidth="1"/>
    <col min="12052" max="12288" width="9.140625" style="15"/>
    <col min="12289" max="12289" width="103.85546875" style="15" customWidth="1"/>
    <col min="12290" max="12298" width="19.7109375" style="15" customWidth="1"/>
    <col min="12299" max="12300" width="10.7109375" style="15" customWidth="1"/>
    <col min="12301" max="12301" width="9.140625" style="15"/>
    <col min="12302" max="12302" width="12.85546875" style="15" customWidth="1"/>
    <col min="12303" max="12303" width="23.42578125" style="15" customWidth="1"/>
    <col min="12304" max="12305" width="9.140625" style="15"/>
    <col min="12306" max="12306" width="10.5703125" style="15" bestFit="1" customWidth="1"/>
    <col min="12307" max="12307" width="11.28515625" style="15" customWidth="1"/>
    <col min="12308" max="12544" width="9.140625" style="15"/>
    <col min="12545" max="12545" width="103.85546875" style="15" customWidth="1"/>
    <col min="12546" max="12554" width="19.7109375" style="15" customWidth="1"/>
    <col min="12555" max="12556" width="10.7109375" style="15" customWidth="1"/>
    <col min="12557" max="12557" width="9.140625" style="15"/>
    <col min="12558" max="12558" width="12.85546875" style="15" customWidth="1"/>
    <col min="12559" max="12559" width="23.42578125" style="15" customWidth="1"/>
    <col min="12560" max="12561" width="9.140625" style="15"/>
    <col min="12562" max="12562" width="10.5703125" style="15" bestFit="1" customWidth="1"/>
    <col min="12563" max="12563" width="11.28515625" style="15" customWidth="1"/>
    <col min="12564" max="12800" width="9.140625" style="15"/>
    <col min="12801" max="12801" width="103.85546875" style="15" customWidth="1"/>
    <col min="12802" max="12810" width="19.7109375" style="15" customWidth="1"/>
    <col min="12811" max="12812" width="10.7109375" style="15" customWidth="1"/>
    <col min="12813" max="12813" width="9.140625" style="15"/>
    <col min="12814" max="12814" width="12.85546875" style="15" customWidth="1"/>
    <col min="12815" max="12815" width="23.42578125" style="15" customWidth="1"/>
    <col min="12816" max="12817" width="9.140625" style="15"/>
    <col min="12818" max="12818" width="10.5703125" style="15" bestFit="1" customWidth="1"/>
    <col min="12819" max="12819" width="11.28515625" style="15" customWidth="1"/>
    <col min="12820" max="13056" width="9.140625" style="15"/>
    <col min="13057" max="13057" width="103.85546875" style="15" customWidth="1"/>
    <col min="13058" max="13066" width="19.7109375" style="15" customWidth="1"/>
    <col min="13067" max="13068" width="10.7109375" style="15" customWidth="1"/>
    <col min="13069" max="13069" width="9.140625" style="15"/>
    <col min="13070" max="13070" width="12.85546875" style="15" customWidth="1"/>
    <col min="13071" max="13071" width="23.42578125" style="15" customWidth="1"/>
    <col min="13072" max="13073" width="9.140625" style="15"/>
    <col min="13074" max="13074" width="10.5703125" style="15" bestFit="1" customWidth="1"/>
    <col min="13075" max="13075" width="11.28515625" style="15" customWidth="1"/>
    <col min="13076" max="13312" width="9.140625" style="15"/>
    <col min="13313" max="13313" width="103.85546875" style="15" customWidth="1"/>
    <col min="13314" max="13322" width="19.7109375" style="15" customWidth="1"/>
    <col min="13323" max="13324" width="10.7109375" style="15" customWidth="1"/>
    <col min="13325" max="13325" width="9.140625" style="15"/>
    <col min="13326" max="13326" width="12.85546875" style="15" customWidth="1"/>
    <col min="13327" max="13327" width="23.42578125" style="15" customWidth="1"/>
    <col min="13328" max="13329" width="9.140625" style="15"/>
    <col min="13330" max="13330" width="10.5703125" style="15" bestFit="1" customWidth="1"/>
    <col min="13331" max="13331" width="11.28515625" style="15" customWidth="1"/>
    <col min="13332" max="13568" width="9.140625" style="15"/>
    <col min="13569" max="13569" width="103.85546875" style="15" customWidth="1"/>
    <col min="13570" max="13578" width="19.7109375" style="15" customWidth="1"/>
    <col min="13579" max="13580" width="10.7109375" style="15" customWidth="1"/>
    <col min="13581" max="13581" width="9.140625" style="15"/>
    <col min="13582" max="13582" width="12.85546875" style="15" customWidth="1"/>
    <col min="13583" max="13583" width="23.42578125" style="15" customWidth="1"/>
    <col min="13584" max="13585" width="9.140625" style="15"/>
    <col min="13586" max="13586" width="10.5703125" style="15" bestFit="1" customWidth="1"/>
    <col min="13587" max="13587" width="11.28515625" style="15" customWidth="1"/>
    <col min="13588" max="13824" width="9.140625" style="15"/>
    <col min="13825" max="13825" width="103.85546875" style="15" customWidth="1"/>
    <col min="13826" max="13834" width="19.7109375" style="15" customWidth="1"/>
    <col min="13835" max="13836" width="10.7109375" style="15" customWidth="1"/>
    <col min="13837" max="13837" width="9.140625" style="15"/>
    <col min="13838" max="13838" width="12.85546875" style="15" customWidth="1"/>
    <col min="13839" max="13839" width="23.42578125" style="15" customWidth="1"/>
    <col min="13840" max="13841" width="9.140625" style="15"/>
    <col min="13842" max="13842" width="10.5703125" style="15" bestFit="1" customWidth="1"/>
    <col min="13843" max="13843" width="11.28515625" style="15" customWidth="1"/>
    <col min="13844" max="14080" width="9.140625" style="15"/>
    <col min="14081" max="14081" width="103.85546875" style="15" customWidth="1"/>
    <col min="14082" max="14090" width="19.7109375" style="15" customWidth="1"/>
    <col min="14091" max="14092" width="10.7109375" style="15" customWidth="1"/>
    <col min="14093" max="14093" width="9.140625" style="15"/>
    <col min="14094" max="14094" width="12.85546875" style="15" customWidth="1"/>
    <col min="14095" max="14095" width="23.42578125" style="15" customWidth="1"/>
    <col min="14096" max="14097" width="9.140625" style="15"/>
    <col min="14098" max="14098" width="10.5703125" style="15" bestFit="1" customWidth="1"/>
    <col min="14099" max="14099" width="11.28515625" style="15" customWidth="1"/>
    <col min="14100" max="14336" width="9.140625" style="15"/>
    <col min="14337" max="14337" width="103.85546875" style="15" customWidth="1"/>
    <col min="14338" max="14346" width="19.7109375" style="15" customWidth="1"/>
    <col min="14347" max="14348" width="10.7109375" style="15" customWidth="1"/>
    <col min="14349" max="14349" width="9.140625" style="15"/>
    <col min="14350" max="14350" width="12.85546875" style="15" customWidth="1"/>
    <col min="14351" max="14351" width="23.42578125" style="15" customWidth="1"/>
    <col min="14352" max="14353" width="9.140625" style="15"/>
    <col min="14354" max="14354" width="10.5703125" style="15" bestFit="1" customWidth="1"/>
    <col min="14355" max="14355" width="11.28515625" style="15" customWidth="1"/>
    <col min="14356" max="14592" width="9.140625" style="15"/>
    <col min="14593" max="14593" width="103.85546875" style="15" customWidth="1"/>
    <col min="14594" max="14602" width="19.7109375" style="15" customWidth="1"/>
    <col min="14603" max="14604" width="10.7109375" style="15" customWidth="1"/>
    <col min="14605" max="14605" width="9.140625" style="15"/>
    <col min="14606" max="14606" width="12.85546875" style="15" customWidth="1"/>
    <col min="14607" max="14607" width="23.42578125" style="15" customWidth="1"/>
    <col min="14608" max="14609" width="9.140625" style="15"/>
    <col min="14610" max="14610" width="10.5703125" style="15" bestFit="1" customWidth="1"/>
    <col min="14611" max="14611" width="11.28515625" style="15" customWidth="1"/>
    <col min="14612" max="14848" width="9.140625" style="15"/>
    <col min="14849" max="14849" width="103.85546875" style="15" customWidth="1"/>
    <col min="14850" max="14858" width="19.7109375" style="15" customWidth="1"/>
    <col min="14859" max="14860" width="10.7109375" style="15" customWidth="1"/>
    <col min="14861" max="14861" width="9.140625" style="15"/>
    <col min="14862" max="14862" width="12.85546875" style="15" customWidth="1"/>
    <col min="14863" max="14863" width="23.42578125" style="15" customWidth="1"/>
    <col min="14864" max="14865" width="9.140625" style="15"/>
    <col min="14866" max="14866" width="10.5703125" style="15" bestFit="1" customWidth="1"/>
    <col min="14867" max="14867" width="11.28515625" style="15" customWidth="1"/>
    <col min="14868" max="15104" width="9.140625" style="15"/>
    <col min="15105" max="15105" width="103.85546875" style="15" customWidth="1"/>
    <col min="15106" max="15114" width="19.7109375" style="15" customWidth="1"/>
    <col min="15115" max="15116" width="10.7109375" style="15" customWidth="1"/>
    <col min="15117" max="15117" width="9.140625" style="15"/>
    <col min="15118" max="15118" width="12.85546875" style="15" customWidth="1"/>
    <col min="15119" max="15119" width="23.42578125" style="15" customWidth="1"/>
    <col min="15120" max="15121" width="9.140625" style="15"/>
    <col min="15122" max="15122" width="10.5703125" style="15" bestFit="1" customWidth="1"/>
    <col min="15123" max="15123" width="11.28515625" style="15" customWidth="1"/>
    <col min="15124" max="15360" width="9.140625" style="15"/>
    <col min="15361" max="15361" width="103.85546875" style="15" customWidth="1"/>
    <col min="15362" max="15370" width="19.7109375" style="15" customWidth="1"/>
    <col min="15371" max="15372" width="10.7109375" style="15" customWidth="1"/>
    <col min="15373" max="15373" width="9.140625" style="15"/>
    <col min="15374" max="15374" width="12.85546875" style="15" customWidth="1"/>
    <col min="15375" max="15375" width="23.42578125" style="15" customWidth="1"/>
    <col min="15376" max="15377" width="9.140625" style="15"/>
    <col min="15378" max="15378" width="10.5703125" style="15" bestFit="1" customWidth="1"/>
    <col min="15379" max="15379" width="11.28515625" style="15" customWidth="1"/>
    <col min="15380" max="15616" width="9.140625" style="15"/>
    <col min="15617" max="15617" width="103.85546875" style="15" customWidth="1"/>
    <col min="15618" max="15626" width="19.7109375" style="15" customWidth="1"/>
    <col min="15627" max="15628" width="10.7109375" style="15" customWidth="1"/>
    <col min="15629" max="15629" width="9.140625" style="15"/>
    <col min="15630" max="15630" width="12.85546875" style="15" customWidth="1"/>
    <col min="15631" max="15631" width="23.42578125" style="15" customWidth="1"/>
    <col min="15632" max="15633" width="9.140625" style="15"/>
    <col min="15634" max="15634" width="10.5703125" style="15" bestFit="1" customWidth="1"/>
    <col min="15635" max="15635" width="11.28515625" style="15" customWidth="1"/>
    <col min="15636" max="15872" width="9.140625" style="15"/>
    <col min="15873" max="15873" width="103.85546875" style="15" customWidth="1"/>
    <col min="15874" max="15882" width="19.7109375" style="15" customWidth="1"/>
    <col min="15883" max="15884" width="10.7109375" style="15" customWidth="1"/>
    <col min="15885" max="15885" width="9.140625" style="15"/>
    <col min="15886" max="15886" width="12.85546875" style="15" customWidth="1"/>
    <col min="15887" max="15887" width="23.42578125" style="15" customWidth="1"/>
    <col min="15888" max="15889" width="9.140625" style="15"/>
    <col min="15890" max="15890" width="10.5703125" style="15" bestFit="1" customWidth="1"/>
    <col min="15891" max="15891" width="11.28515625" style="15" customWidth="1"/>
    <col min="15892" max="16128" width="9.140625" style="15"/>
    <col min="16129" max="16129" width="103.85546875" style="15" customWidth="1"/>
    <col min="16130" max="16138" width="19.7109375" style="15" customWidth="1"/>
    <col min="16139" max="16140" width="10.7109375" style="15" customWidth="1"/>
    <col min="16141" max="16141" width="9.140625" style="15"/>
    <col min="16142" max="16142" width="12.85546875" style="15" customWidth="1"/>
    <col min="16143" max="16143" width="23.42578125" style="15" customWidth="1"/>
    <col min="16144" max="16145" width="9.140625" style="15"/>
    <col min="16146" max="16146" width="10.5703125" style="15" bestFit="1" customWidth="1"/>
    <col min="16147" max="16147" width="11.28515625" style="15" customWidth="1"/>
    <col min="16148" max="16384" width="9.140625" style="15"/>
  </cols>
  <sheetData>
    <row r="1" spans="1:17" ht="9" customHeight="1" x14ac:dyDescent="0.35">
      <c r="A1" s="3188"/>
      <c r="B1" s="3188"/>
      <c r="C1" s="3188"/>
      <c r="D1" s="3188"/>
      <c r="E1" s="3188"/>
      <c r="F1" s="3188"/>
      <c r="G1" s="3188"/>
      <c r="H1" s="3188"/>
      <c r="I1" s="3188"/>
      <c r="J1" s="3188"/>
      <c r="K1" s="3188"/>
      <c r="L1" s="3188"/>
      <c r="M1" s="3188"/>
      <c r="N1" s="3188"/>
      <c r="O1" s="3188"/>
      <c r="P1" s="3188"/>
      <c r="Q1" s="3188"/>
    </row>
    <row r="2" spans="1:17" ht="30" customHeight="1" x14ac:dyDescent="0.35">
      <c r="A2" s="3188" t="s">
        <v>106</v>
      </c>
      <c r="B2" s="3188"/>
      <c r="C2" s="3188"/>
      <c r="D2" s="3188"/>
      <c r="E2" s="3188"/>
      <c r="F2" s="3188"/>
      <c r="G2" s="3188"/>
      <c r="H2" s="3188"/>
      <c r="I2" s="3188"/>
      <c r="J2" s="3188"/>
      <c r="K2" s="2598"/>
      <c r="L2" s="2598"/>
      <c r="M2" s="2598"/>
      <c r="N2" s="2598"/>
      <c r="O2" s="2598"/>
      <c r="P2" s="2598"/>
      <c r="Q2" s="2598"/>
    </row>
    <row r="3" spans="1:17" ht="29.25" customHeight="1" x14ac:dyDescent="0.35">
      <c r="A3" s="3189" t="s">
        <v>107</v>
      </c>
      <c r="B3" s="3189"/>
      <c r="C3" s="3189"/>
      <c r="D3" s="3189"/>
      <c r="E3" s="3189"/>
      <c r="F3" s="3189"/>
      <c r="G3" s="3189"/>
      <c r="H3" s="3189"/>
      <c r="I3" s="3189"/>
      <c r="J3" s="3189"/>
      <c r="K3" s="235"/>
      <c r="L3" s="235"/>
      <c r="M3" s="235"/>
      <c r="N3" s="235"/>
      <c r="O3" s="235"/>
      <c r="P3" s="235"/>
    </row>
    <row r="4" spans="1:17" ht="24.75" customHeight="1" x14ac:dyDescent="0.35">
      <c r="A4" s="3188" t="s">
        <v>373</v>
      </c>
      <c r="B4" s="3188"/>
      <c r="C4" s="3188"/>
      <c r="D4" s="3188"/>
      <c r="E4" s="3188"/>
      <c r="F4" s="3188"/>
      <c r="G4" s="3188"/>
      <c r="H4" s="3188"/>
      <c r="I4" s="3188"/>
      <c r="J4" s="3188"/>
      <c r="K4" s="2598"/>
      <c r="L4" s="2598"/>
    </row>
    <row r="5" spans="1:17" ht="19.5" customHeight="1" thickBot="1" x14ac:dyDescent="0.4">
      <c r="A5" s="16"/>
    </row>
    <row r="6" spans="1:17" ht="33" customHeight="1" thickBot="1" x14ac:dyDescent="0.4">
      <c r="A6" s="3191" t="s">
        <v>9</v>
      </c>
      <c r="B6" s="3198" t="s">
        <v>19</v>
      </c>
      <c r="C6" s="3199"/>
      <c r="D6" s="3200"/>
      <c r="E6" s="3198" t="s">
        <v>20</v>
      </c>
      <c r="F6" s="3199"/>
      <c r="G6" s="3200"/>
      <c r="H6" s="3181" t="s">
        <v>21</v>
      </c>
      <c r="I6" s="3182"/>
      <c r="J6" s="3183"/>
      <c r="K6" s="30"/>
      <c r="L6" s="30"/>
    </row>
    <row r="7" spans="1:17" ht="33" customHeight="1" thickBot="1" x14ac:dyDescent="0.4">
      <c r="A7" s="3192"/>
      <c r="B7" s="3201" t="s">
        <v>5</v>
      </c>
      <c r="C7" s="3202"/>
      <c r="D7" s="3203"/>
      <c r="E7" s="3201" t="s">
        <v>5</v>
      </c>
      <c r="F7" s="3202"/>
      <c r="G7" s="3203"/>
      <c r="H7" s="3184"/>
      <c r="I7" s="3185"/>
      <c r="J7" s="3186"/>
      <c r="K7" s="30"/>
      <c r="L7" s="30"/>
    </row>
    <row r="8" spans="1:17" ht="99.75" customHeight="1" thickBot="1" x14ac:dyDescent="0.4">
      <c r="A8" s="3204"/>
      <c r="B8" s="210" t="s">
        <v>26</v>
      </c>
      <c r="C8" s="212" t="s">
        <v>27</v>
      </c>
      <c r="D8" s="214" t="s">
        <v>4</v>
      </c>
      <c r="E8" s="210" t="s">
        <v>26</v>
      </c>
      <c r="F8" s="212" t="s">
        <v>27</v>
      </c>
      <c r="G8" s="214" t="s">
        <v>4</v>
      </c>
      <c r="H8" s="210" t="s">
        <v>26</v>
      </c>
      <c r="I8" s="212" t="s">
        <v>27</v>
      </c>
      <c r="J8" s="214" t="s">
        <v>4</v>
      </c>
      <c r="K8" s="30"/>
      <c r="L8" s="30"/>
    </row>
    <row r="9" spans="1:17" ht="36.75" customHeight="1" x14ac:dyDescent="0.35">
      <c r="A9" s="150" t="s">
        <v>22</v>
      </c>
      <c r="B9" s="163"/>
      <c r="C9" s="188"/>
      <c r="D9" s="189"/>
      <c r="E9" s="163"/>
      <c r="F9" s="188"/>
      <c r="G9" s="190"/>
      <c r="H9" s="149"/>
      <c r="I9" s="74"/>
      <c r="J9" s="75"/>
      <c r="K9" s="30"/>
      <c r="L9" s="30"/>
    </row>
    <row r="10" spans="1:17" ht="29.25" customHeight="1" x14ac:dyDescent="0.35">
      <c r="A10" s="215" t="s">
        <v>115</v>
      </c>
      <c r="B10" s="95">
        <v>10</v>
      </c>
      <c r="C10" s="89">
        <v>0</v>
      </c>
      <c r="D10" s="13">
        <f>SUM(B10:C10)</f>
        <v>10</v>
      </c>
      <c r="E10" s="95">
        <v>5</v>
      </c>
      <c r="F10" s="89">
        <f>F20+F15</f>
        <v>0</v>
      </c>
      <c r="G10" s="78">
        <f>SUM(E10:F10)</f>
        <v>5</v>
      </c>
      <c r="H10" s="2696">
        <f t="shared" ref="H10:J11" si="0">B10+E10</f>
        <v>15</v>
      </c>
      <c r="I10" s="205">
        <f t="shared" si="0"/>
        <v>0</v>
      </c>
      <c r="J10" s="206">
        <f t="shared" si="0"/>
        <v>15</v>
      </c>
      <c r="K10" s="30"/>
      <c r="L10" s="30"/>
    </row>
    <row r="11" spans="1:17" ht="58.5" customHeight="1" thickBot="1" x14ac:dyDescent="0.4">
      <c r="A11" s="21" t="s">
        <v>116</v>
      </c>
      <c r="B11" s="814">
        <v>9</v>
      </c>
      <c r="C11" s="165">
        <v>1</v>
      </c>
      <c r="D11" s="2697">
        <f>SUM(B11:C11)</f>
        <v>10</v>
      </c>
      <c r="E11" s="95">
        <v>5</v>
      </c>
      <c r="F11" s="89">
        <f>F21+F16</f>
        <v>0</v>
      </c>
      <c r="G11" s="78">
        <f>SUM(E11:F11)</f>
        <v>5</v>
      </c>
      <c r="H11" s="2698">
        <f t="shared" si="0"/>
        <v>14</v>
      </c>
      <c r="I11" s="208">
        <f t="shared" si="0"/>
        <v>1</v>
      </c>
      <c r="J11" s="209">
        <f t="shared" si="0"/>
        <v>15</v>
      </c>
      <c r="K11" s="30"/>
      <c r="L11" s="30"/>
    </row>
    <row r="12" spans="1:17" ht="36.75" customHeight="1" thickBot="1" x14ac:dyDescent="0.4">
      <c r="A12" s="17" t="s">
        <v>12</v>
      </c>
      <c r="B12" s="56">
        <f t="shared" ref="B12:G12" si="1">SUM(B9:B11)</f>
        <v>19</v>
      </c>
      <c r="C12" s="56">
        <f t="shared" si="1"/>
        <v>1</v>
      </c>
      <c r="D12" s="56">
        <f t="shared" si="1"/>
        <v>20</v>
      </c>
      <c r="E12" s="56">
        <f t="shared" si="1"/>
        <v>10</v>
      </c>
      <c r="F12" s="56">
        <f t="shared" si="1"/>
        <v>0</v>
      </c>
      <c r="G12" s="56">
        <f t="shared" si="1"/>
        <v>10</v>
      </c>
      <c r="H12" s="56">
        <f>SUM(H10:H11)</f>
        <v>29</v>
      </c>
      <c r="I12" s="56">
        <f>SUM(I10:I11)</f>
        <v>1</v>
      </c>
      <c r="J12" s="60">
        <f>SUM(J10:J11)</f>
        <v>30</v>
      </c>
      <c r="K12" s="30"/>
      <c r="L12" s="30"/>
    </row>
    <row r="13" spans="1:17" ht="27" customHeight="1" thickBot="1" x14ac:dyDescent="0.4">
      <c r="A13" s="17" t="s">
        <v>23</v>
      </c>
      <c r="B13" s="54"/>
      <c r="C13" s="156"/>
      <c r="D13" s="157"/>
      <c r="E13" s="54"/>
      <c r="F13" s="156"/>
      <c r="G13" s="157"/>
      <c r="H13" s="55"/>
      <c r="I13" s="156"/>
      <c r="J13" s="158"/>
      <c r="K13" s="30"/>
      <c r="L13" s="30"/>
    </row>
    <row r="14" spans="1:17" ht="31.5" customHeight="1" x14ac:dyDescent="0.35">
      <c r="A14" s="39" t="s">
        <v>11</v>
      </c>
      <c r="B14" s="4"/>
      <c r="C14" s="6"/>
      <c r="D14" s="19"/>
      <c r="E14" s="4"/>
      <c r="F14" s="6"/>
      <c r="G14" s="19"/>
      <c r="H14" s="55"/>
      <c r="I14" s="84"/>
      <c r="J14" s="91"/>
      <c r="K14" s="27"/>
      <c r="L14" s="27"/>
    </row>
    <row r="15" spans="1:17" ht="24.95" customHeight="1" x14ac:dyDescent="0.35">
      <c r="A15" s="718" t="s">
        <v>115</v>
      </c>
      <c r="B15" s="2699">
        <v>10</v>
      </c>
      <c r="C15" s="2699">
        <v>0</v>
      </c>
      <c r="D15" s="2700">
        <f>SUM(B15:C15)</f>
        <v>10</v>
      </c>
      <c r="E15" s="8">
        <v>5</v>
      </c>
      <c r="F15" s="2699">
        <v>0</v>
      </c>
      <c r="G15" s="10">
        <f>SUM(E15:F15)</f>
        <v>5</v>
      </c>
      <c r="H15" s="2696">
        <f t="shared" ref="H15:J16" si="2">B15+E15</f>
        <v>15</v>
      </c>
      <c r="I15" s="205">
        <f t="shared" si="2"/>
        <v>0</v>
      </c>
      <c r="J15" s="206">
        <f t="shared" si="2"/>
        <v>15</v>
      </c>
      <c r="K15" s="24"/>
      <c r="L15" s="24"/>
    </row>
    <row r="16" spans="1:17" ht="57.75" customHeight="1" thickBot="1" x14ac:dyDescent="0.4">
      <c r="A16" s="21" t="s">
        <v>116</v>
      </c>
      <c r="B16" s="8">
        <v>9</v>
      </c>
      <c r="C16" s="8">
        <v>1</v>
      </c>
      <c r="D16" s="13">
        <f>SUM(B16:C16)</f>
        <v>10</v>
      </c>
      <c r="E16" s="8">
        <v>5</v>
      </c>
      <c r="F16" s="8">
        <v>0</v>
      </c>
      <c r="G16" s="13">
        <f>SUM(E16:F16)</f>
        <v>5</v>
      </c>
      <c r="H16" s="2701">
        <f t="shared" si="2"/>
        <v>14</v>
      </c>
      <c r="I16" s="208">
        <f t="shared" si="2"/>
        <v>1</v>
      </c>
      <c r="J16" s="198">
        <f t="shared" si="2"/>
        <v>15</v>
      </c>
      <c r="K16" s="24"/>
      <c r="L16" s="24"/>
    </row>
    <row r="17" spans="1:16" ht="24.95" customHeight="1" thickBot="1" x14ac:dyDescent="0.4">
      <c r="A17" s="2" t="s">
        <v>8</v>
      </c>
      <c r="B17" s="51">
        <f t="shared" ref="B17:J17" si="3">SUM(B15:B16)</f>
        <v>19</v>
      </c>
      <c r="C17" s="51">
        <f t="shared" si="3"/>
        <v>1</v>
      </c>
      <c r="D17" s="51">
        <f t="shared" si="3"/>
        <v>20</v>
      </c>
      <c r="E17" s="51">
        <f t="shared" si="3"/>
        <v>10</v>
      </c>
      <c r="F17" s="51">
        <f t="shared" si="3"/>
        <v>0</v>
      </c>
      <c r="G17" s="1">
        <f t="shared" si="3"/>
        <v>10</v>
      </c>
      <c r="H17" s="199">
        <f t="shared" si="3"/>
        <v>29</v>
      </c>
      <c r="I17" s="199">
        <f t="shared" si="3"/>
        <v>1</v>
      </c>
      <c r="J17" s="167">
        <f t="shared" si="3"/>
        <v>30</v>
      </c>
      <c r="K17" s="31"/>
      <c r="L17" s="31"/>
    </row>
    <row r="18" spans="1:16" ht="24.95" customHeight="1" thickBot="1" x14ac:dyDescent="0.4">
      <c r="A18" s="211" t="s">
        <v>25</v>
      </c>
      <c r="B18" s="180"/>
      <c r="C18" s="181"/>
      <c r="D18" s="182"/>
      <c r="E18" s="180"/>
      <c r="F18" s="181"/>
      <c r="G18" s="186"/>
      <c r="H18" s="200"/>
      <c r="I18" s="201"/>
      <c r="J18" s="202"/>
      <c r="K18" s="24"/>
      <c r="L18" s="24"/>
    </row>
    <row r="19" spans="1:16" ht="32.25" customHeight="1" x14ac:dyDescent="0.35">
      <c r="A19" s="215" t="s">
        <v>115</v>
      </c>
      <c r="B19" s="2608">
        <v>0</v>
      </c>
      <c r="C19" s="11">
        <v>0</v>
      </c>
      <c r="D19" s="14">
        <f>SUM(B19:C19)</f>
        <v>0</v>
      </c>
      <c r="E19" s="2702">
        <v>0</v>
      </c>
      <c r="F19" s="2703">
        <v>0</v>
      </c>
      <c r="G19" s="14">
        <f>SUM(E19:F19)</f>
        <v>0</v>
      </c>
      <c r="H19" s="195">
        <f t="shared" ref="H19:J20" si="4">B19+E19</f>
        <v>0</v>
      </c>
      <c r="I19" s="203">
        <f t="shared" si="4"/>
        <v>0</v>
      </c>
      <c r="J19" s="196">
        <f t="shared" si="4"/>
        <v>0</v>
      </c>
      <c r="K19" s="24"/>
      <c r="L19" s="24"/>
    </row>
    <row r="20" spans="1:16" ht="66" customHeight="1" thickBot="1" x14ac:dyDescent="0.4">
      <c r="A20" s="21" t="s">
        <v>116</v>
      </c>
      <c r="B20" s="2610">
        <v>0</v>
      </c>
      <c r="C20" s="9">
        <v>0</v>
      </c>
      <c r="D20" s="13">
        <f>SUM(B20:C20)</f>
        <v>0</v>
      </c>
      <c r="E20" s="8">
        <v>0</v>
      </c>
      <c r="F20" s="12">
        <v>0</v>
      </c>
      <c r="G20" s="13">
        <f>SUM(E20:F20)</f>
        <v>0</v>
      </c>
      <c r="H20" s="204">
        <f t="shared" si="4"/>
        <v>0</v>
      </c>
      <c r="I20" s="205">
        <f t="shared" si="4"/>
        <v>0</v>
      </c>
      <c r="J20" s="206">
        <f t="shared" si="4"/>
        <v>0</v>
      </c>
      <c r="K20" s="24"/>
      <c r="L20" s="24"/>
    </row>
    <row r="21" spans="1:16" ht="36.75" customHeight="1" thickBot="1" x14ac:dyDescent="0.4">
      <c r="A21" s="2" t="s">
        <v>13</v>
      </c>
      <c r="B21" s="45">
        <f t="shared" ref="B21:J21" si="5">SUM(B19:B20)</f>
        <v>0</v>
      </c>
      <c r="C21" s="45">
        <f t="shared" si="5"/>
        <v>0</v>
      </c>
      <c r="D21" s="45">
        <f t="shared" si="5"/>
        <v>0</v>
      </c>
      <c r="E21" s="45">
        <f t="shared" si="5"/>
        <v>0</v>
      </c>
      <c r="F21" s="45">
        <f t="shared" si="5"/>
        <v>0</v>
      </c>
      <c r="G21" s="45">
        <f t="shared" si="5"/>
        <v>0</v>
      </c>
      <c r="H21" s="166">
        <f t="shared" si="5"/>
        <v>0</v>
      </c>
      <c r="I21" s="166">
        <f t="shared" si="5"/>
        <v>0</v>
      </c>
      <c r="J21" s="167">
        <f t="shared" si="5"/>
        <v>0</v>
      </c>
      <c r="K21" s="24"/>
      <c r="L21" s="24"/>
    </row>
    <row r="22" spans="1:16" ht="30" customHeight="1" thickBot="1" x14ac:dyDescent="0.4">
      <c r="A22" s="33" t="s">
        <v>10</v>
      </c>
      <c r="B22" s="56">
        <f t="shared" ref="B22:J22" si="6">B17</f>
        <v>19</v>
      </c>
      <c r="C22" s="56">
        <f t="shared" si="6"/>
        <v>1</v>
      </c>
      <c r="D22" s="56">
        <f t="shared" si="6"/>
        <v>20</v>
      </c>
      <c r="E22" s="56">
        <f t="shared" si="6"/>
        <v>10</v>
      </c>
      <c r="F22" s="56">
        <f t="shared" si="6"/>
        <v>0</v>
      </c>
      <c r="G22" s="57">
        <f t="shared" si="6"/>
        <v>10</v>
      </c>
      <c r="H22" s="57">
        <f t="shared" si="6"/>
        <v>29</v>
      </c>
      <c r="I22" s="57">
        <f t="shared" si="6"/>
        <v>1</v>
      </c>
      <c r="J22" s="60">
        <f t="shared" si="6"/>
        <v>30</v>
      </c>
      <c r="K22" s="34"/>
      <c r="L22" s="34"/>
    </row>
    <row r="23" spans="1:16" ht="26.25" thickBot="1" x14ac:dyDescent="0.4">
      <c r="A23" s="33" t="s">
        <v>14</v>
      </c>
      <c r="B23" s="56">
        <f t="shared" ref="B23:J23" si="7">B21</f>
        <v>0</v>
      </c>
      <c r="C23" s="56">
        <f t="shared" si="7"/>
        <v>0</v>
      </c>
      <c r="D23" s="56">
        <f t="shared" si="7"/>
        <v>0</v>
      </c>
      <c r="E23" s="56">
        <f t="shared" si="7"/>
        <v>0</v>
      </c>
      <c r="F23" s="56">
        <f t="shared" si="7"/>
        <v>0</v>
      </c>
      <c r="G23" s="57">
        <f t="shared" si="7"/>
        <v>0</v>
      </c>
      <c r="H23" s="57">
        <f t="shared" si="7"/>
        <v>0</v>
      </c>
      <c r="I23" s="57">
        <f t="shared" si="7"/>
        <v>0</v>
      </c>
      <c r="J23" s="60">
        <f t="shared" si="7"/>
        <v>0</v>
      </c>
      <c r="K23" s="25"/>
      <c r="L23" s="25"/>
    </row>
    <row r="24" spans="1:16" ht="26.25" thickBot="1" x14ac:dyDescent="0.4">
      <c r="A24" s="3" t="s">
        <v>15</v>
      </c>
      <c r="B24" s="58">
        <f t="shared" ref="B24:J24" si="8">SUM(B22:B23)</f>
        <v>19</v>
      </c>
      <c r="C24" s="58">
        <f t="shared" si="8"/>
        <v>1</v>
      </c>
      <c r="D24" s="58">
        <f t="shared" si="8"/>
        <v>20</v>
      </c>
      <c r="E24" s="58">
        <f t="shared" si="8"/>
        <v>10</v>
      </c>
      <c r="F24" s="58">
        <f t="shared" si="8"/>
        <v>0</v>
      </c>
      <c r="G24" s="59">
        <f t="shared" si="8"/>
        <v>10</v>
      </c>
      <c r="H24" s="59">
        <f t="shared" si="8"/>
        <v>29</v>
      </c>
      <c r="I24" s="59">
        <f t="shared" si="8"/>
        <v>1</v>
      </c>
      <c r="J24" s="61">
        <f t="shared" si="8"/>
        <v>30</v>
      </c>
      <c r="K24" s="25"/>
      <c r="L24" s="25"/>
    </row>
    <row r="25" spans="1:16" ht="12" customHeight="1" x14ac:dyDescent="0.3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6" ht="25.5" hidden="1" customHeight="1" x14ac:dyDescent="0.3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8"/>
    </row>
    <row r="27" spans="1:16" ht="37.5" customHeight="1" x14ac:dyDescent="0.35">
      <c r="A27" s="3194" t="s">
        <v>114</v>
      </c>
      <c r="B27" s="3194"/>
      <c r="C27" s="3194"/>
      <c r="D27" s="3194"/>
      <c r="E27" s="3194"/>
      <c r="F27" s="3194"/>
      <c r="G27" s="3194"/>
      <c r="H27" s="3194"/>
      <c r="I27" s="3194"/>
      <c r="J27" s="3194"/>
      <c r="K27" s="3194"/>
      <c r="L27" s="3194"/>
      <c r="M27" s="3194"/>
      <c r="N27" s="3194"/>
      <c r="O27" s="3194"/>
      <c r="P27" s="3194"/>
    </row>
    <row r="28" spans="1:16" ht="26.25" customHeight="1" x14ac:dyDescent="0.3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4" zoomScale="50" zoomScaleNormal="50" workbookViewId="0">
      <selection activeCell="E12" sqref="E12"/>
    </sheetView>
  </sheetViews>
  <sheetFormatPr defaultColWidth="9.140625" defaultRowHeight="25.5" x14ac:dyDescent="0.35"/>
  <cols>
    <col min="1" max="1" width="88.85546875" style="15" customWidth="1"/>
    <col min="2" max="2" width="16.140625" style="15" customWidth="1"/>
    <col min="3" max="3" width="12.85546875" style="15" customWidth="1"/>
    <col min="4" max="4" width="12.28515625" style="15" customWidth="1"/>
    <col min="5" max="5" width="16.85546875" style="15" customWidth="1"/>
    <col min="6" max="6" width="12.85546875" style="15" customWidth="1"/>
    <col min="7" max="7" width="11" style="15" customWidth="1"/>
    <col min="8" max="8" width="13.7109375" style="15" customWidth="1"/>
    <col min="9" max="9" width="13" style="15" customWidth="1"/>
    <col min="10" max="10" width="12.28515625" style="15" customWidth="1"/>
    <col min="11" max="11" width="14.42578125" style="15" customWidth="1"/>
    <col min="12" max="12" width="13.28515625" style="15" customWidth="1"/>
    <col min="13" max="13" width="12" style="15" customWidth="1"/>
    <col min="14" max="14" width="14" style="15" customWidth="1"/>
    <col min="15" max="15" width="12.85546875" style="15" customWidth="1"/>
    <col min="16" max="16" width="10.85546875" style="15" customWidth="1"/>
    <col min="17" max="18" width="10.7109375" style="15" customWidth="1"/>
    <col min="19" max="19" width="9.140625" style="15" customWidth="1"/>
    <col min="20" max="20" width="12.85546875" style="15" customWidth="1"/>
    <col min="21" max="21" width="23.42578125" style="15" customWidth="1"/>
    <col min="22" max="23" width="9.140625" style="15" customWidth="1"/>
    <col min="24" max="24" width="10.5703125" style="15" bestFit="1" customWidth="1"/>
    <col min="25" max="25" width="11.28515625" style="15" customWidth="1"/>
    <col min="26" max="16384" width="9.140625" style="15"/>
  </cols>
  <sheetData>
    <row r="1" spans="1:20" ht="39.75" customHeight="1" x14ac:dyDescent="0.35">
      <c r="A1" s="3190" t="s">
        <v>120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29"/>
      <c r="R1" s="29"/>
      <c r="S1" s="29"/>
      <c r="T1" s="29"/>
    </row>
    <row r="2" spans="1:20" ht="28.5" customHeight="1" x14ac:dyDescent="0.3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20" ht="37.5" customHeight="1" x14ac:dyDescent="0.35">
      <c r="A3" s="3190" t="s">
        <v>387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2598"/>
      <c r="R3" s="2598"/>
    </row>
    <row r="4" spans="1:20" ht="33" customHeight="1" thickBot="1" x14ac:dyDescent="0.4">
      <c r="A4" s="16"/>
    </row>
    <row r="5" spans="1:20" ht="33" customHeight="1" x14ac:dyDescent="0.35">
      <c r="A5" s="3191" t="s">
        <v>9</v>
      </c>
      <c r="B5" s="3205" t="s">
        <v>0</v>
      </c>
      <c r="C5" s="3206"/>
      <c r="D5" s="3207"/>
      <c r="E5" s="3205" t="s">
        <v>1</v>
      </c>
      <c r="F5" s="3206"/>
      <c r="G5" s="3207"/>
      <c r="H5" s="3205" t="s">
        <v>2</v>
      </c>
      <c r="I5" s="3206"/>
      <c r="J5" s="3207"/>
      <c r="K5" s="3205" t="s">
        <v>3</v>
      </c>
      <c r="L5" s="3206"/>
      <c r="M5" s="3207"/>
      <c r="N5" s="3181" t="s">
        <v>6</v>
      </c>
      <c r="O5" s="3182"/>
      <c r="P5" s="3183"/>
      <c r="Q5" s="30"/>
      <c r="R5" s="30"/>
    </row>
    <row r="6" spans="1:20" ht="33" customHeight="1" thickBot="1" x14ac:dyDescent="0.4">
      <c r="A6" s="3192"/>
      <c r="B6" s="3208"/>
      <c r="C6" s="3209"/>
      <c r="D6" s="3210"/>
      <c r="E6" s="3211"/>
      <c r="F6" s="3212"/>
      <c r="G6" s="3213"/>
      <c r="H6" s="3211"/>
      <c r="I6" s="3212"/>
      <c r="J6" s="3213"/>
      <c r="K6" s="3208"/>
      <c r="L6" s="3209"/>
      <c r="M6" s="3210"/>
      <c r="N6" s="3184"/>
      <c r="O6" s="3185"/>
      <c r="P6" s="3186"/>
      <c r="Q6" s="30"/>
      <c r="R6" s="30"/>
    </row>
    <row r="7" spans="1:20" ht="99.75" customHeight="1" thickBot="1" x14ac:dyDescent="0.4">
      <c r="A7" s="3204"/>
      <c r="B7" s="210" t="s">
        <v>26</v>
      </c>
      <c r="C7" s="212" t="s">
        <v>27</v>
      </c>
      <c r="D7" s="213" t="s">
        <v>4</v>
      </c>
      <c r="E7" s="210" t="s">
        <v>26</v>
      </c>
      <c r="F7" s="212" t="s">
        <v>27</v>
      </c>
      <c r="G7" s="213" t="s">
        <v>4</v>
      </c>
      <c r="H7" s="210" t="s">
        <v>26</v>
      </c>
      <c r="I7" s="212" t="s">
        <v>27</v>
      </c>
      <c r="J7" s="213" t="s">
        <v>4</v>
      </c>
      <c r="K7" s="210" t="s">
        <v>26</v>
      </c>
      <c r="L7" s="212" t="s">
        <v>27</v>
      </c>
      <c r="M7" s="213" t="s">
        <v>4</v>
      </c>
      <c r="N7" s="210" t="s">
        <v>26</v>
      </c>
      <c r="O7" s="212" t="s">
        <v>27</v>
      </c>
      <c r="P7" s="214" t="s">
        <v>4</v>
      </c>
      <c r="Q7" s="30"/>
      <c r="R7" s="30"/>
    </row>
    <row r="8" spans="1:20" ht="45" customHeight="1" thickBot="1" x14ac:dyDescent="0.4">
      <c r="A8" s="2" t="s">
        <v>22</v>
      </c>
      <c r="B8" s="45"/>
      <c r="C8" s="45"/>
      <c r="D8" s="45"/>
      <c r="E8" s="45"/>
      <c r="F8" s="45"/>
      <c r="G8" s="1"/>
      <c r="H8" s="46"/>
      <c r="I8" s="45"/>
      <c r="J8" s="45"/>
      <c r="K8" s="45"/>
      <c r="L8" s="45"/>
      <c r="M8" s="1"/>
      <c r="N8" s="45"/>
      <c r="O8" s="45"/>
      <c r="P8" s="1"/>
      <c r="Q8" s="30"/>
      <c r="R8" s="30"/>
    </row>
    <row r="9" spans="1:20" ht="28.5" customHeight="1" x14ac:dyDescent="0.35">
      <c r="A9" s="66" t="s">
        <v>22</v>
      </c>
      <c r="B9" s="69"/>
      <c r="C9" s="67"/>
      <c r="D9" s="70"/>
      <c r="E9" s="69"/>
      <c r="F9" s="67"/>
      <c r="G9" s="70"/>
      <c r="H9" s="69"/>
      <c r="I9" s="67"/>
      <c r="J9" s="70"/>
      <c r="K9" s="68"/>
      <c r="L9" s="67"/>
      <c r="M9" s="71"/>
      <c r="N9" s="41"/>
      <c r="O9" s="323"/>
      <c r="P9" s="322"/>
      <c r="Q9" s="30"/>
      <c r="R9" s="30"/>
    </row>
    <row r="10" spans="1:20" ht="28.5" customHeight="1" x14ac:dyDescent="0.35">
      <c r="A10" s="21" t="s">
        <v>121</v>
      </c>
      <c r="B10" s="95">
        <f t="shared" ref="B10:M15" si="0">B19+B27</f>
        <v>24</v>
      </c>
      <c r="C10" s="89">
        <f t="shared" si="0"/>
        <v>0</v>
      </c>
      <c r="D10" s="187">
        <f t="shared" si="0"/>
        <v>24</v>
      </c>
      <c r="E10" s="95">
        <f t="shared" si="0"/>
        <v>18</v>
      </c>
      <c r="F10" s="89">
        <f t="shared" si="0"/>
        <v>0</v>
      </c>
      <c r="G10" s="187">
        <f t="shared" si="0"/>
        <v>18</v>
      </c>
      <c r="H10" s="95">
        <f>H19+H27</f>
        <v>21</v>
      </c>
      <c r="I10" s="89">
        <f t="shared" ref="I10:J10" si="1">I19+I27</f>
        <v>1</v>
      </c>
      <c r="J10" s="187">
        <f t="shared" si="1"/>
        <v>22</v>
      </c>
      <c r="K10" s="95">
        <f>K19+K27</f>
        <v>25</v>
      </c>
      <c r="L10" s="89">
        <f t="shared" ref="L10:M10" si="2">L19+L27</f>
        <v>0</v>
      </c>
      <c r="M10" s="187">
        <f t="shared" si="2"/>
        <v>25</v>
      </c>
      <c r="N10" s="374">
        <f t="shared" ref="N10:O15" si="3">B10+E10+H10+K10</f>
        <v>88</v>
      </c>
      <c r="O10" s="375">
        <f t="shared" si="3"/>
        <v>1</v>
      </c>
      <c r="P10" s="376">
        <f t="shared" ref="P10:P15" si="4">SUM(N10:O10)</f>
        <v>89</v>
      </c>
      <c r="Q10" s="30"/>
      <c r="R10" s="30"/>
    </row>
    <row r="11" spans="1:20" ht="30.75" customHeight="1" x14ac:dyDescent="0.35">
      <c r="A11" s="21" t="s">
        <v>122</v>
      </c>
      <c r="B11" s="95">
        <f t="shared" si="0"/>
        <v>16</v>
      </c>
      <c r="C11" s="89">
        <f t="shared" si="0"/>
        <v>0</v>
      </c>
      <c r="D11" s="187">
        <f t="shared" si="0"/>
        <v>16</v>
      </c>
      <c r="E11" s="95">
        <f t="shared" si="0"/>
        <v>14</v>
      </c>
      <c r="F11" s="89">
        <f t="shared" si="0"/>
        <v>0</v>
      </c>
      <c r="G11" s="187">
        <f t="shared" si="0"/>
        <v>14</v>
      </c>
      <c r="H11" s="95">
        <f t="shared" si="0"/>
        <v>18</v>
      </c>
      <c r="I11" s="89">
        <f t="shared" si="0"/>
        <v>1</v>
      </c>
      <c r="J11" s="187">
        <f t="shared" si="0"/>
        <v>19</v>
      </c>
      <c r="K11" s="95">
        <f t="shared" si="0"/>
        <v>9</v>
      </c>
      <c r="L11" s="89">
        <f t="shared" si="0"/>
        <v>0</v>
      </c>
      <c r="M11" s="187">
        <f t="shared" si="0"/>
        <v>9</v>
      </c>
      <c r="N11" s="374">
        <f t="shared" si="3"/>
        <v>57</v>
      </c>
      <c r="O11" s="375">
        <f t="shared" si="3"/>
        <v>1</v>
      </c>
      <c r="P11" s="376">
        <f t="shared" si="4"/>
        <v>58</v>
      </c>
      <c r="Q11" s="30"/>
      <c r="R11" s="30"/>
    </row>
    <row r="12" spans="1:20" ht="30.75" customHeight="1" x14ac:dyDescent="0.35">
      <c r="A12" s="21" t="s">
        <v>123</v>
      </c>
      <c r="B12" s="95">
        <f t="shared" si="0"/>
        <v>24</v>
      </c>
      <c r="C12" s="89">
        <f t="shared" si="0"/>
        <v>0</v>
      </c>
      <c r="D12" s="187">
        <f t="shared" si="0"/>
        <v>24</v>
      </c>
      <c r="E12" s="95">
        <f t="shared" si="0"/>
        <v>20</v>
      </c>
      <c r="F12" s="89">
        <f t="shared" si="0"/>
        <v>2</v>
      </c>
      <c r="G12" s="187">
        <f t="shared" si="0"/>
        <v>22</v>
      </c>
      <c r="H12" s="95">
        <f t="shared" si="0"/>
        <v>19</v>
      </c>
      <c r="I12" s="89">
        <f t="shared" si="0"/>
        <v>3</v>
      </c>
      <c r="J12" s="187">
        <f t="shared" si="0"/>
        <v>22</v>
      </c>
      <c r="K12" s="95">
        <f t="shared" si="0"/>
        <v>33</v>
      </c>
      <c r="L12" s="89">
        <f t="shared" si="0"/>
        <v>6</v>
      </c>
      <c r="M12" s="187">
        <f t="shared" si="0"/>
        <v>39</v>
      </c>
      <c r="N12" s="374">
        <f t="shared" si="3"/>
        <v>96</v>
      </c>
      <c r="O12" s="375">
        <f t="shared" si="3"/>
        <v>11</v>
      </c>
      <c r="P12" s="376">
        <f t="shared" si="4"/>
        <v>107</v>
      </c>
      <c r="Q12" s="30"/>
      <c r="R12" s="30"/>
    </row>
    <row r="13" spans="1:20" ht="30.75" customHeight="1" x14ac:dyDescent="0.35">
      <c r="A13" s="21" t="s">
        <v>124</v>
      </c>
      <c r="B13" s="95">
        <f t="shared" si="0"/>
        <v>23</v>
      </c>
      <c r="C13" s="89">
        <f t="shared" si="0"/>
        <v>0</v>
      </c>
      <c r="D13" s="187">
        <f t="shared" si="0"/>
        <v>23</v>
      </c>
      <c r="E13" s="95">
        <f t="shared" si="0"/>
        <v>23</v>
      </c>
      <c r="F13" s="89">
        <f t="shared" si="0"/>
        <v>4</v>
      </c>
      <c r="G13" s="187">
        <f t="shared" si="0"/>
        <v>27</v>
      </c>
      <c r="H13" s="95">
        <f t="shared" si="0"/>
        <v>27</v>
      </c>
      <c r="I13" s="89">
        <f t="shared" si="0"/>
        <v>2</v>
      </c>
      <c r="J13" s="187">
        <f t="shared" si="0"/>
        <v>29</v>
      </c>
      <c r="K13" s="95">
        <f t="shared" si="0"/>
        <v>0</v>
      </c>
      <c r="L13" s="89">
        <f t="shared" si="0"/>
        <v>0</v>
      </c>
      <c r="M13" s="187">
        <f t="shared" si="0"/>
        <v>0</v>
      </c>
      <c r="N13" s="374">
        <f t="shared" si="3"/>
        <v>73</v>
      </c>
      <c r="O13" s="375">
        <f t="shared" si="3"/>
        <v>6</v>
      </c>
      <c r="P13" s="376">
        <f t="shared" si="4"/>
        <v>79</v>
      </c>
      <c r="Q13" s="30"/>
      <c r="R13" s="30"/>
    </row>
    <row r="14" spans="1:20" ht="30.75" customHeight="1" x14ac:dyDescent="0.35">
      <c r="A14" s="21" t="s">
        <v>35</v>
      </c>
      <c r="B14" s="95">
        <f t="shared" si="0"/>
        <v>22</v>
      </c>
      <c r="C14" s="89">
        <f t="shared" si="0"/>
        <v>1</v>
      </c>
      <c r="D14" s="187">
        <f t="shared" si="0"/>
        <v>23</v>
      </c>
      <c r="E14" s="95">
        <f t="shared" si="0"/>
        <v>25</v>
      </c>
      <c r="F14" s="89">
        <f t="shared" si="0"/>
        <v>0</v>
      </c>
      <c r="G14" s="187">
        <f t="shared" si="0"/>
        <v>25</v>
      </c>
      <c r="H14" s="95">
        <f t="shared" si="0"/>
        <v>22</v>
      </c>
      <c r="I14" s="89">
        <f t="shared" si="0"/>
        <v>0</v>
      </c>
      <c r="J14" s="187">
        <f t="shared" si="0"/>
        <v>22</v>
      </c>
      <c r="K14" s="95">
        <f t="shared" si="0"/>
        <v>16</v>
      </c>
      <c r="L14" s="89">
        <f t="shared" si="0"/>
        <v>4</v>
      </c>
      <c r="M14" s="187">
        <f t="shared" si="0"/>
        <v>20</v>
      </c>
      <c r="N14" s="374">
        <f t="shared" si="3"/>
        <v>85</v>
      </c>
      <c r="O14" s="375">
        <f t="shared" si="3"/>
        <v>5</v>
      </c>
      <c r="P14" s="376">
        <f t="shared" si="4"/>
        <v>90</v>
      </c>
      <c r="Q14" s="30"/>
      <c r="R14" s="30"/>
    </row>
    <row r="15" spans="1:20" ht="27.75" customHeight="1" thickBot="1" x14ac:dyDescent="0.4">
      <c r="A15" s="21" t="s">
        <v>125</v>
      </c>
      <c r="B15" s="320">
        <f t="shared" si="0"/>
        <v>15</v>
      </c>
      <c r="C15" s="296">
        <f t="shared" si="0"/>
        <v>0</v>
      </c>
      <c r="D15" s="296">
        <f t="shared" si="0"/>
        <v>15</v>
      </c>
      <c r="E15" s="320">
        <f t="shared" si="0"/>
        <v>18</v>
      </c>
      <c r="F15" s="296">
        <f t="shared" si="0"/>
        <v>0</v>
      </c>
      <c r="G15" s="385">
        <f t="shared" si="0"/>
        <v>18</v>
      </c>
      <c r="H15" s="320">
        <f t="shared" si="0"/>
        <v>13</v>
      </c>
      <c r="I15" s="296">
        <f t="shared" si="0"/>
        <v>1</v>
      </c>
      <c r="J15" s="385">
        <f t="shared" si="0"/>
        <v>14</v>
      </c>
      <c r="K15" s="320">
        <f t="shared" si="0"/>
        <v>10</v>
      </c>
      <c r="L15" s="296">
        <f t="shared" si="0"/>
        <v>0</v>
      </c>
      <c r="M15" s="385">
        <f t="shared" si="0"/>
        <v>10</v>
      </c>
      <c r="N15" s="386">
        <f t="shared" si="3"/>
        <v>56</v>
      </c>
      <c r="O15" s="375">
        <f t="shared" si="3"/>
        <v>1</v>
      </c>
      <c r="P15" s="387">
        <f t="shared" si="4"/>
        <v>57</v>
      </c>
      <c r="Q15" s="30"/>
      <c r="R15" s="30"/>
    </row>
    <row r="16" spans="1:20" ht="45" customHeight="1" thickBot="1" x14ac:dyDescent="0.4">
      <c r="A16" s="17" t="s">
        <v>12</v>
      </c>
      <c r="B16" s="56">
        <f t="shared" ref="B16:P16" si="5">SUM(B10:B15)</f>
        <v>124</v>
      </c>
      <c r="C16" s="56">
        <f t="shared" si="5"/>
        <v>1</v>
      </c>
      <c r="D16" s="56">
        <f t="shared" si="5"/>
        <v>125</v>
      </c>
      <c r="E16" s="56">
        <f t="shared" si="5"/>
        <v>118</v>
      </c>
      <c r="F16" s="56">
        <f t="shared" si="5"/>
        <v>6</v>
      </c>
      <c r="G16" s="56">
        <f t="shared" si="5"/>
        <v>124</v>
      </c>
      <c r="H16" s="56">
        <f t="shared" si="5"/>
        <v>120</v>
      </c>
      <c r="I16" s="56">
        <f t="shared" si="5"/>
        <v>8</v>
      </c>
      <c r="J16" s="56">
        <f t="shared" si="5"/>
        <v>128</v>
      </c>
      <c r="K16" s="56">
        <f t="shared" si="5"/>
        <v>93</v>
      </c>
      <c r="L16" s="56">
        <f t="shared" si="5"/>
        <v>10</v>
      </c>
      <c r="M16" s="56">
        <f t="shared" si="5"/>
        <v>103</v>
      </c>
      <c r="N16" s="56">
        <f t="shared" si="5"/>
        <v>455</v>
      </c>
      <c r="O16" s="178">
        <f>C16+F16+I16+L16</f>
        <v>25</v>
      </c>
      <c r="P16" s="60">
        <f t="shared" si="5"/>
        <v>480</v>
      </c>
      <c r="Q16" s="30"/>
      <c r="R16" s="30"/>
      <c r="S16" s="30"/>
    </row>
    <row r="17" spans="1:18" ht="31.5" customHeight="1" thickBot="1" x14ac:dyDescent="0.4">
      <c r="A17" s="17" t="s">
        <v>23</v>
      </c>
      <c r="B17" s="151"/>
      <c r="C17" s="152"/>
      <c r="D17" s="154"/>
      <c r="E17" s="152"/>
      <c r="F17" s="152"/>
      <c r="G17" s="154"/>
      <c r="H17" s="152"/>
      <c r="I17" s="152"/>
      <c r="J17" s="153"/>
      <c r="K17" s="151"/>
      <c r="L17" s="152"/>
      <c r="M17" s="154"/>
      <c r="N17" s="303"/>
      <c r="O17" s="116"/>
      <c r="P17" s="123"/>
      <c r="Q17" s="27"/>
      <c r="R17" s="27"/>
    </row>
    <row r="18" spans="1:18" ht="24.95" customHeight="1" x14ac:dyDescent="0.35">
      <c r="A18" s="39" t="s">
        <v>11</v>
      </c>
      <c r="B18" s="304"/>
      <c r="C18" s="84"/>
      <c r="D18" s="217"/>
      <c r="E18" s="305"/>
      <c r="F18" s="84"/>
      <c r="G18" s="217"/>
      <c r="H18" s="305"/>
      <c r="I18" s="84" t="s">
        <v>7</v>
      </c>
      <c r="J18" s="85"/>
      <c r="K18" s="304"/>
      <c r="L18" s="84"/>
      <c r="M18" s="217"/>
      <c r="N18" s="378"/>
      <c r="O18" s="379"/>
      <c r="P18" s="380"/>
      <c r="Q18" s="24"/>
      <c r="R18" s="24"/>
    </row>
    <row r="19" spans="1:18" ht="28.5" customHeight="1" x14ac:dyDescent="0.35">
      <c r="A19" s="21" t="s">
        <v>121</v>
      </c>
      <c r="B19" s="815">
        <v>24</v>
      </c>
      <c r="C19" s="816">
        <v>0</v>
      </c>
      <c r="D19" s="90">
        <f>C19+B19</f>
        <v>24</v>
      </c>
      <c r="E19" s="815">
        <v>18</v>
      </c>
      <c r="F19" s="816">
        <v>0</v>
      </c>
      <c r="G19" s="90">
        <f t="shared" ref="G19:G24" si="6">F19+E19</f>
        <v>18</v>
      </c>
      <c r="H19" s="815">
        <v>20</v>
      </c>
      <c r="I19" s="816">
        <v>1</v>
      </c>
      <c r="J19" s="90">
        <f t="shared" ref="J19:J24" si="7">I19+H19</f>
        <v>21</v>
      </c>
      <c r="K19" s="815">
        <v>24</v>
      </c>
      <c r="L19" s="816">
        <v>0</v>
      </c>
      <c r="M19" s="90">
        <f t="shared" ref="M19:M24" si="8">L19+K19</f>
        <v>24</v>
      </c>
      <c r="N19" s="374">
        <f>B19+E19+H19+K19</f>
        <v>86</v>
      </c>
      <c r="O19" s="375">
        <f t="shared" ref="O19:O36" si="9">C19+F19+I19+L19</f>
        <v>1</v>
      </c>
      <c r="P19" s="376">
        <f t="shared" ref="P19:P24" si="10">SUM(N19:O19)</f>
        <v>87</v>
      </c>
      <c r="Q19" s="30"/>
      <c r="R19" s="30"/>
    </row>
    <row r="20" spans="1:18" ht="30.75" customHeight="1" x14ac:dyDescent="0.35">
      <c r="A20" s="21" t="s">
        <v>122</v>
      </c>
      <c r="B20" s="815">
        <v>15</v>
      </c>
      <c r="C20" s="816">
        <v>0</v>
      </c>
      <c r="D20" s="90">
        <f t="shared" ref="D20:D24" si="11">C20+B20</f>
        <v>15</v>
      </c>
      <c r="E20" s="815">
        <v>12</v>
      </c>
      <c r="F20" s="816">
        <v>0</v>
      </c>
      <c r="G20" s="90">
        <f t="shared" si="6"/>
        <v>12</v>
      </c>
      <c r="H20" s="815">
        <v>17</v>
      </c>
      <c r="I20" s="816">
        <v>0</v>
      </c>
      <c r="J20" s="90">
        <f t="shared" si="7"/>
        <v>17</v>
      </c>
      <c r="K20" s="815">
        <v>9</v>
      </c>
      <c r="L20" s="816">
        <v>0</v>
      </c>
      <c r="M20" s="90">
        <f t="shared" si="8"/>
        <v>9</v>
      </c>
      <c r="N20" s="374">
        <f t="shared" ref="N20:N24" si="12">B20+E20+H20+K20</f>
        <v>53</v>
      </c>
      <c r="O20" s="375">
        <f t="shared" si="9"/>
        <v>0</v>
      </c>
      <c r="P20" s="376">
        <f t="shared" si="10"/>
        <v>53</v>
      </c>
      <c r="Q20" s="30"/>
      <c r="R20" s="30"/>
    </row>
    <row r="21" spans="1:18" ht="30.75" customHeight="1" x14ac:dyDescent="0.35">
      <c r="A21" s="21" t="s">
        <v>123</v>
      </c>
      <c r="B21" s="815">
        <v>24</v>
      </c>
      <c r="C21" s="816">
        <v>0</v>
      </c>
      <c r="D21" s="90">
        <f t="shared" si="11"/>
        <v>24</v>
      </c>
      <c r="E21" s="815">
        <v>20</v>
      </c>
      <c r="F21" s="816">
        <v>2</v>
      </c>
      <c r="G21" s="90">
        <f t="shared" si="6"/>
        <v>22</v>
      </c>
      <c r="H21" s="815">
        <v>19</v>
      </c>
      <c r="I21" s="816">
        <v>2</v>
      </c>
      <c r="J21" s="90">
        <f t="shared" si="7"/>
        <v>21</v>
      </c>
      <c r="K21" s="815">
        <v>33</v>
      </c>
      <c r="L21" s="816">
        <v>6</v>
      </c>
      <c r="M21" s="90">
        <f t="shared" si="8"/>
        <v>39</v>
      </c>
      <c r="N21" s="374">
        <f t="shared" si="12"/>
        <v>96</v>
      </c>
      <c r="O21" s="375">
        <f t="shared" si="9"/>
        <v>10</v>
      </c>
      <c r="P21" s="376">
        <f t="shared" si="10"/>
        <v>106</v>
      </c>
      <c r="Q21" s="30"/>
      <c r="R21" s="30"/>
    </row>
    <row r="22" spans="1:18" ht="30.75" customHeight="1" x14ac:dyDescent="0.35">
      <c r="A22" s="21" t="s">
        <v>124</v>
      </c>
      <c r="B22" s="815">
        <v>22</v>
      </c>
      <c r="C22" s="816">
        <v>0</v>
      </c>
      <c r="D22" s="90">
        <f t="shared" si="11"/>
        <v>22</v>
      </c>
      <c r="E22" s="815">
        <v>23</v>
      </c>
      <c r="F22" s="816">
        <v>4</v>
      </c>
      <c r="G22" s="90">
        <f t="shared" si="6"/>
        <v>27</v>
      </c>
      <c r="H22" s="815">
        <v>25</v>
      </c>
      <c r="I22" s="816">
        <v>2</v>
      </c>
      <c r="J22" s="90">
        <f t="shared" si="7"/>
        <v>27</v>
      </c>
      <c r="K22" s="815">
        <v>0</v>
      </c>
      <c r="L22" s="816">
        <v>0</v>
      </c>
      <c r="M22" s="90">
        <f t="shared" si="8"/>
        <v>0</v>
      </c>
      <c r="N22" s="374">
        <f t="shared" si="12"/>
        <v>70</v>
      </c>
      <c r="O22" s="375">
        <f t="shared" si="9"/>
        <v>6</v>
      </c>
      <c r="P22" s="376">
        <f t="shared" si="10"/>
        <v>76</v>
      </c>
      <c r="Q22" s="30"/>
      <c r="R22" s="30"/>
    </row>
    <row r="23" spans="1:18" ht="30.75" customHeight="1" x14ac:dyDescent="0.35">
      <c r="A23" s="21" t="s">
        <v>35</v>
      </c>
      <c r="B23" s="815">
        <v>21</v>
      </c>
      <c r="C23" s="816">
        <v>0</v>
      </c>
      <c r="D23" s="90">
        <f t="shared" si="11"/>
        <v>21</v>
      </c>
      <c r="E23" s="815">
        <v>22</v>
      </c>
      <c r="F23" s="816">
        <v>0</v>
      </c>
      <c r="G23" s="90">
        <f t="shared" si="6"/>
        <v>22</v>
      </c>
      <c r="H23" s="815">
        <v>22</v>
      </c>
      <c r="I23" s="816">
        <v>0</v>
      </c>
      <c r="J23" s="90">
        <f t="shared" si="7"/>
        <v>22</v>
      </c>
      <c r="K23" s="815">
        <v>16</v>
      </c>
      <c r="L23" s="816">
        <v>3</v>
      </c>
      <c r="M23" s="90">
        <f t="shared" si="8"/>
        <v>19</v>
      </c>
      <c r="N23" s="374">
        <f t="shared" si="12"/>
        <v>81</v>
      </c>
      <c r="O23" s="375">
        <f t="shared" si="9"/>
        <v>3</v>
      </c>
      <c r="P23" s="376">
        <f t="shared" si="10"/>
        <v>84</v>
      </c>
      <c r="Q23" s="30"/>
      <c r="R23" s="30"/>
    </row>
    <row r="24" spans="1:18" ht="27.75" customHeight="1" thickBot="1" x14ac:dyDescent="0.4">
      <c r="A24" s="21" t="s">
        <v>125</v>
      </c>
      <c r="B24" s="815">
        <v>15</v>
      </c>
      <c r="C24" s="816">
        <v>0</v>
      </c>
      <c r="D24" s="90">
        <f t="shared" si="11"/>
        <v>15</v>
      </c>
      <c r="E24" s="815">
        <v>18</v>
      </c>
      <c r="F24" s="816">
        <v>0</v>
      </c>
      <c r="G24" s="90">
        <f t="shared" si="6"/>
        <v>18</v>
      </c>
      <c r="H24" s="815">
        <v>12</v>
      </c>
      <c r="I24" s="816">
        <v>1</v>
      </c>
      <c r="J24" s="90">
        <f t="shared" si="7"/>
        <v>13</v>
      </c>
      <c r="K24" s="815">
        <v>10</v>
      </c>
      <c r="L24" s="816">
        <v>0</v>
      </c>
      <c r="M24" s="90">
        <f t="shared" si="8"/>
        <v>10</v>
      </c>
      <c r="N24" s="374">
        <f t="shared" si="12"/>
        <v>55</v>
      </c>
      <c r="O24" s="377">
        <f t="shared" si="9"/>
        <v>1</v>
      </c>
      <c r="P24" s="376">
        <f t="shared" si="10"/>
        <v>56</v>
      </c>
      <c r="Q24" s="30"/>
      <c r="R24" s="30"/>
    </row>
    <row r="25" spans="1:18" ht="38.25" customHeight="1" thickBot="1" x14ac:dyDescent="0.4">
      <c r="A25" s="37" t="s">
        <v>8</v>
      </c>
      <c r="B25" s="199">
        <f>SUM(B19:B24)</f>
        <v>121</v>
      </c>
      <c r="C25" s="199">
        <f t="shared" ref="C25:P25" si="13">SUM(C19:C24)</f>
        <v>0</v>
      </c>
      <c r="D25" s="199">
        <f t="shared" si="13"/>
        <v>121</v>
      </c>
      <c r="E25" s="199">
        <f t="shared" si="13"/>
        <v>113</v>
      </c>
      <c r="F25" s="199">
        <f t="shared" si="13"/>
        <v>6</v>
      </c>
      <c r="G25" s="199">
        <f t="shared" si="13"/>
        <v>119</v>
      </c>
      <c r="H25" s="199">
        <f t="shared" si="13"/>
        <v>115</v>
      </c>
      <c r="I25" s="199">
        <f t="shared" si="13"/>
        <v>6</v>
      </c>
      <c r="J25" s="199">
        <f t="shared" si="13"/>
        <v>121</v>
      </c>
      <c r="K25" s="199">
        <f t="shared" si="13"/>
        <v>92</v>
      </c>
      <c r="L25" s="199">
        <f t="shared" si="13"/>
        <v>9</v>
      </c>
      <c r="M25" s="199">
        <f t="shared" si="13"/>
        <v>101</v>
      </c>
      <c r="N25" s="199">
        <f t="shared" si="13"/>
        <v>441</v>
      </c>
      <c r="O25" s="178">
        <f t="shared" si="9"/>
        <v>21</v>
      </c>
      <c r="P25" s="199">
        <f t="shared" si="13"/>
        <v>462</v>
      </c>
      <c r="Q25" s="24"/>
      <c r="R25" s="24"/>
    </row>
    <row r="26" spans="1:18" ht="51.75" customHeight="1" x14ac:dyDescent="0.35">
      <c r="A26" s="38" t="s">
        <v>25</v>
      </c>
      <c r="B26" s="312"/>
      <c r="C26" s="313"/>
      <c r="D26" s="314"/>
      <c r="E26" s="315"/>
      <c r="F26" s="313"/>
      <c r="G26" s="316"/>
      <c r="H26" s="92"/>
      <c r="I26" s="317"/>
      <c r="J26" s="318"/>
      <c r="K26" s="92"/>
      <c r="L26" s="317"/>
      <c r="M26" s="318"/>
      <c r="N26" s="374">
        <f>B26+E26+H26+K26</f>
        <v>0</v>
      </c>
      <c r="O26" s="381">
        <f t="shared" si="9"/>
        <v>0</v>
      </c>
      <c r="P26" s="376">
        <f t="shared" ref="P26" si="14">SUM(N26:O26)</f>
        <v>0</v>
      </c>
      <c r="Q26" s="24"/>
      <c r="R26" s="24"/>
    </row>
    <row r="27" spans="1:18" ht="28.5" customHeight="1" x14ac:dyDescent="0.35">
      <c r="A27" s="21" t="s">
        <v>121</v>
      </c>
      <c r="B27" s="815">
        <v>0</v>
      </c>
      <c r="C27" s="816">
        <v>0</v>
      </c>
      <c r="D27" s="90">
        <f t="shared" ref="D27:D32" si="15">C27+B27</f>
        <v>0</v>
      </c>
      <c r="E27" s="815">
        <v>0</v>
      </c>
      <c r="F27" s="816">
        <v>0</v>
      </c>
      <c r="G27" s="90">
        <f t="shared" ref="G27:G32" si="16">F27+E27</f>
        <v>0</v>
      </c>
      <c r="H27" s="815">
        <v>1</v>
      </c>
      <c r="I27" s="816">
        <v>0</v>
      </c>
      <c r="J27" s="90">
        <f t="shared" ref="J27:J32" si="17">I27+H27</f>
        <v>1</v>
      </c>
      <c r="K27" s="815">
        <v>1</v>
      </c>
      <c r="L27" s="816">
        <v>0</v>
      </c>
      <c r="M27" s="90">
        <f t="shared" ref="M27:M32" si="18">L27+K27</f>
        <v>1</v>
      </c>
      <c r="N27" s="374">
        <f t="shared" ref="N27:N32" si="19">B27+E27+H27+K27</f>
        <v>2</v>
      </c>
      <c r="O27" s="375">
        <f t="shared" si="9"/>
        <v>0</v>
      </c>
      <c r="P27" s="376">
        <f t="shared" ref="P27:P32" si="20">SUM(N27:O27)</f>
        <v>2</v>
      </c>
      <c r="Q27" s="30"/>
      <c r="R27" s="30"/>
    </row>
    <row r="28" spans="1:18" ht="30.75" customHeight="1" x14ac:dyDescent="0.35">
      <c r="A28" s="21" t="s">
        <v>122</v>
      </c>
      <c r="B28" s="815">
        <v>1</v>
      </c>
      <c r="C28" s="816">
        <v>0</v>
      </c>
      <c r="D28" s="90">
        <f t="shared" si="15"/>
        <v>1</v>
      </c>
      <c r="E28" s="815">
        <v>2</v>
      </c>
      <c r="F28" s="816">
        <v>0</v>
      </c>
      <c r="G28" s="90">
        <f t="shared" si="16"/>
        <v>2</v>
      </c>
      <c r="H28" s="815">
        <v>1</v>
      </c>
      <c r="I28" s="816">
        <v>1</v>
      </c>
      <c r="J28" s="90">
        <f t="shared" si="17"/>
        <v>2</v>
      </c>
      <c r="K28" s="815">
        <v>0</v>
      </c>
      <c r="L28" s="816">
        <v>0</v>
      </c>
      <c r="M28" s="90">
        <f t="shared" si="18"/>
        <v>0</v>
      </c>
      <c r="N28" s="374">
        <f t="shared" si="19"/>
        <v>4</v>
      </c>
      <c r="O28" s="375">
        <f t="shared" si="9"/>
        <v>1</v>
      </c>
      <c r="P28" s="376">
        <f t="shared" si="20"/>
        <v>5</v>
      </c>
      <c r="Q28" s="30"/>
      <c r="R28" s="30"/>
    </row>
    <row r="29" spans="1:18" ht="30.75" customHeight="1" x14ac:dyDescent="0.35">
      <c r="A29" s="21" t="s">
        <v>123</v>
      </c>
      <c r="B29" s="815">
        <v>0</v>
      </c>
      <c r="C29" s="816">
        <v>0</v>
      </c>
      <c r="D29" s="89">
        <v>0</v>
      </c>
      <c r="E29" s="815">
        <v>0</v>
      </c>
      <c r="F29" s="816">
        <v>0</v>
      </c>
      <c r="G29" s="90">
        <f t="shared" si="16"/>
        <v>0</v>
      </c>
      <c r="H29" s="815">
        <v>0</v>
      </c>
      <c r="I29" s="816">
        <v>1</v>
      </c>
      <c r="J29" s="90">
        <f t="shared" si="17"/>
        <v>1</v>
      </c>
      <c r="K29" s="815">
        <v>0</v>
      </c>
      <c r="L29" s="816">
        <v>0</v>
      </c>
      <c r="M29" s="90">
        <f t="shared" si="18"/>
        <v>0</v>
      </c>
      <c r="N29" s="374">
        <f t="shared" si="19"/>
        <v>0</v>
      </c>
      <c r="O29" s="375">
        <f t="shared" si="9"/>
        <v>1</v>
      </c>
      <c r="P29" s="376">
        <f t="shared" si="20"/>
        <v>1</v>
      </c>
      <c r="Q29" s="30"/>
      <c r="R29" s="30"/>
    </row>
    <row r="30" spans="1:18" ht="30.75" customHeight="1" x14ac:dyDescent="0.35">
      <c r="A30" s="21" t="s">
        <v>124</v>
      </c>
      <c r="B30" s="815">
        <v>1</v>
      </c>
      <c r="C30" s="816">
        <v>0</v>
      </c>
      <c r="D30" s="90">
        <f t="shared" si="15"/>
        <v>1</v>
      </c>
      <c r="E30" s="815">
        <v>0</v>
      </c>
      <c r="F30" s="816">
        <v>0</v>
      </c>
      <c r="G30" s="90">
        <f t="shared" si="16"/>
        <v>0</v>
      </c>
      <c r="H30" s="815">
        <v>2</v>
      </c>
      <c r="I30" s="816">
        <v>0</v>
      </c>
      <c r="J30" s="90">
        <f t="shared" si="17"/>
        <v>2</v>
      </c>
      <c r="K30" s="815">
        <v>0</v>
      </c>
      <c r="L30" s="816">
        <v>0</v>
      </c>
      <c r="M30" s="90">
        <f t="shared" si="18"/>
        <v>0</v>
      </c>
      <c r="N30" s="374">
        <f t="shared" si="19"/>
        <v>3</v>
      </c>
      <c r="O30" s="375">
        <f t="shared" si="9"/>
        <v>0</v>
      </c>
      <c r="P30" s="376">
        <f t="shared" si="20"/>
        <v>3</v>
      </c>
      <c r="Q30" s="30"/>
      <c r="R30" s="30"/>
    </row>
    <row r="31" spans="1:18" ht="30.75" customHeight="1" x14ac:dyDescent="0.35">
      <c r="A31" s="21" t="s">
        <v>35</v>
      </c>
      <c r="B31" s="815">
        <v>1</v>
      </c>
      <c r="C31" s="816">
        <v>1</v>
      </c>
      <c r="D31" s="90">
        <f t="shared" si="15"/>
        <v>2</v>
      </c>
      <c r="E31" s="815">
        <v>3</v>
      </c>
      <c r="F31" s="816">
        <v>0</v>
      </c>
      <c r="G31" s="90">
        <f t="shared" si="16"/>
        <v>3</v>
      </c>
      <c r="H31" s="815">
        <v>0</v>
      </c>
      <c r="I31" s="816">
        <v>0</v>
      </c>
      <c r="J31" s="90">
        <f t="shared" si="17"/>
        <v>0</v>
      </c>
      <c r="K31" s="815">
        <v>0</v>
      </c>
      <c r="L31" s="816">
        <v>1</v>
      </c>
      <c r="M31" s="90">
        <f t="shared" si="18"/>
        <v>1</v>
      </c>
      <c r="N31" s="374">
        <f t="shared" si="19"/>
        <v>4</v>
      </c>
      <c r="O31" s="375">
        <f t="shared" si="9"/>
        <v>2</v>
      </c>
      <c r="P31" s="376">
        <f t="shared" si="20"/>
        <v>6</v>
      </c>
      <c r="Q31" s="30"/>
      <c r="R31" s="30"/>
    </row>
    <row r="32" spans="1:18" ht="27.75" customHeight="1" thickBot="1" x14ac:dyDescent="0.4">
      <c r="A32" s="21" t="s">
        <v>125</v>
      </c>
      <c r="B32" s="815">
        <v>0</v>
      </c>
      <c r="C32" s="816">
        <v>0</v>
      </c>
      <c r="D32" s="90">
        <f t="shared" si="15"/>
        <v>0</v>
      </c>
      <c r="E32" s="815">
        <v>0</v>
      </c>
      <c r="F32" s="816">
        <v>0</v>
      </c>
      <c r="G32" s="90">
        <f t="shared" si="16"/>
        <v>0</v>
      </c>
      <c r="H32" s="815">
        <v>1</v>
      </c>
      <c r="I32" s="816">
        <v>0</v>
      </c>
      <c r="J32" s="90">
        <f t="shared" si="17"/>
        <v>1</v>
      </c>
      <c r="K32" s="815">
        <v>0</v>
      </c>
      <c r="L32" s="816">
        <v>0</v>
      </c>
      <c r="M32" s="90">
        <f t="shared" si="18"/>
        <v>0</v>
      </c>
      <c r="N32" s="374">
        <f t="shared" si="19"/>
        <v>1</v>
      </c>
      <c r="O32" s="377">
        <f t="shared" si="9"/>
        <v>0</v>
      </c>
      <c r="P32" s="376">
        <f t="shared" si="20"/>
        <v>1</v>
      </c>
      <c r="Q32" s="30"/>
      <c r="R32" s="30"/>
    </row>
    <row r="33" spans="1:18" ht="26.25" thickBot="1" x14ac:dyDescent="0.4">
      <c r="A33" s="2" t="s">
        <v>13</v>
      </c>
      <c r="B33" s="166">
        <f>SUM(B27:B32)</f>
        <v>3</v>
      </c>
      <c r="C33" s="166">
        <f t="shared" ref="C33:P33" si="21">SUM(C27:C32)</f>
        <v>1</v>
      </c>
      <c r="D33" s="166">
        <f t="shared" si="21"/>
        <v>4</v>
      </c>
      <c r="E33" s="166">
        <f t="shared" si="21"/>
        <v>5</v>
      </c>
      <c r="F33" s="166">
        <f t="shared" si="21"/>
        <v>0</v>
      </c>
      <c r="G33" s="166">
        <f t="shared" si="21"/>
        <v>5</v>
      </c>
      <c r="H33" s="166">
        <f t="shared" si="21"/>
        <v>5</v>
      </c>
      <c r="I33" s="166">
        <f t="shared" si="21"/>
        <v>2</v>
      </c>
      <c r="J33" s="166">
        <f t="shared" si="21"/>
        <v>7</v>
      </c>
      <c r="K33" s="166">
        <f t="shared" si="21"/>
        <v>1</v>
      </c>
      <c r="L33" s="166">
        <f t="shared" si="21"/>
        <v>1</v>
      </c>
      <c r="M33" s="166">
        <f t="shared" si="21"/>
        <v>2</v>
      </c>
      <c r="N33" s="166">
        <f t="shared" si="21"/>
        <v>14</v>
      </c>
      <c r="O33" s="388">
        <f t="shared" si="9"/>
        <v>4</v>
      </c>
      <c r="P33" s="167">
        <f t="shared" si="21"/>
        <v>18</v>
      </c>
      <c r="Q33" s="25"/>
      <c r="R33" s="25"/>
    </row>
    <row r="34" spans="1:18" ht="28.5" customHeight="1" thickBot="1" x14ac:dyDescent="0.4">
      <c r="A34" s="33" t="s">
        <v>10</v>
      </c>
      <c r="B34" s="60">
        <f t="shared" ref="B34:N34" si="22">B25</f>
        <v>121</v>
      </c>
      <c r="C34" s="60">
        <f t="shared" si="22"/>
        <v>0</v>
      </c>
      <c r="D34" s="60">
        <f t="shared" si="22"/>
        <v>121</v>
      </c>
      <c r="E34" s="60">
        <f t="shared" si="22"/>
        <v>113</v>
      </c>
      <c r="F34" s="60">
        <f t="shared" si="22"/>
        <v>6</v>
      </c>
      <c r="G34" s="60">
        <f t="shared" si="22"/>
        <v>119</v>
      </c>
      <c r="H34" s="60">
        <f t="shared" si="22"/>
        <v>115</v>
      </c>
      <c r="I34" s="60">
        <f t="shared" si="22"/>
        <v>6</v>
      </c>
      <c r="J34" s="60">
        <f t="shared" si="22"/>
        <v>121</v>
      </c>
      <c r="K34" s="60">
        <f t="shared" si="22"/>
        <v>92</v>
      </c>
      <c r="L34" s="60">
        <f t="shared" si="22"/>
        <v>9</v>
      </c>
      <c r="M34" s="60">
        <f t="shared" si="22"/>
        <v>101</v>
      </c>
      <c r="N34" s="60">
        <f t="shared" si="22"/>
        <v>441</v>
      </c>
      <c r="O34" s="178">
        <f t="shared" si="9"/>
        <v>21</v>
      </c>
      <c r="P34" s="60">
        <f>P25</f>
        <v>462</v>
      </c>
      <c r="Q34" s="25"/>
      <c r="R34" s="25"/>
    </row>
    <row r="35" spans="1:18" ht="27.75" customHeight="1" thickBot="1" x14ac:dyDescent="0.4">
      <c r="A35" s="33" t="s">
        <v>14</v>
      </c>
      <c r="B35" s="56">
        <f t="shared" ref="B35:P35" si="23">B33</f>
        <v>3</v>
      </c>
      <c r="C35" s="56">
        <f t="shared" si="23"/>
        <v>1</v>
      </c>
      <c r="D35" s="60">
        <f t="shared" si="23"/>
        <v>4</v>
      </c>
      <c r="E35" s="76">
        <f t="shared" si="23"/>
        <v>5</v>
      </c>
      <c r="F35" s="56">
        <f t="shared" si="23"/>
        <v>0</v>
      </c>
      <c r="G35" s="56">
        <f t="shared" si="23"/>
        <v>5</v>
      </c>
      <c r="H35" s="56">
        <f t="shared" si="23"/>
        <v>5</v>
      </c>
      <c r="I35" s="56">
        <f t="shared" si="23"/>
        <v>2</v>
      </c>
      <c r="J35" s="56">
        <f t="shared" si="23"/>
        <v>7</v>
      </c>
      <c r="K35" s="56">
        <f t="shared" si="23"/>
        <v>1</v>
      </c>
      <c r="L35" s="56">
        <f t="shared" si="23"/>
        <v>1</v>
      </c>
      <c r="M35" s="56">
        <f t="shared" si="23"/>
        <v>2</v>
      </c>
      <c r="N35" s="56">
        <f t="shared" si="23"/>
        <v>14</v>
      </c>
      <c r="O35" s="788">
        <f t="shared" si="9"/>
        <v>4</v>
      </c>
      <c r="P35" s="60">
        <f t="shared" si="23"/>
        <v>18</v>
      </c>
      <c r="Q35" s="28"/>
    </row>
    <row r="36" spans="1:18" ht="32.25" customHeight="1" thickBot="1" x14ac:dyDescent="0.4">
      <c r="A36" s="3" t="s">
        <v>15</v>
      </c>
      <c r="B36" s="58">
        <f t="shared" ref="B36:P36" si="24">SUM(B34:B35)</f>
        <v>124</v>
      </c>
      <c r="C36" s="58">
        <f t="shared" si="24"/>
        <v>1</v>
      </c>
      <c r="D36" s="61">
        <f t="shared" si="24"/>
        <v>125</v>
      </c>
      <c r="E36" s="77">
        <f t="shared" si="24"/>
        <v>118</v>
      </c>
      <c r="F36" s="58">
        <f t="shared" si="24"/>
        <v>6</v>
      </c>
      <c r="G36" s="58">
        <f t="shared" si="24"/>
        <v>124</v>
      </c>
      <c r="H36" s="58">
        <f t="shared" si="24"/>
        <v>120</v>
      </c>
      <c r="I36" s="58">
        <f t="shared" si="24"/>
        <v>8</v>
      </c>
      <c r="J36" s="58">
        <f t="shared" si="24"/>
        <v>128</v>
      </c>
      <c r="K36" s="58">
        <f t="shared" si="24"/>
        <v>93</v>
      </c>
      <c r="L36" s="58">
        <f t="shared" si="24"/>
        <v>10</v>
      </c>
      <c r="M36" s="58">
        <f t="shared" si="24"/>
        <v>103</v>
      </c>
      <c r="N36" s="58">
        <f t="shared" si="24"/>
        <v>455</v>
      </c>
      <c r="O36" s="178">
        <f t="shared" si="9"/>
        <v>25</v>
      </c>
      <c r="P36" s="61">
        <f t="shared" si="24"/>
        <v>480</v>
      </c>
      <c r="Q36" s="25"/>
      <c r="R36" s="25"/>
    </row>
    <row r="37" spans="1:18" ht="63.75" customHeight="1" x14ac:dyDescent="0.35">
      <c r="A37" s="3194" t="s">
        <v>265</v>
      </c>
      <c r="B37" s="3194"/>
      <c r="C37" s="3194"/>
      <c r="D37" s="3194"/>
      <c r="E37" s="3194"/>
      <c r="F37" s="3194"/>
      <c r="G37" s="3194"/>
      <c r="H37" s="3194"/>
      <c r="I37" s="3194"/>
      <c r="J37" s="3194"/>
      <c r="K37" s="3194"/>
      <c r="L37" s="3194"/>
      <c r="M37" s="3194"/>
      <c r="N37" s="3194"/>
      <c r="O37" s="3194"/>
      <c r="P37" s="3194"/>
    </row>
    <row r="38" spans="1:18" x14ac:dyDescent="0.3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8" ht="45" customHeight="1" x14ac:dyDescent="0.3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R32" sqref="R32"/>
    </sheetView>
  </sheetViews>
  <sheetFormatPr defaultColWidth="9.140625" defaultRowHeight="25.5" x14ac:dyDescent="0.35"/>
  <cols>
    <col min="1" max="1" width="3" style="15" customWidth="1"/>
    <col min="2" max="2" width="88.42578125" style="15" customWidth="1"/>
    <col min="3" max="3" width="12.7109375" style="15" customWidth="1"/>
    <col min="4" max="4" width="12.85546875" style="15" customWidth="1"/>
    <col min="5" max="5" width="12.28515625" style="15" customWidth="1"/>
    <col min="6" max="6" width="10.28515625" style="15" customWidth="1"/>
    <col min="7" max="7" width="8.7109375" style="15" customWidth="1"/>
    <col min="8" max="8" width="11" style="15" customWidth="1"/>
    <col min="9" max="9" width="9.42578125" style="15" customWidth="1"/>
    <col min="10" max="10" width="10.42578125" style="15" customWidth="1"/>
    <col min="11" max="11" width="14.28515625" style="15" customWidth="1"/>
    <col min="12" max="13" width="9.5703125" style="15" customWidth="1"/>
    <col min="14" max="17" width="12" style="15" customWidth="1"/>
    <col min="18" max="18" width="12.5703125" style="15" customWidth="1"/>
    <col min="19" max="19" width="11" style="15" customWidth="1"/>
    <col min="20" max="20" width="10.85546875" style="15" customWidth="1"/>
    <col min="21" max="21" width="14.28515625" style="15" customWidth="1"/>
    <col min="22" max="22" width="10.5703125" style="15" bestFit="1" customWidth="1"/>
    <col min="23" max="23" width="9.28515625" style="15" bestFit="1" customWidth="1"/>
    <col min="24" max="16384" width="9.140625" style="15"/>
  </cols>
  <sheetData>
    <row r="1" spans="1:20" ht="25.5" customHeight="1" x14ac:dyDescent="0.35">
      <c r="A1" s="3190" t="s">
        <v>120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26.25" customHeight="1" x14ac:dyDescent="0.35">
      <c r="A2" s="3189"/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  <c r="Q2" s="3189"/>
      <c r="R2" s="3189"/>
      <c r="S2" s="3189"/>
      <c r="T2" s="3189"/>
    </row>
    <row r="3" spans="1:20" ht="37.5" customHeight="1" x14ac:dyDescent="0.35">
      <c r="A3" s="3190" t="s">
        <v>388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3190"/>
      <c r="R3" s="3190"/>
      <c r="S3" s="3190"/>
      <c r="T3" s="3190"/>
    </row>
    <row r="4" spans="1:20" ht="33" customHeight="1" thickBot="1" x14ac:dyDescent="0.4">
      <c r="B4" s="16"/>
    </row>
    <row r="5" spans="1:20" ht="33" customHeight="1" x14ac:dyDescent="0.35">
      <c r="B5" s="3191" t="s">
        <v>9</v>
      </c>
      <c r="C5" s="3205" t="s">
        <v>0</v>
      </c>
      <c r="D5" s="3219"/>
      <c r="E5" s="3219"/>
      <c r="F5" s="3205" t="s">
        <v>1</v>
      </c>
      <c r="G5" s="3219"/>
      <c r="H5" s="3222"/>
      <c r="I5" s="3206" t="s">
        <v>2</v>
      </c>
      <c r="J5" s="3219"/>
      <c r="K5" s="3219"/>
      <c r="L5" s="3205" t="s">
        <v>3</v>
      </c>
      <c r="M5" s="3219"/>
      <c r="N5" s="3222"/>
      <c r="O5" s="3205">
        <v>5</v>
      </c>
      <c r="P5" s="3219"/>
      <c r="Q5" s="3219"/>
      <c r="R5" s="3181" t="s">
        <v>6</v>
      </c>
      <c r="S5" s="3182"/>
      <c r="T5" s="3183"/>
    </row>
    <row r="6" spans="1:20" ht="33" customHeight="1" thickBot="1" x14ac:dyDescent="0.4">
      <c r="B6" s="3192"/>
      <c r="C6" s="3220"/>
      <c r="D6" s="3221"/>
      <c r="E6" s="3221"/>
      <c r="F6" s="3223"/>
      <c r="G6" s="3224"/>
      <c r="H6" s="3225"/>
      <c r="I6" s="3224"/>
      <c r="J6" s="3224"/>
      <c r="K6" s="3224"/>
      <c r="L6" s="3226"/>
      <c r="M6" s="3227"/>
      <c r="N6" s="3228"/>
      <c r="O6" s="3220"/>
      <c r="P6" s="3221"/>
      <c r="Q6" s="3221"/>
      <c r="R6" s="3184"/>
      <c r="S6" s="3185"/>
      <c r="T6" s="3186"/>
    </row>
    <row r="7" spans="1:20" ht="99.75" customHeight="1" thickBot="1" x14ac:dyDescent="0.4">
      <c r="B7" s="3204"/>
      <c r="C7" s="210" t="s">
        <v>26</v>
      </c>
      <c r="D7" s="212" t="s">
        <v>27</v>
      </c>
      <c r="E7" s="213" t="s">
        <v>4</v>
      </c>
      <c r="F7" s="210" t="s">
        <v>26</v>
      </c>
      <c r="G7" s="212" t="s">
        <v>27</v>
      </c>
      <c r="H7" s="213" t="s">
        <v>4</v>
      </c>
      <c r="I7" s="210" t="s">
        <v>26</v>
      </c>
      <c r="J7" s="212" t="s">
        <v>27</v>
      </c>
      <c r="K7" s="213" t="s">
        <v>4</v>
      </c>
      <c r="L7" s="210" t="s">
        <v>26</v>
      </c>
      <c r="M7" s="212" t="s">
        <v>27</v>
      </c>
      <c r="N7" s="213" t="s">
        <v>4</v>
      </c>
      <c r="O7" s="210" t="s">
        <v>26</v>
      </c>
      <c r="P7" s="212" t="s">
        <v>27</v>
      </c>
      <c r="Q7" s="214" t="s">
        <v>4</v>
      </c>
      <c r="R7" s="210" t="s">
        <v>26</v>
      </c>
      <c r="S7" s="212" t="s">
        <v>27</v>
      </c>
      <c r="T7" s="214" t="s">
        <v>4</v>
      </c>
    </row>
    <row r="8" spans="1:20" ht="34.5" customHeight="1" thickBot="1" x14ac:dyDescent="0.4">
      <c r="B8" s="66" t="s">
        <v>22</v>
      </c>
      <c r="C8" s="132"/>
      <c r="D8" s="133"/>
      <c r="E8" s="134"/>
      <c r="F8" s="137"/>
      <c r="G8" s="133"/>
      <c r="H8" s="216"/>
      <c r="I8" s="137"/>
      <c r="J8" s="133"/>
      <c r="K8" s="134"/>
      <c r="L8" s="137"/>
      <c r="M8" s="133"/>
      <c r="N8" s="216"/>
      <c r="O8" s="139"/>
      <c r="P8" s="140"/>
      <c r="Q8" s="134"/>
      <c r="R8" s="122"/>
      <c r="S8" s="122"/>
      <c r="T8" s="123"/>
    </row>
    <row r="9" spans="1:20" ht="31.5" customHeight="1" x14ac:dyDescent="0.35">
      <c r="B9" s="21" t="s">
        <v>121</v>
      </c>
      <c r="C9" s="191">
        <f>C20+C15</f>
        <v>0</v>
      </c>
      <c r="D9" s="192">
        <f>D20+D15</f>
        <v>0</v>
      </c>
      <c r="E9" s="194">
        <f>E20+E15</f>
        <v>0</v>
      </c>
      <c r="F9" s="191">
        <f t="shared" ref="F9:Q9" si="0">F20+F15</f>
        <v>0</v>
      </c>
      <c r="G9" s="192">
        <f t="shared" si="0"/>
        <v>0</v>
      </c>
      <c r="H9" s="194">
        <f t="shared" si="0"/>
        <v>0</v>
      </c>
      <c r="I9" s="191">
        <f t="shared" si="0"/>
        <v>0</v>
      </c>
      <c r="J9" s="192">
        <f t="shared" si="0"/>
        <v>0</v>
      </c>
      <c r="K9" s="194">
        <f t="shared" si="0"/>
        <v>0</v>
      </c>
      <c r="L9" s="191">
        <f t="shared" si="0"/>
        <v>0</v>
      </c>
      <c r="M9" s="192">
        <f t="shared" si="0"/>
        <v>8</v>
      </c>
      <c r="N9" s="194">
        <f t="shared" si="0"/>
        <v>8</v>
      </c>
      <c r="O9" s="191">
        <f t="shared" si="0"/>
        <v>0</v>
      </c>
      <c r="P9" s="192">
        <f t="shared" si="0"/>
        <v>8</v>
      </c>
      <c r="Q9" s="692">
        <f t="shared" si="0"/>
        <v>8</v>
      </c>
      <c r="R9" s="382">
        <f t="shared" ref="R9:S11" si="1">C9+F9+I9+L9+O9</f>
        <v>0</v>
      </c>
      <c r="S9" s="383">
        <f t="shared" si="1"/>
        <v>16</v>
      </c>
      <c r="T9" s="384">
        <f>SUM(R9:S9)</f>
        <v>16</v>
      </c>
    </row>
    <row r="10" spans="1:20" ht="27.75" customHeight="1" x14ac:dyDescent="0.35">
      <c r="B10" s="21" t="s">
        <v>123</v>
      </c>
      <c r="C10" s="169">
        <f t="shared" ref="C10:Q11" si="2">C21+C16</f>
        <v>5</v>
      </c>
      <c r="D10" s="170">
        <f t="shared" si="2"/>
        <v>2</v>
      </c>
      <c r="E10" s="171">
        <f t="shared" si="2"/>
        <v>7</v>
      </c>
      <c r="F10" s="169">
        <f t="shared" si="2"/>
        <v>13</v>
      </c>
      <c r="G10" s="170">
        <f t="shared" si="2"/>
        <v>6</v>
      </c>
      <c r="H10" s="171">
        <f t="shared" si="2"/>
        <v>19</v>
      </c>
      <c r="I10" s="169">
        <f t="shared" si="2"/>
        <v>25</v>
      </c>
      <c r="J10" s="170">
        <f t="shared" si="2"/>
        <v>14</v>
      </c>
      <c r="K10" s="171">
        <f t="shared" si="2"/>
        <v>39</v>
      </c>
      <c r="L10" s="169">
        <f t="shared" si="2"/>
        <v>3</v>
      </c>
      <c r="M10" s="170">
        <f t="shared" si="2"/>
        <v>8</v>
      </c>
      <c r="N10" s="171">
        <f t="shared" si="2"/>
        <v>11</v>
      </c>
      <c r="O10" s="169">
        <f t="shared" si="2"/>
        <v>2</v>
      </c>
      <c r="P10" s="170">
        <f t="shared" si="2"/>
        <v>6</v>
      </c>
      <c r="Q10" s="693">
        <f t="shared" si="2"/>
        <v>8</v>
      </c>
      <c r="R10" s="82">
        <f t="shared" si="1"/>
        <v>48</v>
      </c>
      <c r="S10" s="83">
        <f t="shared" si="1"/>
        <v>36</v>
      </c>
      <c r="T10" s="73">
        <f>SUM(R10:S10)</f>
        <v>84</v>
      </c>
    </row>
    <row r="11" spans="1:20" ht="34.5" customHeight="1" thickBot="1" x14ac:dyDescent="0.4">
      <c r="B11" s="21" t="s">
        <v>35</v>
      </c>
      <c r="C11" s="814">
        <f t="shared" si="2"/>
        <v>0</v>
      </c>
      <c r="D11" s="165">
        <f t="shared" si="2"/>
        <v>1</v>
      </c>
      <c r="E11" s="817">
        <f t="shared" si="2"/>
        <v>1</v>
      </c>
      <c r="F11" s="814">
        <f t="shared" si="2"/>
        <v>0</v>
      </c>
      <c r="G11" s="165">
        <f t="shared" si="2"/>
        <v>18</v>
      </c>
      <c r="H11" s="817">
        <f t="shared" si="2"/>
        <v>18</v>
      </c>
      <c r="I11" s="814">
        <f t="shared" si="2"/>
        <v>0</v>
      </c>
      <c r="J11" s="165">
        <f t="shared" si="2"/>
        <v>19</v>
      </c>
      <c r="K11" s="817">
        <f t="shared" si="2"/>
        <v>19</v>
      </c>
      <c r="L11" s="814">
        <f t="shared" si="2"/>
        <v>0</v>
      </c>
      <c r="M11" s="165">
        <f t="shared" si="2"/>
        <v>13</v>
      </c>
      <c r="N11" s="817">
        <f t="shared" si="2"/>
        <v>13</v>
      </c>
      <c r="O11" s="814">
        <f t="shared" si="2"/>
        <v>1</v>
      </c>
      <c r="P11" s="165">
        <f t="shared" si="2"/>
        <v>17</v>
      </c>
      <c r="Q11" s="818">
        <f t="shared" si="2"/>
        <v>18</v>
      </c>
      <c r="R11" s="324">
        <f t="shared" si="1"/>
        <v>1</v>
      </c>
      <c r="S11" s="325">
        <f t="shared" si="1"/>
        <v>68</v>
      </c>
      <c r="T11" s="326">
        <f>SUM(R11:S11)</f>
        <v>69</v>
      </c>
    </row>
    <row r="12" spans="1:20" ht="34.5" customHeight="1" thickBot="1" x14ac:dyDescent="0.4">
      <c r="B12" s="66" t="s">
        <v>16</v>
      </c>
      <c r="C12" s="819">
        <f t="shared" ref="C12:T12" si="3">SUM(C9:C11)</f>
        <v>5</v>
      </c>
      <c r="D12" s="819">
        <f t="shared" si="3"/>
        <v>3</v>
      </c>
      <c r="E12" s="819">
        <f t="shared" si="3"/>
        <v>8</v>
      </c>
      <c r="F12" s="328">
        <f t="shared" si="3"/>
        <v>13</v>
      </c>
      <c r="G12" s="431">
        <f t="shared" si="3"/>
        <v>24</v>
      </c>
      <c r="H12" s="820">
        <f t="shared" si="3"/>
        <v>37</v>
      </c>
      <c r="I12" s="819">
        <f t="shared" si="3"/>
        <v>25</v>
      </c>
      <c r="J12" s="431">
        <f t="shared" si="3"/>
        <v>33</v>
      </c>
      <c r="K12" s="327">
        <f t="shared" si="3"/>
        <v>58</v>
      </c>
      <c r="L12" s="328">
        <f t="shared" si="3"/>
        <v>3</v>
      </c>
      <c r="M12" s="431">
        <f t="shared" si="3"/>
        <v>29</v>
      </c>
      <c r="N12" s="820">
        <f t="shared" si="3"/>
        <v>32</v>
      </c>
      <c r="O12" s="819">
        <f t="shared" si="3"/>
        <v>3</v>
      </c>
      <c r="P12" s="431">
        <f t="shared" si="3"/>
        <v>31</v>
      </c>
      <c r="Q12" s="327">
        <f t="shared" si="3"/>
        <v>34</v>
      </c>
      <c r="R12" s="328">
        <f t="shared" si="3"/>
        <v>49</v>
      </c>
      <c r="S12" s="431">
        <f t="shared" si="3"/>
        <v>120</v>
      </c>
      <c r="T12" s="327">
        <f t="shared" si="3"/>
        <v>169</v>
      </c>
    </row>
    <row r="13" spans="1:20" ht="30.75" customHeight="1" thickBot="1" x14ac:dyDescent="0.4">
      <c r="B13" s="17" t="s">
        <v>23</v>
      </c>
      <c r="C13" s="54"/>
      <c r="D13" s="86"/>
      <c r="E13" s="85"/>
      <c r="F13" s="156"/>
      <c r="G13" s="86"/>
      <c r="H13" s="85"/>
      <c r="I13" s="156"/>
      <c r="J13" s="86"/>
      <c r="K13" s="85"/>
      <c r="L13" s="156"/>
      <c r="M13" s="86"/>
      <c r="N13" s="85"/>
      <c r="O13" s="54"/>
      <c r="P13" s="86"/>
      <c r="Q13" s="85"/>
      <c r="R13" s="156"/>
      <c r="S13" s="156"/>
      <c r="T13" s="158"/>
    </row>
    <row r="14" spans="1:20" ht="30.75" customHeight="1" thickBot="1" x14ac:dyDescent="0.4">
      <c r="B14" s="173" t="s">
        <v>11</v>
      </c>
      <c r="C14" s="174"/>
      <c r="D14" s="175"/>
      <c r="E14" s="148"/>
      <c r="F14" s="174"/>
      <c r="G14" s="175"/>
      <c r="H14" s="120"/>
      <c r="I14" s="176"/>
      <c r="J14" s="175" t="s">
        <v>7</v>
      </c>
      <c r="K14" s="148"/>
      <c r="L14" s="174"/>
      <c r="M14" s="175"/>
      <c r="N14" s="148"/>
      <c r="O14" s="56"/>
      <c r="P14" s="147"/>
      <c r="Q14" s="148"/>
      <c r="R14" s="177"/>
      <c r="S14" s="177"/>
      <c r="T14" s="178"/>
    </row>
    <row r="15" spans="1:20" ht="30" customHeight="1" x14ac:dyDescent="0.35">
      <c r="B15" s="21" t="s">
        <v>121</v>
      </c>
      <c r="C15" s="821">
        <v>0</v>
      </c>
      <c r="D15" s="822">
        <v>0</v>
      </c>
      <c r="E15" s="100">
        <f>SUM(C15:D15)</f>
        <v>0</v>
      </c>
      <c r="F15" s="821">
        <v>0</v>
      </c>
      <c r="G15" s="822">
        <v>0</v>
      </c>
      <c r="H15" s="100">
        <f>SUM(F15:G15)</f>
        <v>0</v>
      </c>
      <c r="I15" s="821">
        <v>0</v>
      </c>
      <c r="J15" s="822">
        <v>0</v>
      </c>
      <c r="K15" s="100">
        <f>SUM(I15:J15)</f>
        <v>0</v>
      </c>
      <c r="L15" s="821">
        <v>0</v>
      </c>
      <c r="M15" s="822">
        <v>8</v>
      </c>
      <c r="N15" s="100">
        <f>SUM(L15:M15)</f>
        <v>8</v>
      </c>
      <c r="O15" s="821">
        <v>0</v>
      </c>
      <c r="P15" s="822">
        <v>8</v>
      </c>
      <c r="Q15" s="100">
        <f>SUM(O15:P15)</f>
        <v>8</v>
      </c>
      <c r="R15" s="115">
        <f t="shared" ref="R15:S17" si="4">C15+F15+I15+L15+O15</f>
        <v>0</v>
      </c>
      <c r="S15" s="116">
        <f t="shared" si="4"/>
        <v>16</v>
      </c>
      <c r="T15" s="117">
        <f>SUM(R15:S15)</f>
        <v>16</v>
      </c>
    </row>
    <row r="16" spans="1:20" ht="25.5" customHeight="1" x14ac:dyDescent="0.35">
      <c r="B16" s="21" t="s">
        <v>123</v>
      </c>
      <c r="C16" s="823">
        <v>5</v>
      </c>
      <c r="D16" s="824">
        <v>2</v>
      </c>
      <c r="E16" s="111">
        <f>SUM(C16:D16)</f>
        <v>7</v>
      </c>
      <c r="F16" s="823">
        <v>13</v>
      </c>
      <c r="G16" s="824">
        <v>6</v>
      </c>
      <c r="H16" s="111">
        <f>SUM(F16:G16)</f>
        <v>19</v>
      </c>
      <c r="I16" s="823">
        <v>25</v>
      </c>
      <c r="J16" s="824">
        <v>13</v>
      </c>
      <c r="K16" s="111">
        <f>SUM(I16:J16)</f>
        <v>38</v>
      </c>
      <c r="L16" s="823">
        <v>3</v>
      </c>
      <c r="M16" s="824">
        <v>7</v>
      </c>
      <c r="N16" s="111">
        <f>SUM(L16:M16)</f>
        <v>10</v>
      </c>
      <c r="O16" s="823">
        <v>2</v>
      </c>
      <c r="P16" s="824">
        <v>5</v>
      </c>
      <c r="Q16" s="111">
        <f>SUM(O16:P16)</f>
        <v>7</v>
      </c>
      <c r="R16" s="82">
        <f t="shared" si="4"/>
        <v>48</v>
      </c>
      <c r="S16" s="83">
        <f t="shared" si="4"/>
        <v>33</v>
      </c>
      <c r="T16" s="73">
        <f>SUM(R16:S16)</f>
        <v>81</v>
      </c>
    </row>
    <row r="17" spans="1:21" ht="31.5" customHeight="1" thickBot="1" x14ac:dyDescent="0.4">
      <c r="B17" s="21" t="s">
        <v>35</v>
      </c>
      <c r="C17" s="825">
        <v>0</v>
      </c>
      <c r="D17" s="826">
        <v>1</v>
      </c>
      <c r="E17" s="78">
        <f>SUM(C17:D17)</f>
        <v>1</v>
      </c>
      <c r="F17" s="825">
        <v>0</v>
      </c>
      <c r="G17" s="826">
        <v>17</v>
      </c>
      <c r="H17" s="78">
        <f>SUM(F17:G17)</f>
        <v>17</v>
      </c>
      <c r="I17" s="825">
        <v>0</v>
      </c>
      <c r="J17" s="826">
        <v>19</v>
      </c>
      <c r="K17" s="78">
        <f>SUM(I17:J17)</f>
        <v>19</v>
      </c>
      <c r="L17" s="825">
        <v>0</v>
      </c>
      <c r="M17" s="826">
        <v>13</v>
      </c>
      <c r="N17" s="78">
        <f>SUM(L17:M17)</f>
        <v>13</v>
      </c>
      <c r="O17" s="825">
        <v>1</v>
      </c>
      <c r="P17" s="826">
        <v>17</v>
      </c>
      <c r="Q17" s="78">
        <v>18</v>
      </c>
      <c r="R17" s="82">
        <f t="shared" si="4"/>
        <v>1</v>
      </c>
      <c r="S17" s="83">
        <f t="shared" si="4"/>
        <v>67</v>
      </c>
      <c r="T17" s="73">
        <f>SUM(R17:S17)</f>
        <v>68</v>
      </c>
    </row>
    <row r="18" spans="1:21" ht="24.95" customHeight="1" thickBot="1" x14ac:dyDescent="0.4">
      <c r="B18" s="40" t="s">
        <v>8</v>
      </c>
      <c r="C18" s="54">
        <f t="shared" ref="C18:T18" si="5">SUM(C15:C17)</f>
        <v>5</v>
      </c>
      <c r="D18" s="54">
        <f t="shared" si="5"/>
        <v>3</v>
      </c>
      <c r="E18" s="54">
        <f t="shared" si="5"/>
        <v>8</v>
      </c>
      <c r="F18" s="54">
        <f t="shared" si="5"/>
        <v>13</v>
      </c>
      <c r="G18" s="54">
        <f t="shared" si="5"/>
        <v>23</v>
      </c>
      <c r="H18" s="54">
        <f t="shared" si="5"/>
        <v>36</v>
      </c>
      <c r="I18" s="54">
        <f t="shared" si="5"/>
        <v>25</v>
      </c>
      <c r="J18" s="54">
        <f t="shared" si="5"/>
        <v>32</v>
      </c>
      <c r="K18" s="54">
        <f t="shared" si="5"/>
        <v>57</v>
      </c>
      <c r="L18" s="54">
        <f t="shared" si="5"/>
        <v>3</v>
      </c>
      <c r="M18" s="54">
        <f t="shared" si="5"/>
        <v>28</v>
      </c>
      <c r="N18" s="54">
        <f t="shared" si="5"/>
        <v>31</v>
      </c>
      <c r="O18" s="54">
        <f t="shared" si="5"/>
        <v>3</v>
      </c>
      <c r="P18" s="54">
        <f t="shared" si="5"/>
        <v>30</v>
      </c>
      <c r="Q18" s="54">
        <f t="shared" si="5"/>
        <v>33</v>
      </c>
      <c r="R18" s="54">
        <f t="shared" si="5"/>
        <v>49</v>
      </c>
      <c r="S18" s="54">
        <f t="shared" si="5"/>
        <v>116</v>
      </c>
      <c r="T18" s="60">
        <f t="shared" si="5"/>
        <v>165</v>
      </c>
    </row>
    <row r="19" spans="1:21" ht="30.75" customHeight="1" x14ac:dyDescent="0.35">
      <c r="B19" s="211" t="s">
        <v>25</v>
      </c>
      <c r="C19" s="92"/>
      <c r="D19" s="93"/>
      <c r="E19" s="96"/>
      <c r="F19" s="92"/>
      <c r="G19" s="93"/>
      <c r="H19" s="94"/>
      <c r="I19" s="93"/>
      <c r="J19" s="93"/>
      <c r="K19" s="96"/>
      <c r="L19" s="92"/>
      <c r="M19" s="93"/>
      <c r="N19" s="94"/>
      <c r="O19" s="93"/>
      <c r="P19" s="93"/>
      <c r="Q19" s="96"/>
      <c r="R19" s="92"/>
      <c r="S19" s="93"/>
      <c r="T19" s="97"/>
    </row>
    <row r="20" spans="1:21" ht="24.95" customHeight="1" x14ac:dyDescent="0.35">
      <c r="B20" s="21" t="s">
        <v>121</v>
      </c>
      <c r="C20" s="821">
        <v>0</v>
      </c>
      <c r="D20" s="822">
        <v>0</v>
      </c>
      <c r="E20" s="100">
        <f>SUM(C20:D20)</f>
        <v>0</v>
      </c>
      <c r="F20" s="821">
        <v>0</v>
      </c>
      <c r="G20" s="822">
        <v>0</v>
      </c>
      <c r="H20" s="101">
        <f>SUM(F20:G20)</f>
        <v>0</v>
      </c>
      <c r="I20" s="827">
        <v>0</v>
      </c>
      <c r="J20" s="822">
        <v>0</v>
      </c>
      <c r="K20" s="100">
        <f>SUM(I20:J20)</f>
        <v>0</v>
      </c>
      <c r="L20" s="825">
        <v>0</v>
      </c>
      <c r="M20" s="826">
        <v>0</v>
      </c>
      <c r="N20" s="79">
        <f>SUM(L20:M20)</f>
        <v>0</v>
      </c>
      <c r="O20" s="828">
        <v>0</v>
      </c>
      <c r="P20" s="829">
        <v>0</v>
      </c>
      <c r="Q20" s="100">
        <f>SUM(O20:P20)</f>
        <v>0</v>
      </c>
      <c r="R20" s="106">
        <f t="shared" ref="R20:S21" si="6">C20+F20+I20+L20+O20</f>
        <v>0</v>
      </c>
      <c r="S20" s="107">
        <f t="shared" si="6"/>
        <v>0</v>
      </c>
      <c r="T20" s="108">
        <f>SUM(R20:S20)</f>
        <v>0</v>
      </c>
    </row>
    <row r="21" spans="1:21" ht="24.95" customHeight="1" x14ac:dyDescent="0.35">
      <c r="B21" s="21" t="s">
        <v>123</v>
      </c>
      <c r="C21" s="823">
        <v>0</v>
      </c>
      <c r="D21" s="824">
        <v>0</v>
      </c>
      <c r="E21" s="111">
        <f>SUM(C21:D21)</f>
        <v>0</v>
      </c>
      <c r="F21" s="823">
        <v>0</v>
      </c>
      <c r="G21" s="824">
        <v>0</v>
      </c>
      <c r="H21" s="79">
        <f>SUM(F21:G21)</f>
        <v>0</v>
      </c>
      <c r="I21" s="830">
        <v>0</v>
      </c>
      <c r="J21" s="824">
        <v>1</v>
      </c>
      <c r="K21" s="111">
        <f>SUM(I21:J21)</f>
        <v>1</v>
      </c>
      <c r="L21" s="823">
        <v>0</v>
      </c>
      <c r="M21" s="824">
        <v>1</v>
      </c>
      <c r="N21" s="101">
        <f>SUM(L21:M21)</f>
        <v>1</v>
      </c>
      <c r="O21" s="831">
        <v>0</v>
      </c>
      <c r="P21" s="832">
        <v>1</v>
      </c>
      <c r="Q21" s="111">
        <f>SUM(O21:P21)</f>
        <v>1</v>
      </c>
      <c r="R21" s="115">
        <f t="shared" si="6"/>
        <v>0</v>
      </c>
      <c r="S21" s="116">
        <f t="shared" si="6"/>
        <v>3</v>
      </c>
      <c r="T21" s="117">
        <f>SUM(R21:S21)</f>
        <v>3</v>
      </c>
    </row>
    <row r="22" spans="1:21" ht="27.75" customHeight="1" thickBot="1" x14ac:dyDescent="0.4">
      <c r="B22" s="21" t="s">
        <v>35</v>
      </c>
      <c r="C22" s="825">
        <v>0</v>
      </c>
      <c r="D22" s="826">
        <v>0</v>
      </c>
      <c r="E22" s="78">
        <f>SUM(C22:D22)</f>
        <v>0</v>
      </c>
      <c r="F22" s="825">
        <v>0</v>
      </c>
      <c r="G22" s="826">
        <v>1</v>
      </c>
      <c r="H22" s="79">
        <f>SUM(F22:G22)</f>
        <v>1</v>
      </c>
      <c r="I22" s="833">
        <v>0</v>
      </c>
      <c r="J22" s="826">
        <v>0</v>
      </c>
      <c r="K22" s="78">
        <f>SUM(I22:J22)</f>
        <v>0</v>
      </c>
      <c r="L22" s="825">
        <v>0</v>
      </c>
      <c r="M22" s="826">
        <v>0</v>
      </c>
      <c r="N22" s="79">
        <f>SUM(L22:M22)</f>
        <v>0</v>
      </c>
      <c r="O22" s="834">
        <v>0</v>
      </c>
      <c r="P22" s="835">
        <v>0</v>
      </c>
      <c r="Q22" s="78">
        <f>SUM(O22:P22)</f>
        <v>0</v>
      </c>
      <c r="R22" s="82">
        <f>C22+F22+I22+L22+O22</f>
        <v>0</v>
      </c>
      <c r="S22" s="83">
        <f>D22+G22+J22+M22+P22</f>
        <v>1</v>
      </c>
      <c r="T22" s="73">
        <f>SUM(R22:S22)</f>
        <v>1</v>
      </c>
    </row>
    <row r="23" spans="1:21" ht="27" customHeight="1" thickBot="1" x14ac:dyDescent="0.4">
      <c r="B23" s="2" t="s">
        <v>13</v>
      </c>
      <c r="C23" s="120">
        <f t="shared" ref="C23:T23" si="7">SUM(C20:C22)</f>
        <v>0</v>
      </c>
      <c r="D23" s="56">
        <f t="shared" si="7"/>
        <v>0</v>
      </c>
      <c r="E23" s="57">
        <f t="shared" si="7"/>
        <v>0</v>
      </c>
      <c r="F23" s="56">
        <f t="shared" si="7"/>
        <v>0</v>
      </c>
      <c r="G23" s="56">
        <f t="shared" si="7"/>
        <v>1</v>
      </c>
      <c r="H23" s="60">
        <f t="shared" si="7"/>
        <v>1</v>
      </c>
      <c r="I23" s="76">
        <f t="shared" si="7"/>
        <v>0</v>
      </c>
      <c r="J23" s="56">
        <f t="shared" si="7"/>
        <v>1</v>
      </c>
      <c r="K23" s="56">
        <f t="shared" si="7"/>
        <v>1</v>
      </c>
      <c r="L23" s="56">
        <f t="shared" si="7"/>
        <v>0</v>
      </c>
      <c r="M23" s="56">
        <f t="shared" si="7"/>
        <v>1</v>
      </c>
      <c r="N23" s="56">
        <f t="shared" si="7"/>
        <v>1</v>
      </c>
      <c r="O23" s="56">
        <f t="shared" si="7"/>
        <v>0</v>
      </c>
      <c r="P23" s="56">
        <f t="shared" si="7"/>
        <v>1</v>
      </c>
      <c r="Q23" s="57">
        <f t="shared" si="7"/>
        <v>1</v>
      </c>
      <c r="R23" s="56">
        <f t="shared" si="7"/>
        <v>0</v>
      </c>
      <c r="S23" s="56">
        <f t="shared" si="7"/>
        <v>4</v>
      </c>
      <c r="T23" s="60">
        <f t="shared" si="7"/>
        <v>4</v>
      </c>
    </row>
    <row r="24" spans="1:21" ht="30.75" customHeight="1" thickBot="1" x14ac:dyDescent="0.4">
      <c r="B24" s="141" t="s">
        <v>10</v>
      </c>
      <c r="C24" s="142">
        <f t="shared" ref="C24:T24" si="8">C18</f>
        <v>5</v>
      </c>
      <c r="D24" s="143">
        <f t="shared" si="8"/>
        <v>3</v>
      </c>
      <c r="E24" s="144">
        <f t="shared" si="8"/>
        <v>8</v>
      </c>
      <c r="F24" s="145">
        <f t="shared" si="8"/>
        <v>13</v>
      </c>
      <c r="G24" s="143">
        <f t="shared" si="8"/>
        <v>23</v>
      </c>
      <c r="H24" s="146">
        <f t="shared" si="8"/>
        <v>36</v>
      </c>
      <c r="I24" s="142">
        <f t="shared" si="8"/>
        <v>25</v>
      </c>
      <c r="J24" s="143">
        <f t="shared" si="8"/>
        <v>32</v>
      </c>
      <c r="K24" s="144">
        <f t="shared" si="8"/>
        <v>57</v>
      </c>
      <c r="L24" s="145">
        <f t="shared" si="8"/>
        <v>3</v>
      </c>
      <c r="M24" s="143">
        <f t="shared" si="8"/>
        <v>28</v>
      </c>
      <c r="N24" s="146">
        <f t="shared" si="8"/>
        <v>31</v>
      </c>
      <c r="O24" s="142">
        <f t="shared" si="8"/>
        <v>3</v>
      </c>
      <c r="P24" s="143">
        <f t="shared" si="8"/>
        <v>30</v>
      </c>
      <c r="Q24" s="144">
        <f t="shared" si="8"/>
        <v>33</v>
      </c>
      <c r="R24" s="145">
        <f t="shared" si="8"/>
        <v>49</v>
      </c>
      <c r="S24" s="143">
        <f t="shared" si="8"/>
        <v>116</v>
      </c>
      <c r="T24" s="144">
        <f t="shared" si="8"/>
        <v>165</v>
      </c>
      <c r="U24" s="28"/>
    </row>
    <row r="25" spans="1:21" ht="37.5" customHeight="1" thickBot="1" x14ac:dyDescent="0.4">
      <c r="B25" s="33" t="s">
        <v>17</v>
      </c>
      <c r="C25" s="125">
        <f t="shared" ref="C25:T25" si="9">C23</f>
        <v>0</v>
      </c>
      <c r="D25" s="124">
        <f t="shared" si="9"/>
        <v>0</v>
      </c>
      <c r="E25" s="126">
        <f t="shared" si="9"/>
        <v>0</v>
      </c>
      <c r="F25" s="130">
        <f t="shared" si="9"/>
        <v>0</v>
      </c>
      <c r="G25" s="124">
        <f t="shared" si="9"/>
        <v>1</v>
      </c>
      <c r="H25" s="135">
        <f t="shared" si="9"/>
        <v>1</v>
      </c>
      <c r="I25" s="125">
        <f t="shared" si="9"/>
        <v>0</v>
      </c>
      <c r="J25" s="124">
        <f t="shared" si="9"/>
        <v>1</v>
      </c>
      <c r="K25" s="126">
        <f t="shared" si="9"/>
        <v>1</v>
      </c>
      <c r="L25" s="130">
        <f t="shared" si="9"/>
        <v>0</v>
      </c>
      <c r="M25" s="124">
        <f t="shared" si="9"/>
        <v>1</v>
      </c>
      <c r="N25" s="135">
        <f t="shared" si="9"/>
        <v>1</v>
      </c>
      <c r="O25" s="125">
        <f t="shared" si="9"/>
        <v>0</v>
      </c>
      <c r="P25" s="124">
        <f t="shared" si="9"/>
        <v>1</v>
      </c>
      <c r="Q25" s="126">
        <f t="shared" si="9"/>
        <v>1</v>
      </c>
      <c r="R25" s="130">
        <f t="shared" si="9"/>
        <v>0</v>
      </c>
      <c r="S25" s="124">
        <f t="shared" si="9"/>
        <v>4</v>
      </c>
      <c r="T25" s="126">
        <f t="shared" si="9"/>
        <v>4</v>
      </c>
    </row>
    <row r="26" spans="1:21" ht="36" customHeight="1" thickBot="1" x14ac:dyDescent="0.4">
      <c r="B26" s="3" t="s">
        <v>18</v>
      </c>
      <c r="C26" s="127">
        <f t="shared" ref="C26:T26" si="10">SUM(C24:C25)</f>
        <v>5</v>
      </c>
      <c r="D26" s="128">
        <f t="shared" si="10"/>
        <v>3</v>
      </c>
      <c r="E26" s="129">
        <f t="shared" si="10"/>
        <v>8</v>
      </c>
      <c r="F26" s="131">
        <f t="shared" si="10"/>
        <v>13</v>
      </c>
      <c r="G26" s="128">
        <f t="shared" si="10"/>
        <v>24</v>
      </c>
      <c r="H26" s="136">
        <f t="shared" si="10"/>
        <v>37</v>
      </c>
      <c r="I26" s="127">
        <f t="shared" si="10"/>
        <v>25</v>
      </c>
      <c r="J26" s="128">
        <f t="shared" si="10"/>
        <v>33</v>
      </c>
      <c r="K26" s="129">
        <f t="shared" si="10"/>
        <v>58</v>
      </c>
      <c r="L26" s="131">
        <f t="shared" si="10"/>
        <v>3</v>
      </c>
      <c r="M26" s="128">
        <f t="shared" si="10"/>
        <v>29</v>
      </c>
      <c r="N26" s="136">
        <f t="shared" si="10"/>
        <v>32</v>
      </c>
      <c r="O26" s="127">
        <f t="shared" si="10"/>
        <v>3</v>
      </c>
      <c r="P26" s="128">
        <f t="shared" si="10"/>
        <v>31</v>
      </c>
      <c r="Q26" s="129">
        <f t="shared" si="10"/>
        <v>34</v>
      </c>
      <c r="R26" s="131">
        <f t="shared" si="10"/>
        <v>49</v>
      </c>
      <c r="S26" s="128">
        <f t="shared" si="10"/>
        <v>120</v>
      </c>
      <c r="T26" s="129">
        <f t="shared" si="10"/>
        <v>169</v>
      </c>
    </row>
    <row r="27" spans="1:21" x14ac:dyDescent="0.3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1" ht="25.5" customHeight="1" x14ac:dyDescent="0.35">
      <c r="A28" s="3194" t="s">
        <v>265</v>
      </c>
      <c r="B28" s="3194"/>
      <c r="C28" s="3194"/>
      <c r="D28" s="3194"/>
      <c r="E28" s="3194"/>
      <c r="F28" s="3194"/>
      <c r="G28" s="3194"/>
      <c r="H28" s="3194"/>
      <c r="I28" s="3194"/>
      <c r="J28" s="3194"/>
      <c r="K28" s="3194"/>
      <c r="L28" s="3194"/>
      <c r="M28" s="3194"/>
      <c r="N28" s="3194"/>
      <c r="O28" s="3194"/>
      <c r="P28" s="3194"/>
      <c r="Q28" s="25"/>
      <c r="R28" s="25"/>
      <c r="S28" s="25"/>
      <c r="T28" s="25"/>
    </row>
    <row r="29" spans="1:21" x14ac:dyDescent="0.35">
      <c r="B29" s="3187"/>
      <c r="C29" s="3187"/>
      <c r="D29" s="3187"/>
      <c r="E29" s="3187"/>
      <c r="F29" s="3187"/>
      <c r="G29" s="3187"/>
      <c r="H29" s="3187"/>
      <c r="I29" s="3187"/>
      <c r="J29" s="3187"/>
      <c r="K29" s="3187"/>
      <c r="L29" s="3187"/>
      <c r="M29" s="3187"/>
      <c r="N29" s="3187"/>
      <c r="O29" s="3187"/>
      <c r="P29" s="3187"/>
      <c r="Q29" s="3187"/>
      <c r="R29" s="3187"/>
      <c r="S29" s="3187"/>
      <c r="T29" s="3187"/>
    </row>
    <row r="30" spans="1:21" x14ac:dyDescent="0.3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2" spans="1:21" x14ac:dyDescent="0.35">
      <c r="B32" s="2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2:20" x14ac:dyDescent="0.3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D26" sqref="D26"/>
    </sheetView>
  </sheetViews>
  <sheetFormatPr defaultColWidth="9.140625" defaultRowHeight="25.5" x14ac:dyDescent="0.35"/>
  <cols>
    <col min="1" max="1" width="93" style="15" customWidth="1"/>
    <col min="2" max="2" width="16.140625" style="858" customWidth="1"/>
    <col min="3" max="3" width="12.140625" style="858" customWidth="1"/>
    <col min="4" max="4" width="15.28515625" style="858" customWidth="1"/>
    <col min="5" max="5" width="14.42578125" style="858" customWidth="1"/>
    <col min="6" max="6" width="13.85546875" style="858" customWidth="1"/>
    <col min="7" max="7" width="15.28515625" style="858" customWidth="1"/>
    <col min="8" max="8" width="14.28515625" style="858" customWidth="1"/>
    <col min="9" max="9" width="13.140625" style="858" customWidth="1"/>
    <col min="10" max="10" width="13" style="858" customWidth="1"/>
    <col min="11" max="12" width="10.7109375" style="15" customWidth="1"/>
    <col min="13" max="13" width="9.140625" style="15"/>
    <col min="14" max="14" width="12.85546875" style="15" customWidth="1"/>
    <col min="15" max="15" width="23.42578125" style="15" customWidth="1"/>
    <col min="16" max="17" width="9.140625" style="15"/>
    <col min="18" max="18" width="10.5703125" style="15" bestFit="1" customWidth="1"/>
    <col min="19" max="19" width="11.28515625" style="15" customWidth="1"/>
    <col min="20" max="16384" width="9.140625" style="15"/>
  </cols>
  <sheetData>
    <row r="1" spans="1:13" ht="24.75" customHeight="1" x14ac:dyDescent="0.35">
      <c r="A1" s="3190" t="s">
        <v>120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</row>
    <row r="2" spans="1:13" ht="24.75" customHeight="1" thickBot="1" x14ac:dyDescent="0.4">
      <c r="A2" s="3190" t="s">
        <v>389</v>
      </c>
      <c r="B2" s="3190"/>
      <c r="C2" s="3190"/>
      <c r="D2" s="3190"/>
      <c r="E2" s="3190"/>
      <c r="F2" s="3190"/>
      <c r="G2" s="3190"/>
      <c r="H2" s="3190"/>
      <c r="I2" s="3190"/>
      <c r="J2" s="3190"/>
      <c r="K2" s="2598"/>
      <c r="L2" s="2598"/>
    </row>
    <row r="3" spans="1:13" ht="33" customHeight="1" thickBot="1" x14ac:dyDescent="0.4">
      <c r="A3" s="3191" t="s">
        <v>9</v>
      </c>
      <c r="B3" s="3198" t="s">
        <v>19</v>
      </c>
      <c r="C3" s="3199"/>
      <c r="D3" s="3200"/>
      <c r="E3" s="3198" t="s">
        <v>20</v>
      </c>
      <c r="F3" s="3199"/>
      <c r="G3" s="3200"/>
      <c r="H3" s="3181" t="s">
        <v>21</v>
      </c>
      <c r="I3" s="3182"/>
      <c r="J3" s="3183"/>
      <c r="K3" s="30"/>
      <c r="L3" s="30"/>
    </row>
    <row r="4" spans="1:13" ht="33" customHeight="1" thickBot="1" x14ac:dyDescent="0.4">
      <c r="A4" s="3192"/>
      <c r="B4" s="3201" t="s">
        <v>5</v>
      </c>
      <c r="C4" s="3202"/>
      <c r="D4" s="3203"/>
      <c r="E4" s="3201" t="s">
        <v>5</v>
      </c>
      <c r="F4" s="3202"/>
      <c r="G4" s="3203"/>
      <c r="H4" s="3184"/>
      <c r="I4" s="3185"/>
      <c r="J4" s="3186"/>
      <c r="K4" s="30"/>
      <c r="L4" s="30"/>
    </row>
    <row r="5" spans="1:13" ht="99.75" customHeight="1" thickBot="1" x14ac:dyDescent="0.4">
      <c r="A5" s="3204"/>
      <c r="B5" s="210" t="s">
        <v>26</v>
      </c>
      <c r="C5" s="212" t="s">
        <v>27</v>
      </c>
      <c r="D5" s="214" t="s">
        <v>4</v>
      </c>
      <c r="E5" s="210" t="s">
        <v>26</v>
      </c>
      <c r="F5" s="212" t="s">
        <v>27</v>
      </c>
      <c r="G5" s="214" t="s">
        <v>4</v>
      </c>
      <c r="H5" s="210" t="s">
        <v>26</v>
      </c>
      <c r="I5" s="212" t="s">
        <v>27</v>
      </c>
      <c r="J5" s="214" t="s">
        <v>4</v>
      </c>
      <c r="K5" s="30"/>
      <c r="L5" s="30"/>
    </row>
    <row r="6" spans="1:13" ht="36.75" customHeight="1" thickBot="1" x14ac:dyDescent="0.4">
      <c r="A6" s="150" t="s">
        <v>22</v>
      </c>
      <c r="B6" s="199"/>
      <c r="C6" s="836"/>
      <c r="D6" s="837"/>
      <c r="E6" s="199"/>
      <c r="F6" s="836"/>
      <c r="G6" s="838"/>
      <c r="H6" s="839"/>
      <c r="I6" s="840"/>
      <c r="J6" s="841"/>
      <c r="K6" s="30"/>
      <c r="L6" s="30"/>
    </row>
    <row r="7" spans="1:13" ht="29.25" customHeight="1" x14ac:dyDescent="0.35">
      <c r="A7" s="218" t="s">
        <v>279</v>
      </c>
      <c r="B7" s="221">
        <f t="shared" ref="B7:G11" si="0">B22+B15</f>
        <v>19</v>
      </c>
      <c r="C7" s="170">
        <f t="shared" si="0"/>
        <v>0</v>
      </c>
      <c r="D7" s="693">
        <f t="shared" si="0"/>
        <v>19</v>
      </c>
      <c r="E7" s="221">
        <f t="shared" si="0"/>
        <v>10</v>
      </c>
      <c r="F7" s="170">
        <f t="shared" si="0"/>
        <v>0</v>
      </c>
      <c r="G7" s="693">
        <f t="shared" si="0"/>
        <v>10</v>
      </c>
      <c r="H7" s="1812">
        <f t="shared" ref="H7:J11" si="1">B7+E7</f>
        <v>29</v>
      </c>
      <c r="I7" s="1812">
        <f t="shared" si="1"/>
        <v>0</v>
      </c>
      <c r="J7" s="842">
        <f t="shared" si="1"/>
        <v>29</v>
      </c>
      <c r="K7" s="30"/>
      <c r="L7" s="30"/>
    </row>
    <row r="8" spans="1:13" ht="27.75" customHeight="1" x14ac:dyDescent="0.35">
      <c r="A8" s="1079" t="s">
        <v>280</v>
      </c>
      <c r="B8" s="221">
        <f t="shared" si="0"/>
        <v>10</v>
      </c>
      <c r="C8" s="170">
        <f t="shared" si="0"/>
        <v>0</v>
      </c>
      <c r="D8" s="693">
        <f t="shared" si="0"/>
        <v>10</v>
      </c>
      <c r="E8" s="221">
        <f t="shared" si="0"/>
        <v>11</v>
      </c>
      <c r="F8" s="170">
        <f t="shared" si="0"/>
        <v>0</v>
      </c>
      <c r="G8" s="693">
        <f t="shared" si="0"/>
        <v>11</v>
      </c>
      <c r="H8" s="197">
        <f t="shared" si="1"/>
        <v>21</v>
      </c>
      <c r="I8" s="197">
        <f t="shared" si="1"/>
        <v>0</v>
      </c>
      <c r="J8" s="198">
        <f t="shared" si="1"/>
        <v>21</v>
      </c>
      <c r="K8" s="30"/>
      <c r="L8" s="30"/>
    </row>
    <row r="9" spans="1:13" ht="27.75" customHeight="1" x14ac:dyDescent="0.35">
      <c r="A9" s="183" t="s">
        <v>281</v>
      </c>
      <c r="B9" s="221">
        <f t="shared" si="0"/>
        <v>25</v>
      </c>
      <c r="C9" s="170">
        <f t="shared" si="0"/>
        <v>0</v>
      </c>
      <c r="D9" s="693">
        <f t="shared" si="0"/>
        <v>25</v>
      </c>
      <c r="E9" s="221">
        <f t="shared" si="0"/>
        <v>17</v>
      </c>
      <c r="F9" s="170">
        <f t="shared" si="0"/>
        <v>0</v>
      </c>
      <c r="G9" s="693">
        <f t="shared" si="0"/>
        <v>17</v>
      </c>
      <c r="H9" s="197">
        <f t="shared" si="1"/>
        <v>42</v>
      </c>
      <c r="I9" s="197">
        <f t="shared" si="1"/>
        <v>0</v>
      </c>
      <c r="J9" s="198">
        <f t="shared" si="1"/>
        <v>42</v>
      </c>
      <c r="K9" s="30"/>
      <c r="L9" s="30"/>
    </row>
    <row r="10" spans="1:13" ht="30.75" customHeight="1" x14ac:dyDescent="0.35">
      <c r="A10" s="184" t="s">
        <v>42</v>
      </c>
      <c r="B10" s="221">
        <f t="shared" si="0"/>
        <v>10</v>
      </c>
      <c r="C10" s="170">
        <f t="shared" si="0"/>
        <v>0</v>
      </c>
      <c r="D10" s="693">
        <f t="shared" si="0"/>
        <v>10</v>
      </c>
      <c r="E10" s="221">
        <f t="shared" si="0"/>
        <v>8</v>
      </c>
      <c r="F10" s="170">
        <f t="shared" si="0"/>
        <v>0</v>
      </c>
      <c r="G10" s="693">
        <f t="shared" si="0"/>
        <v>8</v>
      </c>
      <c r="H10" s="197">
        <f t="shared" si="1"/>
        <v>18</v>
      </c>
      <c r="I10" s="197">
        <f t="shared" si="1"/>
        <v>0</v>
      </c>
      <c r="J10" s="198">
        <f t="shared" si="1"/>
        <v>18</v>
      </c>
      <c r="K10" s="30"/>
      <c r="L10" s="30"/>
    </row>
    <row r="11" spans="1:13" ht="32.25" customHeight="1" thickBot="1" x14ac:dyDescent="0.4">
      <c r="A11" s="185" t="s">
        <v>282</v>
      </c>
      <c r="B11" s="221">
        <f t="shared" si="0"/>
        <v>10</v>
      </c>
      <c r="C11" s="170">
        <f t="shared" si="0"/>
        <v>0</v>
      </c>
      <c r="D11" s="693">
        <f t="shared" si="0"/>
        <v>10</v>
      </c>
      <c r="E11" s="221">
        <f t="shared" si="0"/>
        <v>4</v>
      </c>
      <c r="F11" s="170">
        <f t="shared" si="0"/>
        <v>0</v>
      </c>
      <c r="G11" s="693">
        <f t="shared" si="0"/>
        <v>4</v>
      </c>
      <c r="H11" s="197">
        <f t="shared" si="1"/>
        <v>14</v>
      </c>
      <c r="I11" s="197">
        <f t="shared" si="1"/>
        <v>0</v>
      </c>
      <c r="J11" s="198">
        <f t="shared" si="1"/>
        <v>14</v>
      </c>
      <c r="K11" s="30"/>
      <c r="L11" s="30"/>
    </row>
    <row r="12" spans="1:13" ht="36.75" customHeight="1" thickBot="1" x14ac:dyDescent="0.4">
      <c r="A12" s="17" t="s">
        <v>12</v>
      </c>
      <c r="B12" s="56">
        <f t="shared" ref="B12:G12" si="2">SUM(B6:B11)</f>
        <v>74</v>
      </c>
      <c r="C12" s="56">
        <f t="shared" si="2"/>
        <v>0</v>
      </c>
      <c r="D12" s="56">
        <f t="shared" si="2"/>
        <v>74</v>
      </c>
      <c r="E12" s="56">
        <f t="shared" si="2"/>
        <v>50</v>
      </c>
      <c r="F12" s="56">
        <f t="shared" si="2"/>
        <v>0</v>
      </c>
      <c r="G12" s="56">
        <f t="shared" si="2"/>
        <v>50</v>
      </c>
      <c r="H12" s="56">
        <f>SUM(H7:H11)</f>
        <v>124</v>
      </c>
      <c r="I12" s="56">
        <f>SUM(I7:I11)</f>
        <v>0</v>
      </c>
      <c r="J12" s="60">
        <f>SUM(J7:J11)</f>
        <v>124</v>
      </c>
      <c r="K12" s="30"/>
      <c r="L12" s="30"/>
      <c r="M12" s="30"/>
    </row>
    <row r="13" spans="1:13" ht="27" customHeight="1" thickBot="1" x14ac:dyDescent="0.4">
      <c r="A13" s="17" t="s">
        <v>23</v>
      </c>
      <c r="B13" s="54"/>
      <c r="C13" s="156"/>
      <c r="D13" s="157"/>
      <c r="E13" s="54"/>
      <c r="F13" s="156"/>
      <c r="G13" s="157"/>
      <c r="H13" s="55"/>
      <c r="I13" s="156"/>
      <c r="J13" s="158"/>
      <c r="K13" s="30"/>
      <c r="L13" s="30"/>
    </row>
    <row r="14" spans="1:13" ht="31.5" customHeight="1" thickBot="1" x14ac:dyDescent="0.4">
      <c r="A14" s="39" t="s">
        <v>11</v>
      </c>
      <c r="B14" s="54"/>
      <c r="C14" s="86"/>
      <c r="D14" s="85"/>
      <c r="E14" s="54"/>
      <c r="F14" s="86"/>
      <c r="G14" s="85"/>
      <c r="H14" s="55"/>
      <c r="I14" s="84"/>
      <c r="J14" s="91"/>
      <c r="K14" s="27"/>
      <c r="L14" s="27"/>
    </row>
    <row r="15" spans="1:13" ht="24.95" customHeight="1" x14ac:dyDescent="0.35">
      <c r="A15" s="218" t="s">
        <v>279</v>
      </c>
      <c r="B15" s="843">
        <v>19</v>
      </c>
      <c r="C15" s="843">
        <v>0</v>
      </c>
      <c r="D15" s="1080">
        <f>SUM(B15:C15)</f>
        <v>19</v>
      </c>
      <c r="E15" s="843">
        <v>8</v>
      </c>
      <c r="F15" s="843">
        <v>0</v>
      </c>
      <c r="G15" s="1080">
        <f>SUM(E15:F15)</f>
        <v>8</v>
      </c>
      <c r="H15" s="195">
        <f t="shared" ref="H15:J19" si="3">B15+E15</f>
        <v>27</v>
      </c>
      <c r="I15" s="195">
        <f t="shared" si="3"/>
        <v>0</v>
      </c>
      <c r="J15" s="196">
        <f t="shared" si="3"/>
        <v>27</v>
      </c>
      <c r="K15" s="24"/>
      <c r="L15" s="24"/>
    </row>
    <row r="16" spans="1:13" ht="24.95" customHeight="1" x14ac:dyDescent="0.35">
      <c r="A16" s="1079" t="s">
        <v>280</v>
      </c>
      <c r="B16" s="844">
        <v>10</v>
      </c>
      <c r="C16" s="844">
        <v>0</v>
      </c>
      <c r="D16" s="78">
        <f>SUM(B16:C16)</f>
        <v>10</v>
      </c>
      <c r="E16" s="844">
        <v>11</v>
      </c>
      <c r="F16" s="844">
        <v>0</v>
      </c>
      <c r="G16" s="78">
        <f>SUM(E16:F16)</f>
        <v>11</v>
      </c>
      <c r="H16" s="197">
        <f t="shared" si="3"/>
        <v>21</v>
      </c>
      <c r="I16" s="197">
        <f t="shared" si="3"/>
        <v>0</v>
      </c>
      <c r="J16" s="198">
        <f t="shared" si="3"/>
        <v>21</v>
      </c>
      <c r="K16" s="24"/>
      <c r="L16" s="24"/>
    </row>
    <row r="17" spans="1:12" ht="24.95" customHeight="1" x14ac:dyDescent="0.35">
      <c r="A17" s="183" t="s">
        <v>281</v>
      </c>
      <c r="B17" s="844">
        <v>24</v>
      </c>
      <c r="C17" s="844">
        <v>0</v>
      </c>
      <c r="D17" s="78">
        <f>SUM(B17:C17)</f>
        <v>24</v>
      </c>
      <c r="E17" s="844">
        <v>17</v>
      </c>
      <c r="F17" s="844">
        <v>0</v>
      </c>
      <c r="G17" s="78">
        <f>SUM(E17:F17)</f>
        <v>17</v>
      </c>
      <c r="H17" s="197">
        <f t="shared" si="3"/>
        <v>41</v>
      </c>
      <c r="I17" s="197">
        <f t="shared" si="3"/>
        <v>0</v>
      </c>
      <c r="J17" s="198">
        <f t="shared" si="3"/>
        <v>41</v>
      </c>
      <c r="K17" s="24"/>
      <c r="L17" s="24"/>
    </row>
    <row r="18" spans="1:12" ht="29.25" customHeight="1" x14ac:dyDescent="0.35">
      <c r="A18" s="184" t="s">
        <v>42</v>
      </c>
      <c r="B18" s="844">
        <v>10</v>
      </c>
      <c r="C18" s="844">
        <v>0</v>
      </c>
      <c r="D18" s="78">
        <f>SUM(B18:C18)</f>
        <v>10</v>
      </c>
      <c r="E18" s="845">
        <v>8</v>
      </c>
      <c r="F18" s="845">
        <v>0</v>
      </c>
      <c r="G18" s="846">
        <f>SUM(E18:F18)</f>
        <v>8</v>
      </c>
      <c r="H18" s="197">
        <f t="shared" si="3"/>
        <v>18</v>
      </c>
      <c r="I18" s="197">
        <f t="shared" si="3"/>
        <v>0</v>
      </c>
      <c r="J18" s="198">
        <f t="shared" si="3"/>
        <v>18</v>
      </c>
      <c r="K18" s="24"/>
      <c r="L18" s="24"/>
    </row>
    <row r="19" spans="1:12" ht="43.5" customHeight="1" thickBot="1" x14ac:dyDescent="0.4">
      <c r="A19" s="185" t="s">
        <v>282</v>
      </c>
      <c r="B19" s="847">
        <v>10</v>
      </c>
      <c r="C19" s="848">
        <v>0</v>
      </c>
      <c r="D19" s="242">
        <f>SUM(B19:C19)</f>
        <v>10</v>
      </c>
      <c r="E19" s="847">
        <v>4</v>
      </c>
      <c r="F19" s="848">
        <v>0</v>
      </c>
      <c r="G19" s="242">
        <f>SUM(E19:F19)</f>
        <v>4</v>
      </c>
      <c r="H19" s="197">
        <f t="shared" si="3"/>
        <v>14</v>
      </c>
      <c r="I19" s="197">
        <f t="shared" si="3"/>
        <v>0</v>
      </c>
      <c r="J19" s="198">
        <f t="shared" si="3"/>
        <v>14</v>
      </c>
      <c r="K19" s="31"/>
      <c r="L19" s="31"/>
    </row>
    <row r="20" spans="1:12" ht="24.95" customHeight="1" thickBot="1" x14ac:dyDescent="0.4">
      <c r="A20" s="2" t="s">
        <v>8</v>
      </c>
      <c r="B20" s="199">
        <f t="shared" ref="B20:J20" si="4">SUM(B15:B19)</f>
        <v>73</v>
      </c>
      <c r="C20" s="199">
        <f t="shared" si="4"/>
        <v>0</v>
      </c>
      <c r="D20" s="199">
        <f t="shared" si="4"/>
        <v>73</v>
      </c>
      <c r="E20" s="199">
        <f t="shared" si="4"/>
        <v>48</v>
      </c>
      <c r="F20" s="199">
        <f t="shared" si="4"/>
        <v>0</v>
      </c>
      <c r="G20" s="167">
        <f t="shared" si="4"/>
        <v>48</v>
      </c>
      <c r="H20" s="199">
        <f t="shared" si="4"/>
        <v>121</v>
      </c>
      <c r="I20" s="199">
        <f t="shared" si="4"/>
        <v>0</v>
      </c>
      <c r="J20" s="167">
        <f t="shared" si="4"/>
        <v>121</v>
      </c>
      <c r="K20" s="31"/>
      <c r="L20" s="31"/>
    </row>
    <row r="21" spans="1:12" ht="24.95" customHeight="1" thickBot="1" x14ac:dyDescent="0.4">
      <c r="A21" s="211" t="s">
        <v>25</v>
      </c>
      <c r="B21" s="174"/>
      <c r="C21" s="176"/>
      <c r="D21" s="849"/>
      <c r="E21" s="174"/>
      <c r="F21" s="176"/>
      <c r="G21" s="850"/>
      <c r="H21" s="200"/>
      <c r="I21" s="201"/>
      <c r="J21" s="202"/>
      <c r="K21" s="24"/>
      <c r="L21" s="24"/>
    </row>
    <row r="22" spans="1:12" ht="24.95" customHeight="1" x14ac:dyDescent="0.35">
      <c r="A22" s="218" t="s">
        <v>279</v>
      </c>
      <c r="B22" s="851">
        <v>0</v>
      </c>
      <c r="C22" s="852">
        <v>0</v>
      </c>
      <c r="D22" s="100">
        <f>SUM(B22:C22)</f>
        <v>0</v>
      </c>
      <c r="E22" s="853">
        <v>2</v>
      </c>
      <c r="F22" s="854">
        <v>0</v>
      </c>
      <c r="G22" s="100">
        <f>SUM(E22:F22)</f>
        <v>2</v>
      </c>
      <c r="H22" s="195">
        <f t="shared" ref="H22:J26" si="5">B22+E22</f>
        <v>2</v>
      </c>
      <c r="I22" s="203">
        <f t="shared" si="5"/>
        <v>0</v>
      </c>
      <c r="J22" s="196">
        <f t="shared" si="5"/>
        <v>2</v>
      </c>
      <c r="K22" s="24"/>
      <c r="L22" s="24"/>
    </row>
    <row r="23" spans="1:12" ht="33" customHeight="1" x14ac:dyDescent="0.35">
      <c r="A23" s="1079" t="s">
        <v>280</v>
      </c>
      <c r="B23" s="815">
        <v>0</v>
      </c>
      <c r="C23" s="816">
        <v>0</v>
      </c>
      <c r="D23" s="78">
        <f>SUM(B23:C23)</f>
        <v>0</v>
      </c>
      <c r="E23" s="844">
        <v>0</v>
      </c>
      <c r="F23" s="855">
        <v>0</v>
      </c>
      <c r="G23" s="78">
        <f>SUM(E23:F23)</f>
        <v>0</v>
      </c>
      <c r="H23" s="204">
        <f t="shared" si="5"/>
        <v>0</v>
      </c>
      <c r="I23" s="205">
        <f t="shared" si="5"/>
        <v>0</v>
      </c>
      <c r="J23" s="206">
        <f t="shared" si="5"/>
        <v>0</v>
      </c>
      <c r="K23" s="24"/>
      <c r="L23" s="24"/>
    </row>
    <row r="24" spans="1:12" ht="24.95" customHeight="1" x14ac:dyDescent="0.35">
      <c r="A24" s="183" t="s">
        <v>281</v>
      </c>
      <c r="B24" s="815">
        <v>1</v>
      </c>
      <c r="C24" s="816">
        <v>0</v>
      </c>
      <c r="D24" s="78">
        <f>SUM(B24:C24)</f>
        <v>1</v>
      </c>
      <c r="E24" s="844">
        <v>0</v>
      </c>
      <c r="F24" s="855">
        <v>0</v>
      </c>
      <c r="G24" s="78">
        <f>SUM(E24:F24)</f>
        <v>0</v>
      </c>
      <c r="H24" s="204">
        <f t="shared" si="5"/>
        <v>1</v>
      </c>
      <c r="I24" s="205">
        <f t="shared" si="5"/>
        <v>0</v>
      </c>
      <c r="J24" s="206">
        <f t="shared" si="5"/>
        <v>1</v>
      </c>
      <c r="K24" s="31"/>
      <c r="L24" s="31"/>
    </row>
    <row r="25" spans="1:12" ht="32.25" customHeight="1" x14ac:dyDescent="0.35">
      <c r="A25" s="184" t="s">
        <v>42</v>
      </c>
      <c r="B25" s="815">
        <v>0</v>
      </c>
      <c r="C25" s="816">
        <v>0</v>
      </c>
      <c r="D25" s="78">
        <f>SUM(B25:C25)</f>
        <v>0</v>
      </c>
      <c r="E25" s="844">
        <v>0</v>
      </c>
      <c r="F25" s="855">
        <v>0</v>
      </c>
      <c r="G25" s="78">
        <f>SUM(E25:F25)</f>
        <v>0</v>
      </c>
      <c r="H25" s="204">
        <f t="shared" si="5"/>
        <v>0</v>
      </c>
      <c r="I25" s="205">
        <f t="shared" si="5"/>
        <v>0</v>
      </c>
      <c r="J25" s="206">
        <f t="shared" si="5"/>
        <v>0</v>
      </c>
      <c r="K25" s="32"/>
      <c r="L25" s="32"/>
    </row>
    <row r="26" spans="1:12" ht="29.25" customHeight="1" thickBot="1" x14ac:dyDescent="0.4">
      <c r="A26" s="185" t="s">
        <v>282</v>
      </c>
      <c r="B26" s="815">
        <v>0</v>
      </c>
      <c r="C26" s="816">
        <v>0</v>
      </c>
      <c r="D26" s="78">
        <f>SUM(B26:C26)</f>
        <v>0</v>
      </c>
      <c r="E26" s="844">
        <v>0</v>
      </c>
      <c r="F26" s="855">
        <v>0</v>
      </c>
      <c r="G26" s="78">
        <f>SUM(E26:F26)</f>
        <v>0</v>
      </c>
      <c r="H26" s="207">
        <f t="shared" si="5"/>
        <v>0</v>
      </c>
      <c r="I26" s="208">
        <f t="shared" si="5"/>
        <v>0</v>
      </c>
      <c r="J26" s="209">
        <f t="shared" si="5"/>
        <v>0</v>
      </c>
      <c r="K26" s="31"/>
      <c r="L26" s="31"/>
    </row>
    <row r="27" spans="1:12" ht="36.75" customHeight="1" thickBot="1" x14ac:dyDescent="0.4">
      <c r="A27" s="2" t="s">
        <v>13</v>
      </c>
      <c r="B27" s="166">
        <f t="shared" ref="B27:J27" si="6">SUM(B22:B26)</f>
        <v>1</v>
      </c>
      <c r="C27" s="166">
        <f t="shared" si="6"/>
        <v>0</v>
      </c>
      <c r="D27" s="166">
        <f t="shared" si="6"/>
        <v>1</v>
      </c>
      <c r="E27" s="166">
        <f t="shared" si="6"/>
        <v>2</v>
      </c>
      <c r="F27" s="166">
        <f t="shared" si="6"/>
        <v>0</v>
      </c>
      <c r="G27" s="166">
        <f t="shared" si="6"/>
        <v>2</v>
      </c>
      <c r="H27" s="166">
        <f t="shared" si="6"/>
        <v>3</v>
      </c>
      <c r="I27" s="166">
        <f t="shared" si="6"/>
        <v>0</v>
      </c>
      <c r="J27" s="167">
        <f t="shared" si="6"/>
        <v>3</v>
      </c>
      <c r="K27" s="24"/>
      <c r="L27" s="24"/>
    </row>
    <row r="28" spans="1:12" ht="30" customHeight="1" thickBot="1" x14ac:dyDescent="0.4">
      <c r="A28" s="33" t="s">
        <v>10</v>
      </c>
      <c r="B28" s="56">
        <f t="shared" ref="B28:J28" si="7">B20</f>
        <v>73</v>
      </c>
      <c r="C28" s="56">
        <f t="shared" si="7"/>
        <v>0</v>
      </c>
      <c r="D28" s="56">
        <f t="shared" si="7"/>
        <v>73</v>
      </c>
      <c r="E28" s="56">
        <f t="shared" si="7"/>
        <v>48</v>
      </c>
      <c r="F28" s="56">
        <f t="shared" si="7"/>
        <v>0</v>
      </c>
      <c r="G28" s="57">
        <f t="shared" si="7"/>
        <v>48</v>
      </c>
      <c r="H28" s="57">
        <f t="shared" si="7"/>
        <v>121</v>
      </c>
      <c r="I28" s="57">
        <f t="shared" si="7"/>
        <v>0</v>
      </c>
      <c r="J28" s="60">
        <f t="shared" si="7"/>
        <v>121</v>
      </c>
      <c r="K28" s="34"/>
      <c r="L28" s="34"/>
    </row>
    <row r="29" spans="1:12" ht="26.25" thickBot="1" x14ac:dyDescent="0.4">
      <c r="A29" s="33" t="s">
        <v>14</v>
      </c>
      <c r="B29" s="56">
        <f t="shared" ref="B29:J29" si="8">B27</f>
        <v>1</v>
      </c>
      <c r="C29" s="56">
        <f t="shared" si="8"/>
        <v>0</v>
      </c>
      <c r="D29" s="56">
        <f t="shared" si="8"/>
        <v>1</v>
      </c>
      <c r="E29" s="56">
        <f t="shared" si="8"/>
        <v>2</v>
      </c>
      <c r="F29" s="56">
        <f t="shared" si="8"/>
        <v>0</v>
      </c>
      <c r="G29" s="57">
        <f t="shared" si="8"/>
        <v>2</v>
      </c>
      <c r="H29" s="57">
        <f t="shared" si="8"/>
        <v>3</v>
      </c>
      <c r="I29" s="57">
        <f t="shared" si="8"/>
        <v>0</v>
      </c>
      <c r="J29" s="60">
        <f t="shared" si="8"/>
        <v>3</v>
      </c>
      <c r="K29" s="25"/>
      <c r="L29" s="25"/>
    </row>
    <row r="30" spans="1:12" ht="26.25" thickBot="1" x14ac:dyDescent="0.4">
      <c r="A30" s="3" t="s">
        <v>15</v>
      </c>
      <c r="B30" s="58">
        <f t="shared" ref="B30:J30" si="9">SUM(B28:B29)</f>
        <v>74</v>
      </c>
      <c r="C30" s="58">
        <f t="shared" si="9"/>
        <v>0</v>
      </c>
      <c r="D30" s="58">
        <f t="shared" si="9"/>
        <v>74</v>
      </c>
      <c r="E30" s="58">
        <f t="shared" si="9"/>
        <v>50</v>
      </c>
      <c r="F30" s="58">
        <f t="shared" si="9"/>
        <v>0</v>
      </c>
      <c r="G30" s="59">
        <f t="shared" si="9"/>
        <v>50</v>
      </c>
      <c r="H30" s="59">
        <f t="shared" si="9"/>
        <v>124</v>
      </c>
      <c r="I30" s="59">
        <f t="shared" si="9"/>
        <v>0</v>
      </c>
      <c r="J30" s="61">
        <f t="shared" si="9"/>
        <v>124</v>
      </c>
      <c r="K30" s="25"/>
      <c r="L30" s="25"/>
    </row>
    <row r="31" spans="1:12" ht="12" customHeight="1" x14ac:dyDescent="0.35">
      <c r="A31" s="24"/>
      <c r="B31" s="856"/>
      <c r="C31" s="856"/>
      <c r="D31" s="856"/>
      <c r="E31" s="856"/>
      <c r="F31" s="856"/>
      <c r="G31" s="856"/>
      <c r="H31" s="856"/>
      <c r="I31" s="856"/>
      <c r="J31" s="856"/>
      <c r="K31" s="25"/>
      <c r="L31" s="25"/>
    </row>
    <row r="32" spans="1:12" ht="25.5" hidden="1" customHeight="1" x14ac:dyDescent="0.35">
      <c r="A32" s="24"/>
      <c r="B32" s="856"/>
      <c r="C32" s="856"/>
      <c r="D32" s="856"/>
      <c r="E32" s="856"/>
      <c r="F32" s="856"/>
      <c r="G32" s="856"/>
      <c r="H32" s="856"/>
      <c r="I32" s="856"/>
      <c r="J32" s="856"/>
      <c r="K32" s="28"/>
    </row>
    <row r="33" spans="1:16" ht="37.5" customHeight="1" x14ac:dyDescent="0.35">
      <c r="A33" s="3194" t="s">
        <v>283</v>
      </c>
      <c r="B33" s="3194"/>
      <c r="C33" s="3194"/>
      <c r="D33" s="3194"/>
      <c r="E33" s="3194"/>
      <c r="F33" s="3194"/>
      <c r="G33" s="3194"/>
      <c r="H33" s="3194"/>
      <c r="I33" s="3194"/>
      <c r="J33" s="3194"/>
      <c r="K33" s="3194"/>
      <c r="L33" s="3194"/>
      <c r="M33" s="3194"/>
      <c r="N33" s="3194"/>
      <c r="O33" s="3194"/>
      <c r="P33" s="3194"/>
    </row>
    <row r="34" spans="1:16" ht="26.25" customHeight="1" x14ac:dyDescent="0.35">
      <c r="B34" s="857"/>
      <c r="C34" s="857"/>
      <c r="D34" s="857"/>
      <c r="E34" s="857"/>
      <c r="F34" s="857"/>
      <c r="G34" s="857"/>
      <c r="H34" s="857"/>
      <c r="I34" s="857"/>
      <c r="J34" s="857"/>
      <c r="K34" s="28"/>
      <c r="L34" s="28"/>
      <c r="M34" s="28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L14" sqref="L14"/>
    </sheetView>
  </sheetViews>
  <sheetFormatPr defaultRowHeight="25.5" x14ac:dyDescent="0.35"/>
  <cols>
    <col min="1" max="1" width="88.85546875" style="15" customWidth="1"/>
    <col min="2" max="2" width="15.5703125" style="15" customWidth="1"/>
    <col min="3" max="3" width="12.85546875" style="15" customWidth="1"/>
    <col min="4" max="4" width="12.28515625" style="15" customWidth="1"/>
    <col min="5" max="5" width="14.7109375" style="15" customWidth="1"/>
    <col min="6" max="6" width="13.140625" style="15" customWidth="1"/>
    <col min="7" max="7" width="11" style="15" customWidth="1"/>
    <col min="8" max="8" width="17.85546875" style="15" customWidth="1"/>
    <col min="9" max="9" width="12" style="15" customWidth="1"/>
    <col min="10" max="10" width="12.28515625" style="15" customWidth="1"/>
    <col min="11" max="11" width="14.42578125" style="15" customWidth="1"/>
    <col min="12" max="12" width="14.7109375" style="15" customWidth="1"/>
    <col min="13" max="13" width="12" style="15" customWidth="1"/>
    <col min="14" max="14" width="16" style="15" customWidth="1"/>
    <col min="15" max="15" width="13.85546875" style="15" customWidth="1"/>
    <col min="16" max="16" width="12" style="15" customWidth="1"/>
    <col min="17" max="17" width="14.42578125" style="15" customWidth="1"/>
    <col min="18" max="18" width="14.5703125" style="15" customWidth="1"/>
    <col min="19" max="19" width="11.140625" style="15" customWidth="1"/>
    <col min="20" max="21" width="10.7109375" style="15" customWidth="1"/>
    <col min="22" max="22" width="9.140625" style="15"/>
    <col min="23" max="23" width="12.85546875" style="15" customWidth="1"/>
    <col min="24" max="24" width="23.42578125" style="15" customWidth="1"/>
    <col min="25" max="26" width="9.140625" style="15"/>
    <col min="27" max="27" width="10.5703125" style="15" bestFit="1" customWidth="1"/>
    <col min="28" max="28" width="11.28515625" style="15" customWidth="1"/>
    <col min="29" max="256" width="9.140625" style="15"/>
    <col min="257" max="257" width="88.85546875" style="15" customWidth="1"/>
    <col min="258" max="258" width="15.5703125" style="15" customWidth="1"/>
    <col min="259" max="259" width="12.85546875" style="15" customWidth="1"/>
    <col min="260" max="260" width="12.28515625" style="15" customWidth="1"/>
    <col min="261" max="261" width="14.7109375" style="15" customWidth="1"/>
    <col min="262" max="262" width="13.140625" style="15" customWidth="1"/>
    <col min="263" max="263" width="11" style="15" customWidth="1"/>
    <col min="264" max="264" width="9.42578125" style="15" customWidth="1"/>
    <col min="265" max="265" width="12" style="15" customWidth="1"/>
    <col min="266" max="266" width="12.28515625" style="15" customWidth="1"/>
    <col min="267" max="267" width="14.42578125" style="15" customWidth="1"/>
    <col min="268" max="268" width="11.85546875" style="15" customWidth="1"/>
    <col min="269" max="269" width="12" style="15" customWidth="1"/>
    <col min="270" max="270" width="16" style="15" customWidth="1"/>
    <col min="271" max="271" width="13.85546875" style="15" customWidth="1"/>
    <col min="272" max="272" width="12" style="15" customWidth="1"/>
    <col min="273" max="273" width="14.42578125" style="15" customWidth="1"/>
    <col min="274" max="274" width="14.5703125" style="15" customWidth="1"/>
    <col min="275" max="275" width="11.140625" style="15" customWidth="1"/>
    <col min="276" max="277" width="10.7109375" style="15" customWidth="1"/>
    <col min="278" max="278" width="9.140625" style="15"/>
    <col min="279" max="279" width="12.85546875" style="15" customWidth="1"/>
    <col min="280" max="280" width="23.42578125" style="15" customWidth="1"/>
    <col min="281" max="282" width="9.140625" style="15"/>
    <col min="283" max="283" width="10.5703125" style="15" bestFit="1" customWidth="1"/>
    <col min="284" max="284" width="11.28515625" style="15" customWidth="1"/>
    <col min="285" max="512" width="9.140625" style="15"/>
    <col min="513" max="513" width="88.85546875" style="15" customWidth="1"/>
    <col min="514" max="514" width="15.5703125" style="15" customWidth="1"/>
    <col min="515" max="515" width="12.85546875" style="15" customWidth="1"/>
    <col min="516" max="516" width="12.28515625" style="15" customWidth="1"/>
    <col min="517" max="517" width="14.7109375" style="15" customWidth="1"/>
    <col min="518" max="518" width="13.140625" style="15" customWidth="1"/>
    <col min="519" max="519" width="11" style="15" customWidth="1"/>
    <col min="520" max="520" width="9.42578125" style="15" customWidth="1"/>
    <col min="521" max="521" width="12" style="15" customWidth="1"/>
    <col min="522" max="522" width="12.28515625" style="15" customWidth="1"/>
    <col min="523" max="523" width="14.42578125" style="15" customWidth="1"/>
    <col min="524" max="524" width="11.85546875" style="15" customWidth="1"/>
    <col min="525" max="525" width="12" style="15" customWidth="1"/>
    <col min="526" max="526" width="16" style="15" customWidth="1"/>
    <col min="527" max="527" width="13.85546875" style="15" customWidth="1"/>
    <col min="528" max="528" width="12" style="15" customWidth="1"/>
    <col min="529" max="529" width="14.42578125" style="15" customWidth="1"/>
    <col min="530" max="530" width="14.5703125" style="15" customWidth="1"/>
    <col min="531" max="531" width="11.140625" style="15" customWidth="1"/>
    <col min="532" max="533" width="10.7109375" style="15" customWidth="1"/>
    <col min="534" max="534" width="9.140625" style="15"/>
    <col min="535" max="535" width="12.85546875" style="15" customWidth="1"/>
    <col min="536" max="536" width="23.42578125" style="15" customWidth="1"/>
    <col min="537" max="538" width="9.140625" style="15"/>
    <col min="539" max="539" width="10.5703125" style="15" bestFit="1" customWidth="1"/>
    <col min="540" max="540" width="11.28515625" style="15" customWidth="1"/>
    <col min="541" max="768" width="9.140625" style="15"/>
    <col min="769" max="769" width="88.85546875" style="15" customWidth="1"/>
    <col min="770" max="770" width="15.5703125" style="15" customWidth="1"/>
    <col min="771" max="771" width="12.85546875" style="15" customWidth="1"/>
    <col min="772" max="772" width="12.28515625" style="15" customWidth="1"/>
    <col min="773" max="773" width="14.7109375" style="15" customWidth="1"/>
    <col min="774" max="774" width="13.140625" style="15" customWidth="1"/>
    <col min="775" max="775" width="11" style="15" customWidth="1"/>
    <col min="776" max="776" width="9.42578125" style="15" customWidth="1"/>
    <col min="777" max="777" width="12" style="15" customWidth="1"/>
    <col min="778" max="778" width="12.28515625" style="15" customWidth="1"/>
    <col min="779" max="779" width="14.42578125" style="15" customWidth="1"/>
    <col min="780" max="780" width="11.85546875" style="15" customWidth="1"/>
    <col min="781" max="781" width="12" style="15" customWidth="1"/>
    <col min="782" max="782" width="16" style="15" customWidth="1"/>
    <col min="783" max="783" width="13.85546875" style="15" customWidth="1"/>
    <col min="784" max="784" width="12" style="15" customWidth="1"/>
    <col min="785" max="785" width="14.42578125" style="15" customWidth="1"/>
    <col min="786" max="786" width="14.5703125" style="15" customWidth="1"/>
    <col min="787" max="787" width="11.140625" style="15" customWidth="1"/>
    <col min="788" max="789" width="10.7109375" style="15" customWidth="1"/>
    <col min="790" max="790" width="9.140625" style="15"/>
    <col min="791" max="791" width="12.85546875" style="15" customWidth="1"/>
    <col min="792" max="792" width="23.42578125" style="15" customWidth="1"/>
    <col min="793" max="794" width="9.140625" style="15"/>
    <col min="795" max="795" width="10.5703125" style="15" bestFit="1" customWidth="1"/>
    <col min="796" max="796" width="11.28515625" style="15" customWidth="1"/>
    <col min="797" max="1024" width="9.140625" style="15"/>
    <col min="1025" max="1025" width="88.85546875" style="15" customWidth="1"/>
    <col min="1026" max="1026" width="15.5703125" style="15" customWidth="1"/>
    <col min="1027" max="1027" width="12.85546875" style="15" customWidth="1"/>
    <col min="1028" max="1028" width="12.28515625" style="15" customWidth="1"/>
    <col min="1029" max="1029" width="14.7109375" style="15" customWidth="1"/>
    <col min="1030" max="1030" width="13.140625" style="15" customWidth="1"/>
    <col min="1031" max="1031" width="11" style="15" customWidth="1"/>
    <col min="1032" max="1032" width="9.42578125" style="15" customWidth="1"/>
    <col min="1033" max="1033" width="12" style="15" customWidth="1"/>
    <col min="1034" max="1034" width="12.28515625" style="15" customWidth="1"/>
    <col min="1035" max="1035" width="14.42578125" style="15" customWidth="1"/>
    <col min="1036" max="1036" width="11.85546875" style="15" customWidth="1"/>
    <col min="1037" max="1037" width="12" style="15" customWidth="1"/>
    <col min="1038" max="1038" width="16" style="15" customWidth="1"/>
    <col min="1039" max="1039" width="13.85546875" style="15" customWidth="1"/>
    <col min="1040" max="1040" width="12" style="15" customWidth="1"/>
    <col min="1041" max="1041" width="14.42578125" style="15" customWidth="1"/>
    <col min="1042" max="1042" width="14.5703125" style="15" customWidth="1"/>
    <col min="1043" max="1043" width="11.140625" style="15" customWidth="1"/>
    <col min="1044" max="1045" width="10.7109375" style="15" customWidth="1"/>
    <col min="1046" max="1046" width="9.140625" style="15"/>
    <col min="1047" max="1047" width="12.85546875" style="15" customWidth="1"/>
    <col min="1048" max="1048" width="23.42578125" style="15" customWidth="1"/>
    <col min="1049" max="1050" width="9.140625" style="15"/>
    <col min="1051" max="1051" width="10.5703125" style="15" bestFit="1" customWidth="1"/>
    <col min="1052" max="1052" width="11.28515625" style="15" customWidth="1"/>
    <col min="1053" max="1280" width="9.140625" style="15"/>
    <col min="1281" max="1281" width="88.85546875" style="15" customWidth="1"/>
    <col min="1282" max="1282" width="15.5703125" style="15" customWidth="1"/>
    <col min="1283" max="1283" width="12.85546875" style="15" customWidth="1"/>
    <col min="1284" max="1284" width="12.28515625" style="15" customWidth="1"/>
    <col min="1285" max="1285" width="14.7109375" style="15" customWidth="1"/>
    <col min="1286" max="1286" width="13.140625" style="15" customWidth="1"/>
    <col min="1287" max="1287" width="11" style="15" customWidth="1"/>
    <col min="1288" max="1288" width="9.42578125" style="15" customWidth="1"/>
    <col min="1289" max="1289" width="12" style="15" customWidth="1"/>
    <col min="1290" max="1290" width="12.28515625" style="15" customWidth="1"/>
    <col min="1291" max="1291" width="14.42578125" style="15" customWidth="1"/>
    <col min="1292" max="1292" width="11.85546875" style="15" customWidth="1"/>
    <col min="1293" max="1293" width="12" style="15" customWidth="1"/>
    <col min="1294" max="1294" width="16" style="15" customWidth="1"/>
    <col min="1295" max="1295" width="13.85546875" style="15" customWidth="1"/>
    <col min="1296" max="1296" width="12" style="15" customWidth="1"/>
    <col min="1297" max="1297" width="14.42578125" style="15" customWidth="1"/>
    <col min="1298" max="1298" width="14.5703125" style="15" customWidth="1"/>
    <col min="1299" max="1299" width="11.140625" style="15" customWidth="1"/>
    <col min="1300" max="1301" width="10.7109375" style="15" customWidth="1"/>
    <col min="1302" max="1302" width="9.140625" style="15"/>
    <col min="1303" max="1303" width="12.85546875" style="15" customWidth="1"/>
    <col min="1304" max="1304" width="23.42578125" style="15" customWidth="1"/>
    <col min="1305" max="1306" width="9.140625" style="15"/>
    <col min="1307" max="1307" width="10.5703125" style="15" bestFit="1" customWidth="1"/>
    <col min="1308" max="1308" width="11.28515625" style="15" customWidth="1"/>
    <col min="1309" max="1536" width="9.140625" style="15"/>
    <col min="1537" max="1537" width="88.85546875" style="15" customWidth="1"/>
    <col min="1538" max="1538" width="15.5703125" style="15" customWidth="1"/>
    <col min="1539" max="1539" width="12.85546875" style="15" customWidth="1"/>
    <col min="1540" max="1540" width="12.28515625" style="15" customWidth="1"/>
    <col min="1541" max="1541" width="14.7109375" style="15" customWidth="1"/>
    <col min="1542" max="1542" width="13.140625" style="15" customWidth="1"/>
    <col min="1543" max="1543" width="11" style="15" customWidth="1"/>
    <col min="1544" max="1544" width="9.42578125" style="15" customWidth="1"/>
    <col min="1545" max="1545" width="12" style="15" customWidth="1"/>
    <col min="1546" max="1546" width="12.28515625" style="15" customWidth="1"/>
    <col min="1547" max="1547" width="14.42578125" style="15" customWidth="1"/>
    <col min="1548" max="1548" width="11.85546875" style="15" customWidth="1"/>
    <col min="1549" max="1549" width="12" style="15" customWidth="1"/>
    <col min="1550" max="1550" width="16" style="15" customWidth="1"/>
    <col min="1551" max="1551" width="13.85546875" style="15" customWidth="1"/>
    <col min="1552" max="1552" width="12" style="15" customWidth="1"/>
    <col min="1553" max="1553" width="14.42578125" style="15" customWidth="1"/>
    <col min="1554" max="1554" width="14.5703125" style="15" customWidth="1"/>
    <col min="1555" max="1555" width="11.140625" style="15" customWidth="1"/>
    <col min="1556" max="1557" width="10.7109375" style="15" customWidth="1"/>
    <col min="1558" max="1558" width="9.140625" style="15"/>
    <col min="1559" max="1559" width="12.85546875" style="15" customWidth="1"/>
    <col min="1560" max="1560" width="23.42578125" style="15" customWidth="1"/>
    <col min="1561" max="1562" width="9.140625" style="15"/>
    <col min="1563" max="1563" width="10.5703125" style="15" bestFit="1" customWidth="1"/>
    <col min="1564" max="1564" width="11.28515625" style="15" customWidth="1"/>
    <col min="1565" max="1792" width="9.140625" style="15"/>
    <col min="1793" max="1793" width="88.85546875" style="15" customWidth="1"/>
    <col min="1794" max="1794" width="15.5703125" style="15" customWidth="1"/>
    <col min="1795" max="1795" width="12.85546875" style="15" customWidth="1"/>
    <col min="1796" max="1796" width="12.28515625" style="15" customWidth="1"/>
    <col min="1797" max="1797" width="14.7109375" style="15" customWidth="1"/>
    <col min="1798" max="1798" width="13.140625" style="15" customWidth="1"/>
    <col min="1799" max="1799" width="11" style="15" customWidth="1"/>
    <col min="1800" max="1800" width="9.42578125" style="15" customWidth="1"/>
    <col min="1801" max="1801" width="12" style="15" customWidth="1"/>
    <col min="1802" max="1802" width="12.28515625" style="15" customWidth="1"/>
    <col min="1803" max="1803" width="14.42578125" style="15" customWidth="1"/>
    <col min="1804" max="1804" width="11.85546875" style="15" customWidth="1"/>
    <col min="1805" max="1805" width="12" style="15" customWidth="1"/>
    <col min="1806" max="1806" width="16" style="15" customWidth="1"/>
    <col min="1807" max="1807" width="13.85546875" style="15" customWidth="1"/>
    <col min="1808" max="1808" width="12" style="15" customWidth="1"/>
    <col min="1809" max="1809" width="14.42578125" style="15" customWidth="1"/>
    <col min="1810" max="1810" width="14.5703125" style="15" customWidth="1"/>
    <col min="1811" max="1811" width="11.140625" style="15" customWidth="1"/>
    <col min="1812" max="1813" width="10.7109375" style="15" customWidth="1"/>
    <col min="1814" max="1814" width="9.140625" style="15"/>
    <col min="1815" max="1815" width="12.85546875" style="15" customWidth="1"/>
    <col min="1816" max="1816" width="23.42578125" style="15" customWidth="1"/>
    <col min="1817" max="1818" width="9.140625" style="15"/>
    <col min="1819" max="1819" width="10.5703125" style="15" bestFit="1" customWidth="1"/>
    <col min="1820" max="1820" width="11.28515625" style="15" customWidth="1"/>
    <col min="1821" max="2048" width="9.140625" style="15"/>
    <col min="2049" max="2049" width="88.85546875" style="15" customWidth="1"/>
    <col min="2050" max="2050" width="15.5703125" style="15" customWidth="1"/>
    <col min="2051" max="2051" width="12.85546875" style="15" customWidth="1"/>
    <col min="2052" max="2052" width="12.28515625" style="15" customWidth="1"/>
    <col min="2053" max="2053" width="14.7109375" style="15" customWidth="1"/>
    <col min="2054" max="2054" width="13.140625" style="15" customWidth="1"/>
    <col min="2055" max="2055" width="11" style="15" customWidth="1"/>
    <col min="2056" max="2056" width="9.42578125" style="15" customWidth="1"/>
    <col min="2057" max="2057" width="12" style="15" customWidth="1"/>
    <col min="2058" max="2058" width="12.28515625" style="15" customWidth="1"/>
    <col min="2059" max="2059" width="14.42578125" style="15" customWidth="1"/>
    <col min="2060" max="2060" width="11.85546875" style="15" customWidth="1"/>
    <col min="2061" max="2061" width="12" style="15" customWidth="1"/>
    <col min="2062" max="2062" width="16" style="15" customWidth="1"/>
    <col min="2063" max="2063" width="13.85546875" style="15" customWidth="1"/>
    <col min="2064" max="2064" width="12" style="15" customWidth="1"/>
    <col min="2065" max="2065" width="14.42578125" style="15" customWidth="1"/>
    <col min="2066" max="2066" width="14.5703125" style="15" customWidth="1"/>
    <col min="2067" max="2067" width="11.140625" style="15" customWidth="1"/>
    <col min="2068" max="2069" width="10.7109375" style="15" customWidth="1"/>
    <col min="2070" max="2070" width="9.140625" style="15"/>
    <col min="2071" max="2071" width="12.85546875" style="15" customWidth="1"/>
    <col min="2072" max="2072" width="23.42578125" style="15" customWidth="1"/>
    <col min="2073" max="2074" width="9.140625" style="15"/>
    <col min="2075" max="2075" width="10.5703125" style="15" bestFit="1" customWidth="1"/>
    <col min="2076" max="2076" width="11.28515625" style="15" customWidth="1"/>
    <col min="2077" max="2304" width="9.140625" style="15"/>
    <col min="2305" max="2305" width="88.85546875" style="15" customWidth="1"/>
    <col min="2306" max="2306" width="15.5703125" style="15" customWidth="1"/>
    <col min="2307" max="2307" width="12.85546875" style="15" customWidth="1"/>
    <col min="2308" max="2308" width="12.28515625" style="15" customWidth="1"/>
    <col min="2309" max="2309" width="14.7109375" style="15" customWidth="1"/>
    <col min="2310" max="2310" width="13.140625" style="15" customWidth="1"/>
    <col min="2311" max="2311" width="11" style="15" customWidth="1"/>
    <col min="2312" max="2312" width="9.42578125" style="15" customWidth="1"/>
    <col min="2313" max="2313" width="12" style="15" customWidth="1"/>
    <col min="2314" max="2314" width="12.28515625" style="15" customWidth="1"/>
    <col min="2315" max="2315" width="14.42578125" style="15" customWidth="1"/>
    <col min="2316" max="2316" width="11.85546875" style="15" customWidth="1"/>
    <col min="2317" max="2317" width="12" style="15" customWidth="1"/>
    <col min="2318" max="2318" width="16" style="15" customWidth="1"/>
    <col min="2319" max="2319" width="13.85546875" style="15" customWidth="1"/>
    <col min="2320" max="2320" width="12" style="15" customWidth="1"/>
    <col min="2321" max="2321" width="14.42578125" style="15" customWidth="1"/>
    <col min="2322" max="2322" width="14.5703125" style="15" customWidth="1"/>
    <col min="2323" max="2323" width="11.140625" style="15" customWidth="1"/>
    <col min="2324" max="2325" width="10.7109375" style="15" customWidth="1"/>
    <col min="2326" max="2326" width="9.140625" style="15"/>
    <col min="2327" max="2327" width="12.85546875" style="15" customWidth="1"/>
    <col min="2328" max="2328" width="23.42578125" style="15" customWidth="1"/>
    <col min="2329" max="2330" width="9.140625" style="15"/>
    <col min="2331" max="2331" width="10.5703125" style="15" bestFit="1" customWidth="1"/>
    <col min="2332" max="2332" width="11.28515625" style="15" customWidth="1"/>
    <col min="2333" max="2560" width="9.140625" style="15"/>
    <col min="2561" max="2561" width="88.85546875" style="15" customWidth="1"/>
    <col min="2562" max="2562" width="15.5703125" style="15" customWidth="1"/>
    <col min="2563" max="2563" width="12.85546875" style="15" customWidth="1"/>
    <col min="2564" max="2564" width="12.28515625" style="15" customWidth="1"/>
    <col min="2565" max="2565" width="14.7109375" style="15" customWidth="1"/>
    <col min="2566" max="2566" width="13.140625" style="15" customWidth="1"/>
    <col min="2567" max="2567" width="11" style="15" customWidth="1"/>
    <col min="2568" max="2568" width="9.42578125" style="15" customWidth="1"/>
    <col min="2569" max="2569" width="12" style="15" customWidth="1"/>
    <col min="2570" max="2570" width="12.28515625" style="15" customWidth="1"/>
    <col min="2571" max="2571" width="14.42578125" style="15" customWidth="1"/>
    <col min="2572" max="2572" width="11.85546875" style="15" customWidth="1"/>
    <col min="2573" max="2573" width="12" style="15" customWidth="1"/>
    <col min="2574" max="2574" width="16" style="15" customWidth="1"/>
    <col min="2575" max="2575" width="13.85546875" style="15" customWidth="1"/>
    <col min="2576" max="2576" width="12" style="15" customWidth="1"/>
    <col min="2577" max="2577" width="14.42578125" style="15" customWidth="1"/>
    <col min="2578" max="2578" width="14.5703125" style="15" customWidth="1"/>
    <col min="2579" max="2579" width="11.140625" style="15" customWidth="1"/>
    <col min="2580" max="2581" width="10.7109375" style="15" customWidth="1"/>
    <col min="2582" max="2582" width="9.140625" style="15"/>
    <col min="2583" max="2583" width="12.85546875" style="15" customWidth="1"/>
    <col min="2584" max="2584" width="23.42578125" style="15" customWidth="1"/>
    <col min="2585" max="2586" width="9.140625" style="15"/>
    <col min="2587" max="2587" width="10.5703125" style="15" bestFit="1" customWidth="1"/>
    <col min="2588" max="2588" width="11.28515625" style="15" customWidth="1"/>
    <col min="2589" max="2816" width="9.140625" style="15"/>
    <col min="2817" max="2817" width="88.85546875" style="15" customWidth="1"/>
    <col min="2818" max="2818" width="15.5703125" style="15" customWidth="1"/>
    <col min="2819" max="2819" width="12.85546875" style="15" customWidth="1"/>
    <col min="2820" max="2820" width="12.28515625" style="15" customWidth="1"/>
    <col min="2821" max="2821" width="14.7109375" style="15" customWidth="1"/>
    <col min="2822" max="2822" width="13.140625" style="15" customWidth="1"/>
    <col min="2823" max="2823" width="11" style="15" customWidth="1"/>
    <col min="2824" max="2824" width="9.42578125" style="15" customWidth="1"/>
    <col min="2825" max="2825" width="12" style="15" customWidth="1"/>
    <col min="2826" max="2826" width="12.28515625" style="15" customWidth="1"/>
    <col min="2827" max="2827" width="14.42578125" style="15" customWidth="1"/>
    <col min="2828" max="2828" width="11.85546875" style="15" customWidth="1"/>
    <col min="2829" max="2829" width="12" style="15" customWidth="1"/>
    <col min="2830" max="2830" width="16" style="15" customWidth="1"/>
    <col min="2831" max="2831" width="13.85546875" style="15" customWidth="1"/>
    <col min="2832" max="2832" width="12" style="15" customWidth="1"/>
    <col min="2833" max="2833" width="14.42578125" style="15" customWidth="1"/>
    <col min="2834" max="2834" width="14.5703125" style="15" customWidth="1"/>
    <col min="2835" max="2835" width="11.140625" style="15" customWidth="1"/>
    <col min="2836" max="2837" width="10.7109375" style="15" customWidth="1"/>
    <col min="2838" max="2838" width="9.140625" style="15"/>
    <col min="2839" max="2839" width="12.85546875" style="15" customWidth="1"/>
    <col min="2840" max="2840" width="23.42578125" style="15" customWidth="1"/>
    <col min="2841" max="2842" width="9.140625" style="15"/>
    <col min="2843" max="2843" width="10.5703125" style="15" bestFit="1" customWidth="1"/>
    <col min="2844" max="2844" width="11.28515625" style="15" customWidth="1"/>
    <col min="2845" max="3072" width="9.140625" style="15"/>
    <col min="3073" max="3073" width="88.85546875" style="15" customWidth="1"/>
    <col min="3074" max="3074" width="15.5703125" style="15" customWidth="1"/>
    <col min="3075" max="3075" width="12.85546875" style="15" customWidth="1"/>
    <col min="3076" max="3076" width="12.28515625" style="15" customWidth="1"/>
    <col min="3077" max="3077" width="14.7109375" style="15" customWidth="1"/>
    <col min="3078" max="3078" width="13.140625" style="15" customWidth="1"/>
    <col min="3079" max="3079" width="11" style="15" customWidth="1"/>
    <col min="3080" max="3080" width="9.42578125" style="15" customWidth="1"/>
    <col min="3081" max="3081" width="12" style="15" customWidth="1"/>
    <col min="3082" max="3082" width="12.28515625" style="15" customWidth="1"/>
    <col min="3083" max="3083" width="14.42578125" style="15" customWidth="1"/>
    <col min="3084" max="3084" width="11.85546875" style="15" customWidth="1"/>
    <col min="3085" max="3085" width="12" style="15" customWidth="1"/>
    <col min="3086" max="3086" width="16" style="15" customWidth="1"/>
    <col min="3087" max="3087" width="13.85546875" style="15" customWidth="1"/>
    <col min="3088" max="3088" width="12" style="15" customWidth="1"/>
    <col min="3089" max="3089" width="14.42578125" style="15" customWidth="1"/>
    <col min="3090" max="3090" width="14.5703125" style="15" customWidth="1"/>
    <col min="3091" max="3091" width="11.140625" style="15" customWidth="1"/>
    <col min="3092" max="3093" width="10.7109375" style="15" customWidth="1"/>
    <col min="3094" max="3094" width="9.140625" style="15"/>
    <col min="3095" max="3095" width="12.85546875" style="15" customWidth="1"/>
    <col min="3096" max="3096" width="23.42578125" style="15" customWidth="1"/>
    <col min="3097" max="3098" width="9.140625" style="15"/>
    <col min="3099" max="3099" width="10.5703125" style="15" bestFit="1" customWidth="1"/>
    <col min="3100" max="3100" width="11.28515625" style="15" customWidth="1"/>
    <col min="3101" max="3328" width="9.140625" style="15"/>
    <col min="3329" max="3329" width="88.85546875" style="15" customWidth="1"/>
    <col min="3330" max="3330" width="15.5703125" style="15" customWidth="1"/>
    <col min="3331" max="3331" width="12.85546875" style="15" customWidth="1"/>
    <col min="3332" max="3332" width="12.28515625" style="15" customWidth="1"/>
    <col min="3333" max="3333" width="14.7109375" style="15" customWidth="1"/>
    <col min="3334" max="3334" width="13.140625" style="15" customWidth="1"/>
    <col min="3335" max="3335" width="11" style="15" customWidth="1"/>
    <col min="3336" max="3336" width="9.42578125" style="15" customWidth="1"/>
    <col min="3337" max="3337" width="12" style="15" customWidth="1"/>
    <col min="3338" max="3338" width="12.28515625" style="15" customWidth="1"/>
    <col min="3339" max="3339" width="14.42578125" style="15" customWidth="1"/>
    <col min="3340" max="3340" width="11.85546875" style="15" customWidth="1"/>
    <col min="3341" max="3341" width="12" style="15" customWidth="1"/>
    <col min="3342" max="3342" width="16" style="15" customWidth="1"/>
    <col min="3343" max="3343" width="13.85546875" style="15" customWidth="1"/>
    <col min="3344" max="3344" width="12" style="15" customWidth="1"/>
    <col min="3345" max="3345" width="14.42578125" style="15" customWidth="1"/>
    <col min="3346" max="3346" width="14.5703125" style="15" customWidth="1"/>
    <col min="3347" max="3347" width="11.140625" style="15" customWidth="1"/>
    <col min="3348" max="3349" width="10.7109375" style="15" customWidth="1"/>
    <col min="3350" max="3350" width="9.140625" style="15"/>
    <col min="3351" max="3351" width="12.85546875" style="15" customWidth="1"/>
    <col min="3352" max="3352" width="23.42578125" style="15" customWidth="1"/>
    <col min="3353" max="3354" width="9.140625" style="15"/>
    <col min="3355" max="3355" width="10.5703125" style="15" bestFit="1" customWidth="1"/>
    <col min="3356" max="3356" width="11.28515625" style="15" customWidth="1"/>
    <col min="3357" max="3584" width="9.140625" style="15"/>
    <col min="3585" max="3585" width="88.85546875" style="15" customWidth="1"/>
    <col min="3586" max="3586" width="15.5703125" style="15" customWidth="1"/>
    <col min="3587" max="3587" width="12.85546875" style="15" customWidth="1"/>
    <col min="3588" max="3588" width="12.28515625" style="15" customWidth="1"/>
    <col min="3589" max="3589" width="14.7109375" style="15" customWidth="1"/>
    <col min="3590" max="3590" width="13.140625" style="15" customWidth="1"/>
    <col min="3591" max="3591" width="11" style="15" customWidth="1"/>
    <col min="3592" max="3592" width="9.42578125" style="15" customWidth="1"/>
    <col min="3593" max="3593" width="12" style="15" customWidth="1"/>
    <col min="3594" max="3594" width="12.28515625" style="15" customWidth="1"/>
    <col min="3595" max="3595" width="14.42578125" style="15" customWidth="1"/>
    <col min="3596" max="3596" width="11.85546875" style="15" customWidth="1"/>
    <col min="3597" max="3597" width="12" style="15" customWidth="1"/>
    <col min="3598" max="3598" width="16" style="15" customWidth="1"/>
    <col min="3599" max="3599" width="13.85546875" style="15" customWidth="1"/>
    <col min="3600" max="3600" width="12" style="15" customWidth="1"/>
    <col min="3601" max="3601" width="14.42578125" style="15" customWidth="1"/>
    <col min="3602" max="3602" width="14.5703125" style="15" customWidth="1"/>
    <col min="3603" max="3603" width="11.140625" style="15" customWidth="1"/>
    <col min="3604" max="3605" width="10.7109375" style="15" customWidth="1"/>
    <col min="3606" max="3606" width="9.140625" style="15"/>
    <col min="3607" max="3607" width="12.85546875" style="15" customWidth="1"/>
    <col min="3608" max="3608" width="23.42578125" style="15" customWidth="1"/>
    <col min="3609" max="3610" width="9.140625" style="15"/>
    <col min="3611" max="3611" width="10.5703125" style="15" bestFit="1" customWidth="1"/>
    <col min="3612" max="3612" width="11.28515625" style="15" customWidth="1"/>
    <col min="3613" max="3840" width="9.140625" style="15"/>
    <col min="3841" max="3841" width="88.85546875" style="15" customWidth="1"/>
    <col min="3842" max="3842" width="15.5703125" style="15" customWidth="1"/>
    <col min="3843" max="3843" width="12.85546875" style="15" customWidth="1"/>
    <col min="3844" max="3844" width="12.28515625" style="15" customWidth="1"/>
    <col min="3845" max="3845" width="14.7109375" style="15" customWidth="1"/>
    <col min="3846" max="3846" width="13.140625" style="15" customWidth="1"/>
    <col min="3847" max="3847" width="11" style="15" customWidth="1"/>
    <col min="3848" max="3848" width="9.42578125" style="15" customWidth="1"/>
    <col min="3849" max="3849" width="12" style="15" customWidth="1"/>
    <col min="3850" max="3850" width="12.28515625" style="15" customWidth="1"/>
    <col min="3851" max="3851" width="14.42578125" style="15" customWidth="1"/>
    <col min="3852" max="3852" width="11.85546875" style="15" customWidth="1"/>
    <col min="3853" max="3853" width="12" style="15" customWidth="1"/>
    <col min="3854" max="3854" width="16" style="15" customWidth="1"/>
    <col min="3855" max="3855" width="13.85546875" style="15" customWidth="1"/>
    <col min="3856" max="3856" width="12" style="15" customWidth="1"/>
    <col min="3857" max="3857" width="14.42578125" style="15" customWidth="1"/>
    <col min="3858" max="3858" width="14.5703125" style="15" customWidth="1"/>
    <col min="3859" max="3859" width="11.140625" style="15" customWidth="1"/>
    <col min="3860" max="3861" width="10.7109375" style="15" customWidth="1"/>
    <col min="3862" max="3862" width="9.140625" style="15"/>
    <col min="3863" max="3863" width="12.85546875" style="15" customWidth="1"/>
    <col min="3864" max="3864" width="23.42578125" style="15" customWidth="1"/>
    <col min="3865" max="3866" width="9.140625" style="15"/>
    <col min="3867" max="3867" width="10.5703125" style="15" bestFit="1" customWidth="1"/>
    <col min="3868" max="3868" width="11.28515625" style="15" customWidth="1"/>
    <col min="3869" max="4096" width="9.140625" style="15"/>
    <col min="4097" max="4097" width="88.85546875" style="15" customWidth="1"/>
    <col min="4098" max="4098" width="15.5703125" style="15" customWidth="1"/>
    <col min="4099" max="4099" width="12.85546875" style="15" customWidth="1"/>
    <col min="4100" max="4100" width="12.28515625" style="15" customWidth="1"/>
    <col min="4101" max="4101" width="14.7109375" style="15" customWidth="1"/>
    <col min="4102" max="4102" width="13.140625" style="15" customWidth="1"/>
    <col min="4103" max="4103" width="11" style="15" customWidth="1"/>
    <col min="4104" max="4104" width="9.42578125" style="15" customWidth="1"/>
    <col min="4105" max="4105" width="12" style="15" customWidth="1"/>
    <col min="4106" max="4106" width="12.28515625" style="15" customWidth="1"/>
    <col min="4107" max="4107" width="14.42578125" style="15" customWidth="1"/>
    <col min="4108" max="4108" width="11.85546875" style="15" customWidth="1"/>
    <col min="4109" max="4109" width="12" style="15" customWidth="1"/>
    <col min="4110" max="4110" width="16" style="15" customWidth="1"/>
    <col min="4111" max="4111" width="13.85546875" style="15" customWidth="1"/>
    <col min="4112" max="4112" width="12" style="15" customWidth="1"/>
    <col min="4113" max="4113" width="14.42578125" style="15" customWidth="1"/>
    <col min="4114" max="4114" width="14.5703125" style="15" customWidth="1"/>
    <col min="4115" max="4115" width="11.140625" style="15" customWidth="1"/>
    <col min="4116" max="4117" width="10.7109375" style="15" customWidth="1"/>
    <col min="4118" max="4118" width="9.140625" style="15"/>
    <col min="4119" max="4119" width="12.85546875" style="15" customWidth="1"/>
    <col min="4120" max="4120" width="23.42578125" style="15" customWidth="1"/>
    <col min="4121" max="4122" width="9.140625" style="15"/>
    <col min="4123" max="4123" width="10.5703125" style="15" bestFit="1" customWidth="1"/>
    <col min="4124" max="4124" width="11.28515625" style="15" customWidth="1"/>
    <col min="4125" max="4352" width="9.140625" style="15"/>
    <col min="4353" max="4353" width="88.85546875" style="15" customWidth="1"/>
    <col min="4354" max="4354" width="15.5703125" style="15" customWidth="1"/>
    <col min="4355" max="4355" width="12.85546875" style="15" customWidth="1"/>
    <col min="4356" max="4356" width="12.28515625" style="15" customWidth="1"/>
    <col min="4357" max="4357" width="14.7109375" style="15" customWidth="1"/>
    <col min="4358" max="4358" width="13.140625" style="15" customWidth="1"/>
    <col min="4359" max="4359" width="11" style="15" customWidth="1"/>
    <col min="4360" max="4360" width="9.42578125" style="15" customWidth="1"/>
    <col min="4361" max="4361" width="12" style="15" customWidth="1"/>
    <col min="4362" max="4362" width="12.28515625" style="15" customWidth="1"/>
    <col min="4363" max="4363" width="14.42578125" style="15" customWidth="1"/>
    <col min="4364" max="4364" width="11.85546875" style="15" customWidth="1"/>
    <col min="4365" max="4365" width="12" style="15" customWidth="1"/>
    <col min="4366" max="4366" width="16" style="15" customWidth="1"/>
    <col min="4367" max="4367" width="13.85546875" style="15" customWidth="1"/>
    <col min="4368" max="4368" width="12" style="15" customWidth="1"/>
    <col min="4369" max="4369" width="14.42578125" style="15" customWidth="1"/>
    <col min="4370" max="4370" width="14.5703125" style="15" customWidth="1"/>
    <col min="4371" max="4371" width="11.140625" style="15" customWidth="1"/>
    <col min="4372" max="4373" width="10.7109375" style="15" customWidth="1"/>
    <col min="4374" max="4374" width="9.140625" style="15"/>
    <col min="4375" max="4375" width="12.85546875" style="15" customWidth="1"/>
    <col min="4376" max="4376" width="23.42578125" style="15" customWidth="1"/>
    <col min="4377" max="4378" width="9.140625" style="15"/>
    <col min="4379" max="4379" width="10.5703125" style="15" bestFit="1" customWidth="1"/>
    <col min="4380" max="4380" width="11.28515625" style="15" customWidth="1"/>
    <col min="4381" max="4608" width="9.140625" style="15"/>
    <col min="4609" max="4609" width="88.85546875" style="15" customWidth="1"/>
    <col min="4610" max="4610" width="15.5703125" style="15" customWidth="1"/>
    <col min="4611" max="4611" width="12.85546875" style="15" customWidth="1"/>
    <col min="4612" max="4612" width="12.28515625" style="15" customWidth="1"/>
    <col min="4613" max="4613" width="14.7109375" style="15" customWidth="1"/>
    <col min="4614" max="4614" width="13.140625" style="15" customWidth="1"/>
    <col min="4615" max="4615" width="11" style="15" customWidth="1"/>
    <col min="4616" max="4616" width="9.42578125" style="15" customWidth="1"/>
    <col min="4617" max="4617" width="12" style="15" customWidth="1"/>
    <col min="4618" max="4618" width="12.28515625" style="15" customWidth="1"/>
    <col min="4619" max="4619" width="14.42578125" style="15" customWidth="1"/>
    <col min="4620" max="4620" width="11.85546875" style="15" customWidth="1"/>
    <col min="4621" max="4621" width="12" style="15" customWidth="1"/>
    <col min="4622" max="4622" width="16" style="15" customWidth="1"/>
    <col min="4623" max="4623" width="13.85546875" style="15" customWidth="1"/>
    <col min="4624" max="4624" width="12" style="15" customWidth="1"/>
    <col min="4625" max="4625" width="14.42578125" style="15" customWidth="1"/>
    <col min="4626" max="4626" width="14.5703125" style="15" customWidth="1"/>
    <col min="4627" max="4627" width="11.140625" style="15" customWidth="1"/>
    <col min="4628" max="4629" width="10.7109375" style="15" customWidth="1"/>
    <col min="4630" max="4630" width="9.140625" style="15"/>
    <col min="4631" max="4631" width="12.85546875" style="15" customWidth="1"/>
    <col min="4632" max="4632" width="23.42578125" style="15" customWidth="1"/>
    <col min="4633" max="4634" width="9.140625" style="15"/>
    <col min="4635" max="4635" width="10.5703125" style="15" bestFit="1" customWidth="1"/>
    <col min="4636" max="4636" width="11.28515625" style="15" customWidth="1"/>
    <col min="4637" max="4864" width="9.140625" style="15"/>
    <col min="4865" max="4865" width="88.85546875" style="15" customWidth="1"/>
    <col min="4866" max="4866" width="15.5703125" style="15" customWidth="1"/>
    <col min="4867" max="4867" width="12.85546875" style="15" customWidth="1"/>
    <col min="4868" max="4868" width="12.28515625" style="15" customWidth="1"/>
    <col min="4869" max="4869" width="14.7109375" style="15" customWidth="1"/>
    <col min="4870" max="4870" width="13.140625" style="15" customWidth="1"/>
    <col min="4871" max="4871" width="11" style="15" customWidth="1"/>
    <col min="4872" max="4872" width="9.42578125" style="15" customWidth="1"/>
    <col min="4873" max="4873" width="12" style="15" customWidth="1"/>
    <col min="4874" max="4874" width="12.28515625" style="15" customWidth="1"/>
    <col min="4875" max="4875" width="14.42578125" style="15" customWidth="1"/>
    <col min="4876" max="4876" width="11.85546875" style="15" customWidth="1"/>
    <col min="4877" max="4877" width="12" style="15" customWidth="1"/>
    <col min="4878" max="4878" width="16" style="15" customWidth="1"/>
    <col min="4879" max="4879" width="13.85546875" style="15" customWidth="1"/>
    <col min="4880" max="4880" width="12" style="15" customWidth="1"/>
    <col min="4881" max="4881" width="14.42578125" style="15" customWidth="1"/>
    <col min="4882" max="4882" width="14.5703125" style="15" customWidth="1"/>
    <col min="4883" max="4883" width="11.140625" style="15" customWidth="1"/>
    <col min="4884" max="4885" width="10.7109375" style="15" customWidth="1"/>
    <col min="4886" max="4886" width="9.140625" style="15"/>
    <col min="4887" max="4887" width="12.85546875" style="15" customWidth="1"/>
    <col min="4888" max="4888" width="23.42578125" style="15" customWidth="1"/>
    <col min="4889" max="4890" width="9.140625" style="15"/>
    <col min="4891" max="4891" width="10.5703125" style="15" bestFit="1" customWidth="1"/>
    <col min="4892" max="4892" width="11.28515625" style="15" customWidth="1"/>
    <col min="4893" max="5120" width="9.140625" style="15"/>
    <col min="5121" max="5121" width="88.85546875" style="15" customWidth="1"/>
    <col min="5122" max="5122" width="15.5703125" style="15" customWidth="1"/>
    <col min="5123" max="5123" width="12.85546875" style="15" customWidth="1"/>
    <col min="5124" max="5124" width="12.28515625" style="15" customWidth="1"/>
    <col min="5125" max="5125" width="14.7109375" style="15" customWidth="1"/>
    <col min="5126" max="5126" width="13.140625" style="15" customWidth="1"/>
    <col min="5127" max="5127" width="11" style="15" customWidth="1"/>
    <col min="5128" max="5128" width="9.42578125" style="15" customWidth="1"/>
    <col min="5129" max="5129" width="12" style="15" customWidth="1"/>
    <col min="5130" max="5130" width="12.28515625" style="15" customWidth="1"/>
    <col min="5131" max="5131" width="14.42578125" style="15" customWidth="1"/>
    <col min="5132" max="5132" width="11.85546875" style="15" customWidth="1"/>
    <col min="5133" max="5133" width="12" style="15" customWidth="1"/>
    <col min="5134" max="5134" width="16" style="15" customWidth="1"/>
    <col min="5135" max="5135" width="13.85546875" style="15" customWidth="1"/>
    <col min="5136" max="5136" width="12" style="15" customWidth="1"/>
    <col min="5137" max="5137" width="14.42578125" style="15" customWidth="1"/>
    <col min="5138" max="5138" width="14.5703125" style="15" customWidth="1"/>
    <col min="5139" max="5139" width="11.140625" style="15" customWidth="1"/>
    <col min="5140" max="5141" width="10.7109375" style="15" customWidth="1"/>
    <col min="5142" max="5142" width="9.140625" style="15"/>
    <col min="5143" max="5143" width="12.85546875" style="15" customWidth="1"/>
    <col min="5144" max="5144" width="23.42578125" style="15" customWidth="1"/>
    <col min="5145" max="5146" width="9.140625" style="15"/>
    <col min="5147" max="5147" width="10.5703125" style="15" bestFit="1" customWidth="1"/>
    <col min="5148" max="5148" width="11.28515625" style="15" customWidth="1"/>
    <col min="5149" max="5376" width="9.140625" style="15"/>
    <col min="5377" max="5377" width="88.85546875" style="15" customWidth="1"/>
    <col min="5378" max="5378" width="15.5703125" style="15" customWidth="1"/>
    <col min="5379" max="5379" width="12.85546875" style="15" customWidth="1"/>
    <col min="5380" max="5380" width="12.28515625" style="15" customWidth="1"/>
    <col min="5381" max="5381" width="14.7109375" style="15" customWidth="1"/>
    <col min="5382" max="5382" width="13.140625" style="15" customWidth="1"/>
    <col min="5383" max="5383" width="11" style="15" customWidth="1"/>
    <col min="5384" max="5384" width="9.42578125" style="15" customWidth="1"/>
    <col min="5385" max="5385" width="12" style="15" customWidth="1"/>
    <col min="5386" max="5386" width="12.28515625" style="15" customWidth="1"/>
    <col min="5387" max="5387" width="14.42578125" style="15" customWidth="1"/>
    <col min="5388" max="5388" width="11.85546875" style="15" customWidth="1"/>
    <col min="5389" max="5389" width="12" style="15" customWidth="1"/>
    <col min="5390" max="5390" width="16" style="15" customWidth="1"/>
    <col min="5391" max="5391" width="13.85546875" style="15" customWidth="1"/>
    <col min="5392" max="5392" width="12" style="15" customWidth="1"/>
    <col min="5393" max="5393" width="14.42578125" style="15" customWidth="1"/>
    <col min="5394" max="5394" width="14.5703125" style="15" customWidth="1"/>
    <col min="5395" max="5395" width="11.140625" style="15" customWidth="1"/>
    <col min="5396" max="5397" width="10.7109375" style="15" customWidth="1"/>
    <col min="5398" max="5398" width="9.140625" style="15"/>
    <col min="5399" max="5399" width="12.85546875" style="15" customWidth="1"/>
    <col min="5400" max="5400" width="23.42578125" style="15" customWidth="1"/>
    <col min="5401" max="5402" width="9.140625" style="15"/>
    <col min="5403" max="5403" width="10.5703125" style="15" bestFit="1" customWidth="1"/>
    <col min="5404" max="5404" width="11.28515625" style="15" customWidth="1"/>
    <col min="5405" max="5632" width="9.140625" style="15"/>
    <col min="5633" max="5633" width="88.85546875" style="15" customWidth="1"/>
    <col min="5634" max="5634" width="15.5703125" style="15" customWidth="1"/>
    <col min="5635" max="5635" width="12.85546875" style="15" customWidth="1"/>
    <col min="5636" max="5636" width="12.28515625" style="15" customWidth="1"/>
    <col min="5637" max="5637" width="14.7109375" style="15" customWidth="1"/>
    <col min="5638" max="5638" width="13.140625" style="15" customWidth="1"/>
    <col min="5639" max="5639" width="11" style="15" customWidth="1"/>
    <col min="5640" max="5640" width="9.42578125" style="15" customWidth="1"/>
    <col min="5641" max="5641" width="12" style="15" customWidth="1"/>
    <col min="5642" max="5642" width="12.28515625" style="15" customWidth="1"/>
    <col min="5643" max="5643" width="14.42578125" style="15" customWidth="1"/>
    <col min="5644" max="5644" width="11.85546875" style="15" customWidth="1"/>
    <col min="5645" max="5645" width="12" style="15" customWidth="1"/>
    <col min="5646" max="5646" width="16" style="15" customWidth="1"/>
    <col min="5647" max="5647" width="13.85546875" style="15" customWidth="1"/>
    <col min="5648" max="5648" width="12" style="15" customWidth="1"/>
    <col min="5649" max="5649" width="14.42578125" style="15" customWidth="1"/>
    <col min="5650" max="5650" width="14.5703125" style="15" customWidth="1"/>
    <col min="5651" max="5651" width="11.140625" style="15" customWidth="1"/>
    <col min="5652" max="5653" width="10.7109375" style="15" customWidth="1"/>
    <col min="5654" max="5654" width="9.140625" style="15"/>
    <col min="5655" max="5655" width="12.85546875" style="15" customWidth="1"/>
    <col min="5656" max="5656" width="23.42578125" style="15" customWidth="1"/>
    <col min="5657" max="5658" width="9.140625" style="15"/>
    <col min="5659" max="5659" width="10.5703125" style="15" bestFit="1" customWidth="1"/>
    <col min="5660" max="5660" width="11.28515625" style="15" customWidth="1"/>
    <col min="5661" max="5888" width="9.140625" style="15"/>
    <col min="5889" max="5889" width="88.85546875" style="15" customWidth="1"/>
    <col min="5890" max="5890" width="15.5703125" style="15" customWidth="1"/>
    <col min="5891" max="5891" width="12.85546875" style="15" customWidth="1"/>
    <col min="5892" max="5892" width="12.28515625" style="15" customWidth="1"/>
    <col min="5893" max="5893" width="14.7109375" style="15" customWidth="1"/>
    <col min="5894" max="5894" width="13.140625" style="15" customWidth="1"/>
    <col min="5895" max="5895" width="11" style="15" customWidth="1"/>
    <col min="5896" max="5896" width="9.42578125" style="15" customWidth="1"/>
    <col min="5897" max="5897" width="12" style="15" customWidth="1"/>
    <col min="5898" max="5898" width="12.28515625" style="15" customWidth="1"/>
    <col min="5899" max="5899" width="14.42578125" style="15" customWidth="1"/>
    <col min="5900" max="5900" width="11.85546875" style="15" customWidth="1"/>
    <col min="5901" max="5901" width="12" style="15" customWidth="1"/>
    <col min="5902" max="5902" width="16" style="15" customWidth="1"/>
    <col min="5903" max="5903" width="13.85546875" style="15" customWidth="1"/>
    <col min="5904" max="5904" width="12" style="15" customWidth="1"/>
    <col min="5905" max="5905" width="14.42578125" style="15" customWidth="1"/>
    <col min="5906" max="5906" width="14.5703125" style="15" customWidth="1"/>
    <col min="5907" max="5907" width="11.140625" style="15" customWidth="1"/>
    <col min="5908" max="5909" width="10.7109375" style="15" customWidth="1"/>
    <col min="5910" max="5910" width="9.140625" style="15"/>
    <col min="5911" max="5911" width="12.85546875" style="15" customWidth="1"/>
    <col min="5912" max="5912" width="23.42578125" style="15" customWidth="1"/>
    <col min="5913" max="5914" width="9.140625" style="15"/>
    <col min="5915" max="5915" width="10.5703125" style="15" bestFit="1" customWidth="1"/>
    <col min="5916" max="5916" width="11.28515625" style="15" customWidth="1"/>
    <col min="5917" max="6144" width="9.140625" style="15"/>
    <col min="6145" max="6145" width="88.85546875" style="15" customWidth="1"/>
    <col min="6146" max="6146" width="15.5703125" style="15" customWidth="1"/>
    <col min="6147" max="6147" width="12.85546875" style="15" customWidth="1"/>
    <col min="6148" max="6148" width="12.28515625" style="15" customWidth="1"/>
    <col min="6149" max="6149" width="14.7109375" style="15" customWidth="1"/>
    <col min="6150" max="6150" width="13.140625" style="15" customWidth="1"/>
    <col min="6151" max="6151" width="11" style="15" customWidth="1"/>
    <col min="6152" max="6152" width="9.42578125" style="15" customWidth="1"/>
    <col min="6153" max="6153" width="12" style="15" customWidth="1"/>
    <col min="6154" max="6154" width="12.28515625" style="15" customWidth="1"/>
    <col min="6155" max="6155" width="14.42578125" style="15" customWidth="1"/>
    <col min="6156" max="6156" width="11.85546875" style="15" customWidth="1"/>
    <col min="6157" max="6157" width="12" style="15" customWidth="1"/>
    <col min="6158" max="6158" width="16" style="15" customWidth="1"/>
    <col min="6159" max="6159" width="13.85546875" style="15" customWidth="1"/>
    <col min="6160" max="6160" width="12" style="15" customWidth="1"/>
    <col min="6161" max="6161" width="14.42578125" style="15" customWidth="1"/>
    <col min="6162" max="6162" width="14.5703125" style="15" customWidth="1"/>
    <col min="6163" max="6163" width="11.140625" style="15" customWidth="1"/>
    <col min="6164" max="6165" width="10.7109375" style="15" customWidth="1"/>
    <col min="6166" max="6166" width="9.140625" style="15"/>
    <col min="6167" max="6167" width="12.85546875" style="15" customWidth="1"/>
    <col min="6168" max="6168" width="23.42578125" style="15" customWidth="1"/>
    <col min="6169" max="6170" width="9.140625" style="15"/>
    <col min="6171" max="6171" width="10.5703125" style="15" bestFit="1" customWidth="1"/>
    <col min="6172" max="6172" width="11.28515625" style="15" customWidth="1"/>
    <col min="6173" max="6400" width="9.140625" style="15"/>
    <col min="6401" max="6401" width="88.85546875" style="15" customWidth="1"/>
    <col min="6402" max="6402" width="15.5703125" style="15" customWidth="1"/>
    <col min="6403" max="6403" width="12.85546875" style="15" customWidth="1"/>
    <col min="6404" max="6404" width="12.28515625" style="15" customWidth="1"/>
    <col min="6405" max="6405" width="14.7109375" style="15" customWidth="1"/>
    <col min="6406" max="6406" width="13.140625" style="15" customWidth="1"/>
    <col min="6407" max="6407" width="11" style="15" customWidth="1"/>
    <col min="6408" max="6408" width="9.42578125" style="15" customWidth="1"/>
    <col min="6409" max="6409" width="12" style="15" customWidth="1"/>
    <col min="6410" max="6410" width="12.28515625" style="15" customWidth="1"/>
    <col min="6411" max="6411" width="14.42578125" style="15" customWidth="1"/>
    <col min="6412" max="6412" width="11.85546875" style="15" customWidth="1"/>
    <col min="6413" max="6413" width="12" style="15" customWidth="1"/>
    <col min="6414" max="6414" width="16" style="15" customWidth="1"/>
    <col min="6415" max="6415" width="13.85546875" style="15" customWidth="1"/>
    <col min="6416" max="6416" width="12" style="15" customWidth="1"/>
    <col min="6417" max="6417" width="14.42578125" style="15" customWidth="1"/>
    <col min="6418" max="6418" width="14.5703125" style="15" customWidth="1"/>
    <col min="6419" max="6419" width="11.140625" style="15" customWidth="1"/>
    <col min="6420" max="6421" width="10.7109375" style="15" customWidth="1"/>
    <col min="6422" max="6422" width="9.140625" style="15"/>
    <col min="6423" max="6423" width="12.85546875" style="15" customWidth="1"/>
    <col min="6424" max="6424" width="23.42578125" style="15" customWidth="1"/>
    <col min="6425" max="6426" width="9.140625" style="15"/>
    <col min="6427" max="6427" width="10.5703125" style="15" bestFit="1" customWidth="1"/>
    <col min="6428" max="6428" width="11.28515625" style="15" customWidth="1"/>
    <col min="6429" max="6656" width="9.140625" style="15"/>
    <col min="6657" max="6657" width="88.85546875" style="15" customWidth="1"/>
    <col min="6658" max="6658" width="15.5703125" style="15" customWidth="1"/>
    <col min="6659" max="6659" width="12.85546875" style="15" customWidth="1"/>
    <col min="6660" max="6660" width="12.28515625" style="15" customWidth="1"/>
    <col min="6661" max="6661" width="14.7109375" style="15" customWidth="1"/>
    <col min="6662" max="6662" width="13.140625" style="15" customWidth="1"/>
    <col min="6663" max="6663" width="11" style="15" customWidth="1"/>
    <col min="6664" max="6664" width="9.42578125" style="15" customWidth="1"/>
    <col min="6665" max="6665" width="12" style="15" customWidth="1"/>
    <col min="6666" max="6666" width="12.28515625" style="15" customWidth="1"/>
    <col min="6667" max="6667" width="14.42578125" style="15" customWidth="1"/>
    <col min="6668" max="6668" width="11.85546875" style="15" customWidth="1"/>
    <col min="6669" max="6669" width="12" style="15" customWidth="1"/>
    <col min="6670" max="6670" width="16" style="15" customWidth="1"/>
    <col min="6671" max="6671" width="13.85546875" style="15" customWidth="1"/>
    <col min="6672" max="6672" width="12" style="15" customWidth="1"/>
    <col min="6673" max="6673" width="14.42578125" style="15" customWidth="1"/>
    <col min="6674" max="6674" width="14.5703125" style="15" customWidth="1"/>
    <col min="6675" max="6675" width="11.140625" style="15" customWidth="1"/>
    <col min="6676" max="6677" width="10.7109375" style="15" customWidth="1"/>
    <col min="6678" max="6678" width="9.140625" style="15"/>
    <col min="6679" max="6679" width="12.85546875" style="15" customWidth="1"/>
    <col min="6680" max="6680" width="23.42578125" style="15" customWidth="1"/>
    <col min="6681" max="6682" width="9.140625" style="15"/>
    <col min="6683" max="6683" width="10.5703125" style="15" bestFit="1" customWidth="1"/>
    <col min="6684" max="6684" width="11.28515625" style="15" customWidth="1"/>
    <col min="6685" max="6912" width="9.140625" style="15"/>
    <col min="6913" max="6913" width="88.85546875" style="15" customWidth="1"/>
    <col min="6914" max="6914" width="15.5703125" style="15" customWidth="1"/>
    <col min="6915" max="6915" width="12.85546875" style="15" customWidth="1"/>
    <col min="6916" max="6916" width="12.28515625" style="15" customWidth="1"/>
    <col min="6917" max="6917" width="14.7109375" style="15" customWidth="1"/>
    <col min="6918" max="6918" width="13.140625" style="15" customWidth="1"/>
    <col min="6919" max="6919" width="11" style="15" customWidth="1"/>
    <col min="6920" max="6920" width="9.42578125" style="15" customWidth="1"/>
    <col min="6921" max="6921" width="12" style="15" customWidth="1"/>
    <col min="6922" max="6922" width="12.28515625" style="15" customWidth="1"/>
    <col min="6923" max="6923" width="14.42578125" style="15" customWidth="1"/>
    <col min="6924" max="6924" width="11.85546875" style="15" customWidth="1"/>
    <col min="6925" max="6925" width="12" style="15" customWidth="1"/>
    <col min="6926" max="6926" width="16" style="15" customWidth="1"/>
    <col min="6927" max="6927" width="13.85546875" style="15" customWidth="1"/>
    <col min="6928" max="6928" width="12" style="15" customWidth="1"/>
    <col min="6929" max="6929" width="14.42578125" style="15" customWidth="1"/>
    <col min="6930" max="6930" width="14.5703125" style="15" customWidth="1"/>
    <col min="6931" max="6931" width="11.140625" style="15" customWidth="1"/>
    <col min="6932" max="6933" width="10.7109375" style="15" customWidth="1"/>
    <col min="6934" max="6934" width="9.140625" style="15"/>
    <col min="6935" max="6935" width="12.85546875" style="15" customWidth="1"/>
    <col min="6936" max="6936" width="23.42578125" style="15" customWidth="1"/>
    <col min="6937" max="6938" width="9.140625" style="15"/>
    <col min="6939" max="6939" width="10.5703125" style="15" bestFit="1" customWidth="1"/>
    <col min="6940" max="6940" width="11.28515625" style="15" customWidth="1"/>
    <col min="6941" max="7168" width="9.140625" style="15"/>
    <col min="7169" max="7169" width="88.85546875" style="15" customWidth="1"/>
    <col min="7170" max="7170" width="15.5703125" style="15" customWidth="1"/>
    <col min="7171" max="7171" width="12.85546875" style="15" customWidth="1"/>
    <col min="7172" max="7172" width="12.28515625" style="15" customWidth="1"/>
    <col min="7173" max="7173" width="14.7109375" style="15" customWidth="1"/>
    <col min="7174" max="7174" width="13.140625" style="15" customWidth="1"/>
    <col min="7175" max="7175" width="11" style="15" customWidth="1"/>
    <col min="7176" max="7176" width="9.42578125" style="15" customWidth="1"/>
    <col min="7177" max="7177" width="12" style="15" customWidth="1"/>
    <col min="7178" max="7178" width="12.28515625" style="15" customWidth="1"/>
    <col min="7179" max="7179" width="14.42578125" style="15" customWidth="1"/>
    <col min="7180" max="7180" width="11.85546875" style="15" customWidth="1"/>
    <col min="7181" max="7181" width="12" style="15" customWidth="1"/>
    <col min="7182" max="7182" width="16" style="15" customWidth="1"/>
    <col min="7183" max="7183" width="13.85546875" style="15" customWidth="1"/>
    <col min="7184" max="7184" width="12" style="15" customWidth="1"/>
    <col min="7185" max="7185" width="14.42578125" style="15" customWidth="1"/>
    <col min="7186" max="7186" width="14.5703125" style="15" customWidth="1"/>
    <col min="7187" max="7187" width="11.140625" style="15" customWidth="1"/>
    <col min="7188" max="7189" width="10.7109375" style="15" customWidth="1"/>
    <col min="7190" max="7190" width="9.140625" style="15"/>
    <col min="7191" max="7191" width="12.85546875" style="15" customWidth="1"/>
    <col min="7192" max="7192" width="23.42578125" style="15" customWidth="1"/>
    <col min="7193" max="7194" width="9.140625" style="15"/>
    <col min="7195" max="7195" width="10.5703125" style="15" bestFit="1" customWidth="1"/>
    <col min="7196" max="7196" width="11.28515625" style="15" customWidth="1"/>
    <col min="7197" max="7424" width="9.140625" style="15"/>
    <col min="7425" max="7425" width="88.85546875" style="15" customWidth="1"/>
    <col min="7426" max="7426" width="15.5703125" style="15" customWidth="1"/>
    <col min="7427" max="7427" width="12.85546875" style="15" customWidth="1"/>
    <col min="7428" max="7428" width="12.28515625" style="15" customWidth="1"/>
    <col min="7429" max="7429" width="14.7109375" style="15" customWidth="1"/>
    <col min="7430" max="7430" width="13.140625" style="15" customWidth="1"/>
    <col min="7431" max="7431" width="11" style="15" customWidth="1"/>
    <col min="7432" max="7432" width="9.42578125" style="15" customWidth="1"/>
    <col min="7433" max="7433" width="12" style="15" customWidth="1"/>
    <col min="7434" max="7434" width="12.28515625" style="15" customWidth="1"/>
    <col min="7435" max="7435" width="14.42578125" style="15" customWidth="1"/>
    <col min="7436" max="7436" width="11.85546875" style="15" customWidth="1"/>
    <col min="7437" max="7437" width="12" style="15" customWidth="1"/>
    <col min="7438" max="7438" width="16" style="15" customWidth="1"/>
    <col min="7439" max="7439" width="13.85546875" style="15" customWidth="1"/>
    <col min="7440" max="7440" width="12" style="15" customWidth="1"/>
    <col min="7441" max="7441" width="14.42578125" style="15" customWidth="1"/>
    <col min="7442" max="7442" width="14.5703125" style="15" customWidth="1"/>
    <col min="7443" max="7443" width="11.140625" style="15" customWidth="1"/>
    <col min="7444" max="7445" width="10.7109375" style="15" customWidth="1"/>
    <col min="7446" max="7446" width="9.140625" style="15"/>
    <col min="7447" max="7447" width="12.85546875" style="15" customWidth="1"/>
    <col min="7448" max="7448" width="23.42578125" style="15" customWidth="1"/>
    <col min="7449" max="7450" width="9.140625" style="15"/>
    <col min="7451" max="7451" width="10.5703125" style="15" bestFit="1" customWidth="1"/>
    <col min="7452" max="7452" width="11.28515625" style="15" customWidth="1"/>
    <col min="7453" max="7680" width="9.140625" style="15"/>
    <col min="7681" max="7681" width="88.85546875" style="15" customWidth="1"/>
    <col min="7682" max="7682" width="15.5703125" style="15" customWidth="1"/>
    <col min="7683" max="7683" width="12.85546875" style="15" customWidth="1"/>
    <col min="7684" max="7684" width="12.28515625" style="15" customWidth="1"/>
    <col min="7685" max="7685" width="14.7109375" style="15" customWidth="1"/>
    <col min="7686" max="7686" width="13.140625" style="15" customWidth="1"/>
    <col min="7687" max="7687" width="11" style="15" customWidth="1"/>
    <col min="7688" max="7688" width="9.42578125" style="15" customWidth="1"/>
    <col min="7689" max="7689" width="12" style="15" customWidth="1"/>
    <col min="7690" max="7690" width="12.28515625" style="15" customWidth="1"/>
    <col min="7691" max="7691" width="14.42578125" style="15" customWidth="1"/>
    <col min="7692" max="7692" width="11.85546875" style="15" customWidth="1"/>
    <col min="7693" max="7693" width="12" style="15" customWidth="1"/>
    <col min="7694" max="7694" width="16" style="15" customWidth="1"/>
    <col min="7695" max="7695" width="13.85546875" style="15" customWidth="1"/>
    <col min="7696" max="7696" width="12" style="15" customWidth="1"/>
    <col min="7697" max="7697" width="14.42578125" style="15" customWidth="1"/>
    <col min="7698" max="7698" width="14.5703125" style="15" customWidth="1"/>
    <col min="7699" max="7699" width="11.140625" style="15" customWidth="1"/>
    <col min="7700" max="7701" width="10.7109375" style="15" customWidth="1"/>
    <col min="7702" max="7702" width="9.140625" style="15"/>
    <col min="7703" max="7703" width="12.85546875" style="15" customWidth="1"/>
    <col min="7704" max="7704" width="23.42578125" style="15" customWidth="1"/>
    <col min="7705" max="7706" width="9.140625" style="15"/>
    <col min="7707" max="7707" width="10.5703125" style="15" bestFit="1" customWidth="1"/>
    <col min="7708" max="7708" width="11.28515625" style="15" customWidth="1"/>
    <col min="7709" max="7936" width="9.140625" style="15"/>
    <col min="7937" max="7937" width="88.85546875" style="15" customWidth="1"/>
    <col min="7938" max="7938" width="15.5703125" style="15" customWidth="1"/>
    <col min="7939" max="7939" width="12.85546875" style="15" customWidth="1"/>
    <col min="7940" max="7940" width="12.28515625" style="15" customWidth="1"/>
    <col min="7941" max="7941" width="14.7109375" style="15" customWidth="1"/>
    <col min="7942" max="7942" width="13.140625" style="15" customWidth="1"/>
    <col min="7943" max="7943" width="11" style="15" customWidth="1"/>
    <col min="7944" max="7944" width="9.42578125" style="15" customWidth="1"/>
    <col min="7945" max="7945" width="12" style="15" customWidth="1"/>
    <col min="7946" max="7946" width="12.28515625" style="15" customWidth="1"/>
    <col min="7947" max="7947" width="14.42578125" style="15" customWidth="1"/>
    <col min="7948" max="7948" width="11.85546875" style="15" customWidth="1"/>
    <col min="7949" max="7949" width="12" style="15" customWidth="1"/>
    <col min="7950" max="7950" width="16" style="15" customWidth="1"/>
    <col min="7951" max="7951" width="13.85546875" style="15" customWidth="1"/>
    <col min="7952" max="7952" width="12" style="15" customWidth="1"/>
    <col min="7953" max="7953" width="14.42578125" style="15" customWidth="1"/>
    <col min="7954" max="7954" width="14.5703125" style="15" customWidth="1"/>
    <col min="7955" max="7955" width="11.140625" style="15" customWidth="1"/>
    <col min="7956" max="7957" width="10.7109375" style="15" customWidth="1"/>
    <col min="7958" max="7958" width="9.140625" style="15"/>
    <col min="7959" max="7959" width="12.85546875" style="15" customWidth="1"/>
    <col min="7960" max="7960" width="23.42578125" style="15" customWidth="1"/>
    <col min="7961" max="7962" width="9.140625" style="15"/>
    <col min="7963" max="7963" width="10.5703125" style="15" bestFit="1" customWidth="1"/>
    <col min="7964" max="7964" width="11.28515625" style="15" customWidth="1"/>
    <col min="7965" max="8192" width="9.140625" style="15"/>
    <col min="8193" max="8193" width="88.85546875" style="15" customWidth="1"/>
    <col min="8194" max="8194" width="15.5703125" style="15" customWidth="1"/>
    <col min="8195" max="8195" width="12.85546875" style="15" customWidth="1"/>
    <col min="8196" max="8196" width="12.28515625" style="15" customWidth="1"/>
    <col min="8197" max="8197" width="14.7109375" style="15" customWidth="1"/>
    <col min="8198" max="8198" width="13.140625" style="15" customWidth="1"/>
    <col min="8199" max="8199" width="11" style="15" customWidth="1"/>
    <col min="8200" max="8200" width="9.42578125" style="15" customWidth="1"/>
    <col min="8201" max="8201" width="12" style="15" customWidth="1"/>
    <col min="8202" max="8202" width="12.28515625" style="15" customWidth="1"/>
    <col min="8203" max="8203" width="14.42578125" style="15" customWidth="1"/>
    <col min="8204" max="8204" width="11.85546875" style="15" customWidth="1"/>
    <col min="8205" max="8205" width="12" style="15" customWidth="1"/>
    <col min="8206" max="8206" width="16" style="15" customWidth="1"/>
    <col min="8207" max="8207" width="13.85546875" style="15" customWidth="1"/>
    <col min="8208" max="8208" width="12" style="15" customWidth="1"/>
    <col min="8209" max="8209" width="14.42578125" style="15" customWidth="1"/>
    <col min="8210" max="8210" width="14.5703125" style="15" customWidth="1"/>
    <col min="8211" max="8211" width="11.140625" style="15" customWidth="1"/>
    <col min="8212" max="8213" width="10.7109375" style="15" customWidth="1"/>
    <col min="8214" max="8214" width="9.140625" style="15"/>
    <col min="8215" max="8215" width="12.85546875" style="15" customWidth="1"/>
    <col min="8216" max="8216" width="23.42578125" style="15" customWidth="1"/>
    <col min="8217" max="8218" width="9.140625" style="15"/>
    <col min="8219" max="8219" width="10.5703125" style="15" bestFit="1" customWidth="1"/>
    <col min="8220" max="8220" width="11.28515625" style="15" customWidth="1"/>
    <col min="8221" max="8448" width="9.140625" style="15"/>
    <col min="8449" max="8449" width="88.85546875" style="15" customWidth="1"/>
    <col min="8450" max="8450" width="15.5703125" style="15" customWidth="1"/>
    <col min="8451" max="8451" width="12.85546875" style="15" customWidth="1"/>
    <col min="8452" max="8452" width="12.28515625" style="15" customWidth="1"/>
    <col min="8453" max="8453" width="14.7109375" style="15" customWidth="1"/>
    <col min="8454" max="8454" width="13.140625" style="15" customWidth="1"/>
    <col min="8455" max="8455" width="11" style="15" customWidth="1"/>
    <col min="8456" max="8456" width="9.42578125" style="15" customWidth="1"/>
    <col min="8457" max="8457" width="12" style="15" customWidth="1"/>
    <col min="8458" max="8458" width="12.28515625" style="15" customWidth="1"/>
    <col min="8459" max="8459" width="14.42578125" style="15" customWidth="1"/>
    <col min="8460" max="8460" width="11.85546875" style="15" customWidth="1"/>
    <col min="8461" max="8461" width="12" style="15" customWidth="1"/>
    <col min="8462" max="8462" width="16" style="15" customWidth="1"/>
    <col min="8463" max="8463" width="13.85546875" style="15" customWidth="1"/>
    <col min="8464" max="8464" width="12" style="15" customWidth="1"/>
    <col min="8465" max="8465" width="14.42578125" style="15" customWidth="1"/>
    <col min="8466" max="8466" width="14.5703125" style="15" customWidth="1"/>
    <col min="8467" max="8467" width="11.140625" style="15" customWidth="1"/>
    <col min="8468" max="8469" width="10.7109375" style="15" customWidth="1"/>
    <col min="8470" max="8470" width="9.140625" style="15"/>
    <col min="8471" max="8471" width="12.85546875" style="15" customWidth="1"/>
    <col min="8472" max="8472" width="23.42578125" style="15" customWidth="1"/>
    <col min="8473" max="8474" width="9.140625" style="15"/>
    <col min="8475" max="8475" width="10.5703125" style="15" bestFit="1" customWidth="1"/>
    <col min="8476" max="8476" width="11.28515625" style="15" customWidth="1"/>
    <col min="8477" max="8704" width="9.140625" style="15"/>
    <col min="8705" max="8705" width="88.85546875" style="15" customWidth="1"/>
    <col min="8706" max="8706" width="15.5703125" style="15" customWidth="1"/>
    <col min="8707" max="8707" width="12.85546875" style="15" customWidth="1"/>
    <col min="8708" max="8708" width="12.28515625" style="15" customWidth="1"/>
    <col min="8709" max="8709" width="14.7109375" style="15" customWidth="1"/>
    <col min="8710" max="8710" width="13.140625" style="15" customWidth="1"/>
    <col min="8711" max="8711" width="11" style="15" customWidth="1"/>
    <col min="8712" max="8712" width="9.42578125" style="15" customWidth="1"/>
    <col min="8713" max="8713" width="12" style="15" customWidth="1"/>
    <col min="8714" max="8714" width="12.28515625" style="15" customWidth="1"/>
    <col min="8715" max="8715" width="14.42578125" style="15" customWidth="1"/>
    <col min="8716" max="8716" width="11.85546875" style="15" customWidth="1"/>
    <col min="8717" max="8717" width="12" style="15" customWidth="1"/>
    <col min="8718" max="8718" width="16" style="15" customWidth="1"/>
    <col min="8719" max="8719" width="13.85546875" style="15" customWidth="1"/>
    <col min="8720" max="8720" width="12" style="15" customWidth="1"/>
    <col min="8721" max="8721" width="14.42578125" style="15" customWidth="1"/>
    <col min="8722" max="8722" width="14.5703125" style="15" customWidth="1"/>
    <col min="8723" max="8723" width="11.140625" style="15" customWidth="1"/>
    <col min="8724" max="8725" width="10.7109375" style="15" customWidth="1"/>
    <col min="8726" max="8726" width="9.140625" style="15"/>
    <col min="8727" max="8727" width="12.85546875" style="15" customWidth="1"/>
    <col min="8728" max="8728" width="23.42578125" style="15" customWidth="1"/>
    <col min="8729" max="8730" width="9.140625" style="15"/>
    <col min="8731" max="8731" width="10.5703125" style="15" bestFit="1" customWidth="1"/>
    <col min="8732" max="8732" width="11.28515625" style="15" customWidth="1"/>
    <col min="8733" max="8960" width="9.140625" style="15"/>
    <col min="8961" max="8961" width="88.85546875" style="15" customWidth="1"/>
    <col min="8962" max="8962" width="15.5703125" style="15" customWidth="1"/>
    <col min="8963" max="8963" width="12.85546875" style="15" customWidth="1"/>
    <col min="8964" max="8964" width="12.28515625" style="15" customWidth="1"/>
    <col min="8965" max="8965" width="14.7109375" style="15" customWidth="1"/>
    <col min="8966" max="8966" width="13.140625" style="15" customWidth="1"/>
    <col min="8967" max="8967" width="11" style="15" customWidth="1"/>
    <col min="8968" max="8968" width="9.42578125" style="15" customWidth="1"/>
    <col min="8969" max="8969" width="12" style="15" customWidth="1"/>
    <col min="8970" max="8970" width="12.28515625" style="15" customWidth="1"/>
    <col min="8971" max="8971" width="14.42578125" style="15" customWidth="1"/>
    <col min="8972" max="8972" width="11.85546875" style="15" customWidth="1"/>
    <col min="8973" max="8973" width="12" style="15" customWidth="1"/>
    <col min="8974" max="8974" width="16" style="15" customWidth="1"/>
    <col min="8975" max="8975" width="13.85546875" style="15" customWidth="1"/>
    <col min="8976" max="8976" width="12" style="15" customWidth="1"/>
    <col min="8977" max="8977" width="14.42578125" style="15" customWidth="1"/>
    <col min="8978" max="8978" width="14.5703125" style="15" customWidth="1"/>
    <col min="8979" max="8979" width="11.140625" style="15" customWidth="1"/>
    <col min="8980" max="8981" width="10.7109375" style="15" customWidth="1"/>
    <col min="8982" max="8982" width="9.140625" style="15"/>
    <col min="8983" max="8983" width="12.85546875" style="15" customWidth="1"/>
    <col min="8984" max="8984" width="23.42578125" style="15" customWidth="1"/>
    <col min="8985" max="8986" width="9.140625" style="15"/>
    <col min="8987" max="8987" width="10.5703125" style="15" bestFit="1" customWidth="1"/>
    <col min="8988" max="8988" width="11.28515625" style="15" customWidth="1"/>
    <col min="8989" max="9216" width="9.140625" style="15"/>
    <col min="9217" max="9217" width="88.85546875" style="15" customWidth="1"/>
    <col min="9218" max="9218" width="15.5703125" style="15" customWidth="1"/>
    <col min="9219" max="9219" width="12.85546875" style="15" customWidth="1"/>
    <col min="9220" max="9220" width="12.28515625" style="15" customWidth="1"/>
    <col min="9221" max="9221" width="14.7109375" style="15" customWidth="1"/>
    <col min="9222" max="9222" width="13.140625" style="15" customWidth="1"/>
    <col min="9223" max="9223" width="11" style="15" customWidth="1"/>
    <col min="9224" max="9224" width="9.42578125" style="15" customWidth="1"/>
    <col min="9225" max="9225" width="12" style="15" customWidth="1"/>
    <col min="9226" max="9226" width="12.28515625" style="15" customWidth="1"/>
    <col min="9227" max="9227" width="14.42578125" style="15" customWidth="1"/>
    <col min="9228" max="9228" width="11.85546875" style="15" customWidth="1"/>
    <col min="9229" max="9229" width="12" style="15" customWidth="1"/>
    <col min="9230" max="9230" width="16" style="15" customWidth="1"/>
    <col min="9231" max="9231" width="13.85546875" style="15" customWidth="1"/>
    <col min="9232" max="9232" width="12" style="15" customWidth="1"/>
    <col min="9233" max="9233" width="14.42578125" style="15" customWidth="1"/>
    <col min="9234" max="9234" width="14.5703125" style="15" customWidth="1"/>
    <col min="9235" max="9235" width="11.140625" style="15" customWidth="1"/>
    <col min="9236" max="9237" width="10.7109375" style="15" customWidth="1"/>
    <col min="9238" max="9238" width="9.140625" style="15"/>
    <col min="9239" max="9239" width="12.85546875" style="15" customWidth="1"/>
    <col min="9240" max="9240" width="23.42578125" style="15" customWidth="1"/>
    <col min="9241" max="9242" width="9.140625" style="15"/>
    <col min="9243" max="9243" width="10.5703125" style="15" bestFit="1" customWidth="1"/>
    <col min="9244" max="9244" width="11.28515625" style="15" customWidth="1"/>
    <col min="9245" max="9472" width="9.140625" style="15"/>
    <col min="9473" max="9473" width="88.85546875" style="15" customWidth="1"/>
    <col min="9474" max="9474" width="15.5703125" style="15" customWidth="1"/>
    <col min="9475" max="9475" width="12.85546875" style="15" customWidth="1"/>
    <col min="9476" max="9476" width="12.28515625" style="15" customWidth="1"/>
    <col min="9477" max="9477" width="14.7109375" style="15" customWidth="1"/>
    <col min="9478" max="9478" width="13.140625" style="15" customWidth="1"/>
    <col min="9479" max="9479" width="11" style="15" customWidth="1"/>
    <col min="9480" max="9480" width="9.42578125" style="15" customWidth="1"/>
    <col min="9481" max="9481" width="12" style="15" customWidth="1"/>
    <col min="9482" max="9482" width="12.28515625" style="15" customWidth="1"/>
    <col min="9483" max="9483" width="14.42578125" style="15" customWidth="1"/>
    <col min="9484" max="9484" width="11.85546875" style="15" customWidth="1"/>
    <col min="9485" max="9485" width="12" style="15" customWidth="1"/>
    <col min="9486" max="9486" width="16" style="15" customWidth="1"/>
    <col min="9487" max="9487" width="13.85546875" style="15" customWidth="1"/>
    <col min="9488" max="9488" width="12" style="15" customWidth="1"/>
    <col min="9489" max="9489" width="14.42578125" style="15" customWidth="1"/>
    <col min="9490" max="9490" width="14.5703125" style="15" customWidth="1"/>
    <col min="9491" max="9491" width="11.140625" style="15" customWidth="1"/>
    <col min="9492" max="9493" width="10.7109375" style="15" customWidth="1"/>
    <col min="9494" max="9494" width="9.140625" style="15"/>
    <col min="9495" max="9495" width="12.85546875" style="15" customWidth="1"/>
    <col min="9496" max="9496" width="23.42578125" style="15" customWidth="1"/>
    <col min="9497" max="9498" width="9.140625" style="15"/>
    <col min="9499" max="9499" width="10.5703125" style="15" bestFit="1" customWidth="1"/>
    <col min="9500" max="9500" width="11.28515625" style="15" customWidth="1"/>
    <col min="9501" max="9728" width="9.140625" style="15"/>
    <col min="9729" max="9729" width="88.85546875" style="15" customWidth="1"/>
    <col min="9730" max="9730" width="15.5703125" style="15" customWidth="1"/>
    <col min="9731" max="9731" width="12.85546875" style="15" customWidth="1"/>
    <col min="9732" max="9732" width="12.28515625" style="15" customWidth="1"/>
    <col min="9733" max="9733" width="14.7109375" style="15" customWidth="1"/>
    <col min="9734" max="9734" width="13.140625" style="15" customWidth="1"/>
    <col min="9735" max="9735" width="11" style="15" customWidth="1"/>
    <col min="9736" max="9736" width="9.42578125" style="15" customWidth="1"/>
    <col min="9737" max="9737" width="12" style="15" customWidth="1"/>
    <col min="9738" max="9738" width="12.28515625" style="15" customWidth="1"/>
    <col min="9739" max="9739" width="14.42578125" style="15" customWidth="1"/>
    <col min="9740" max="9740" width="11.85546875" style="15" customWidth="1"/>
    <col min="9741" max="9741" width="12" style="15" customWidth="1"/>
    <col min="9742" max="9742" width="16" style="15" customWidth="1"/>
    <col min="9743" max="9743" width="13.85546875" style="15" customWidth="1"/>
    <col min="9744" max="9744" width="12" style="15" customWidth="1"/>
    <col min="9745" max="9745" width="14.42578125" style="15" customWidth="1"/>
    <col min="9746" max="9746" width="14.5703125" style="15" customWidth="1"/>
    <col min="9747" max="9747" width="11.140625" style="15" customWidth="1"/>
    <col min="9748" max="9749" width="10.7109375" style="15" customWidth="1"/>
    <col min="9750" max="9750" width="9.140625" style="15"/>
    <col min="9751" max="9751" width="12.85546875" style="15" customWidth="1"/>
    <col min="9752" max="9752" width="23.42578125" style="15" customWidth="1"/>
    <col min="9753" max="9754" width="9.140625" style="15"/>
    <col min="9755" max="9755" width="10.5703125" style="15" bestFit="1" customWidth="1"/>
    <col min="9756" max="9756" width="11.28515625" style="15" customWidth="1"/>
    <col min="9757" max="9984" width="9.140625" style="15"/>
    <col min="9985" max="9985" width="88.85546875" style="15" customWidth="1"/>
    <col min="9986" max="9986" width="15.5703125" style="15" customWidth="1"/>
    <col min="9987" max="9987" width="12.85546875" style="15" customWidth="1"/>
    <col min="9988" max="9988" width="12.28515625" style="15" customWidth="1"/>
    <col min="9989" max="9989" width="14.7109375" style="15" customWidth="1"/>
    <col min="9990" max="9990" width="13.140625" style="15" customWidth="1"/>
    <col min="9991" max="9991" width="11" style="15" customWidth="1"/>
    <col min="9992" max="9992" width="9.42578125" style="15" customWidth="1"/>
    <col min="9993" max="9993" width="12" style="15" customWidth="1"/>
    <col min="9994" max="9994" width="12.28515625" style="15" customWidth="1"/>
    <col min="9995" max="9995" width="14.42578125" style="15" customWidth="1"/>
    <col min="9996" max="9996" width="11.85546875" style="15" customWidth="1"/>
    <col min="9997" max="9997" width="12" style="15" customWidth="1"/>
    <col min="9998" max="9998" width="16" style="15" customWidth="1"/>
    <col min="9999" max="9999" width="13.85546875" style="15" customWidth="1"/>
    <col min="10000" max="10000" width="12" style="15" customWidth="1"/>
    <col min="10001" max="10001" width="14.42578125" style="15" customWidth="1"/>
    <col min="10002" max="10002" width="14.5703125" style="15" customWidth="1"/>
    <col min="10003" max="10003" width="11.140625" style="15" customWidth="1"/>
    <col min="10004" max="10005" width="10.7109375" style="15" customWidth="1"/>
    <col min="10006" max="10006" width="9.140625" style="15"/>
    <col min="10007" max="10007" width="12.85546875" style="15" customWidth="1"/>
    <col min="10008" max="10008" width="23.42578125" style="15" customWidth="1"/>
    <col min="10009" max="10010" width="9.140625" style="15"/>
    <col min="10011" max="10011" width="10.5703125" style="15" bestFit="1" customWidth="1"/>
    <col min="10012" max="10012" width="11.28515625" style="15" customWidth="1"/>
    <col min="10013" max="10240" width="9.140625" style="15"/>
    <col min="10241" max="10241" width="88.85546875" style="15" customWidth="1"/>
    <col min="10242" max="10242" width="15.5703125" style="15" customWidth="1"/>
    <col min="10243" max="10243" width="12.85546875" style="15" customWidth="1"/>
    <col min="10244" max="10244" width="12.28515625" style="15" customWidth="1"/>
    <col min="10245" max="10245" width="14.7109375" style="15" customWidth="1"/>
    <col min="10246" max="10246" width="13.140625" style="15" customWidth="1"/>
    <col min="10247" max="10247" width="11" style="15" customWidth="1"/>
    <col min="10248" max="10248" width="9.42578125" style="15" customWidth="1"/>
    <col min="10249" max="10249" width="12" style="15" customWidth="1"/>
    <col min="10250" max="10250" width="12.28515625" style="15" customWidth="1"/>
    <col min="10251" max="10251" width="14.42578125" style="15" customWidth="1"/>
    <col min="10252" max="10252" width="11.85546875" style="15" customWidth="1"/>
    <col min="10253" max="10253" width="12" style="15" customWidth="1"/>
    <col min="10254" max="10254" width="16" style="15" customWidth="1"/>
    <col min="10255" max="10255" width="13.85546875" style="15" customWidth="1"/>
    <col min="10256" max="10256" width="12" style="15" customWidth="1"/>
    <col min="10257" max="10257" width="14.42578125" style="15" customWidth="1"/>
    <col min="10258" max="10258" width="14.5703125" style="15" customWidth="1"/>
    <col min="10259" max="10259" width="11.140625" style="15" customWidth="1"/>
    <col min="10260" max="10261" width="10.7109375" style="15" customWidth="1"/>
    <col min="10262" max="10262" width="9.140625" style="15"/>
    <col min="10263" max="10263" width="12.85546875" style="15" customWidth="1"/>
    <col min="10264" max="10264" width="23.42578125" style="15" customWidth="1"/>
    <col min="10265" max="10266" width="9.140625" style="15"/>
    <col min="10267" max="10267" width="10.5703125" style="15" bestFit="1" customWidth="1"/>
    <col min="10268" max="10268" width="11.28515625" style="15" customWidth="1"/>
    <col min="10269" max="10496" width="9.140625" style="15"/>
    <col min="10497" max="10497" width="88.85546875" style="15" customWidth="1"/>
    <col min="10498" max="10498" width="15.5703125" style="15" customWidth="1"/>
    <col min="10499" max="10499" width="12.85546875" style="15" customWidth="1"/>
    <col min="10500" max="10500" width="12.28515625" style="15" customWidth="1"/>
    <col min="10501" max="10501" width="14.7109375" style="15" customWidth="1"/>
    <col min="10502" max="10502" width="13.140625" style="15" customWidth="1"/>
    <col min="10503" max="10503" width="11" style="15" customWidth="1"/>
    <col min="10504" max="10504" width="9.42578125" style="15" customWidth="1"/>
    <col min="10505" max="10505" width="12" style="15" customWidth="1"/>
    <col min="10506" max="10506" width="12.28515625" style="15" customWidth="1"/>
    <col min="10507" max="10507" width="14.42578125" style="15" customWidth="1"/>
    <col min="10508" max="10508" width="11.85546875" style="15" customWidth="1"/>
    <col min="10509" max="10509" width="12" style="15" customWidth="1"/>
    <col min="10510" max="10510" width="16" style="15" customWidth="1"/>
    <col min="10511" max="10511" width="13.85546875" style="15" customWidth="1"/>
    <col min="10512" max="10512" width="12" style="15" customWidth="1"/>
    <col min="10513" max="10513" width="14.42578125" style="15" customWidth="1"/>
    <col min="10514" max="10514" width="14.5703125" style="15" customWidth="1"/>
    <col min="10515" max="10515" width="11.140625" style="15" customWidth="1"/>
    <col min="10516" max="10517" width="10.7109375" style="15" customWidth="1"/>
    <col min="10518" max="10518" width="9.140625" style="15"/>
    <col min="10519" max="10519" width="12.85546875" style="15" customWidth="1"/>
    <col min="10520" max="10520" width="23.42578125" style="15" customWidth="1"/>
    <col min="10521" max="10522" width="9.140625" style="15"/>
    <col min="10523" max="10523" width="10.5703125" style="15" bestFit="1" customWidth="1"/>
    <col min="10524" max="10524" width="11.28515625" style="15" customWidth="1"/>
    <col min="10525" max="10752" width="9.140625" style="15"/>
    <col min="10753" max="10753" width="88.85546875" style="15" customWidth="1"/>
    <col min="10754" max="10754" width="15.5703125" style="15" customWidth="1"/>
    <col min="10755" max="10755" width="12.85546875" style="15" customWidth="1"/>
    <col min="10756" max="10756" width="12.28515625" style="15" customWidth="1"/>
    <col min="10757" max="10757" width="14.7109375" style="15" customWidth="1"/>
    <col min="10758" max="10758" width="13.140625" style="15" customWidth="1"/>
    <col min="10759" max="10759" width="11" style="15" customWidth="1"/>
    <col min="10760" max="10760" width="9.42578125" style="15" customWidth="1"/>
    <col min="10761" max="10761" width="12" style="15" customWidth="1"/>
    <col min="10762" max="10762" width="12.28515625" style="15" customWidth="1"/>
    <col min="10763" max="10763" width="14.42578125" style="15" customWidth="1"/>
    <col min="10764" max="10764" width="11.85546875" style="15" customWidth="1"/>
    <col min="10765" max="10765" width="12" style="15" customWidth="1"/>
    <col min="10766" max="10766" width="16" style="15" customWidth="1"/>
    <col min="10767" max="10767" width="13.85546875" style="15" customWidth="1"/>
    <col min="10768" max="10768" width="12" style="15" customWidth="1"/>
    <col min="10769" max="10769" width="14.42578125" style="15" customWidth="1"/>
    <col min="10770" max="10770" width="14.5703125" style="15" customWidth="1"/>
    <col min="10771" max="10771" width="11.140625" style="15" customWidth="1"/>
    <col min="10772" max="10773" width="10.7109375" style="15" customWidth="1"/>
    <col min="10774" max="10774" width="9.140625" style="15"/>
    <col min="10775" max="10775" width="12.85546875" style="15" customWidth="1"/>
    <col min="10776" max="10776" width="23.42578125" style="15" customWidth="1"/>
    <col min="10777" max="10778" width="9.140625" style="15"/>
    <col min="10779" max="10779" width="10.5703125" style="15" bestFit="1" customWidth="1"/>
    <col min="10780" max="10780" width="11.28515625" style="15" customWidth="1"/>
    <col min="10781" max="11008" width="9.140625" style="15"/>
    <col min="11009" max="11009" width="88.85546875" style="15" customWidth="1"/>
    <col min="11010" max="11010" width="15.5703125" style="15" customWidth="1"/>
    <col min="11011" max="11011" width="12.85546875" style="15" customWidth="1"/>
    <col min="11012" max="11012" width="12.28515625" style="15" customWidth="1"/>
    <col min="11013" max="11013" width="14.7109375" style="15" customWidth="1"/>
    <col min="11014" max="11014" width="13.140625" style="15" customWidth="1"/>
    <col min="11015" max="11015" width="11" style="15" customWidth="1"/>
    <col min="11016" max="11016" width="9.42578125" style="15" customWidth="1"/>
    <col min="11017" max="11017" width="12" style="15" customWidth="1"/>
    <col min="11018" max="11018" width="12.28515625" style="15" customWidth="1"/>
    <col min="11019" max="11019" width="14.42578125" style="15" customWidth="1"/>
    <col min="11020" max="11020" width="11.85546875" style="15" customWidth="1"/>
    <col min="11021" max="11021" width="12" style="15" customWidth="1"/>
    <col min="11022" max="11022" width="16" style="15" customWidth="1"/>
    <col min="11023" max="11023" width="13.85546875" style="15" customWidth="1"/>
    <col min="11024" max="11024" width="12" style="15" customWidth="1"/>
    <col min="11025" max="11025" width="14.42578125" style="15" customWidth="1"/>
    <col min="11026" max="11026" width="14.5703125" style="15" customWidth="1"/>
    <col min="11027" max="11027" width="11.140625" style="15" customWidth="1"/>
    <col min="11028" max="11029" width="10.7109375" style="15" customWidth="1"/>
    <col min="11030" max="11030" width="9.140625" style="15"/>
    <col min="11031" max="11031" width="12.85546875" style="15" customWidth="1"/>
    <col min="11032" max="11032" width="23.42578125" style="15" customWidth="1"/>
    <col min="11033" max="11034" width="9.140625" style="15"/>
    <col min="11035" max="11035" width="10.5703125" style="15" bestFit="1" customWidth="1"/>
    <col min="11036" max="11036" width="11.28515625" style="15" customWidth="1"/>
    <col min="11037" max="11264" width="9.140625" style="15"/>
    <col min="11265" max="11265" width="88.85546875" style="15" customWidth="1"/>
    <col min="11266" max="11266" width="15.5703125" style="15" customWidth="1"/>
    <col min="11267" max="11267" width="12.85546875" style="15" customWidth="1"/>
    <col min="11268" max="11268" width="12.28515625" style="15" customWidth="1"/>
    <col min="11269" max="11269" width="14.7109375" style="15" customWidth="1"/>
    <col min="11270" max="11270" width="13.140625" style="15" customWidth="1"/>
    <col min="11271" max="11271" width="11" style="15" customWidth="1"/>
    <col min="11272" max="11272" width="9.42578125" style="15" customWidth="1"/>
    <col min="11273" max="11273" width="12" style="15" customWidth="1"/>
    <col min="11274" max="11274" width="12.28515625" style="15" customWidth="1"/>
    <col min="11275" max="11275" width="14.42578125" style="15" customWidth="1"/>
    <col min="11276" max="11276" width="11.85546875" style="15" customWidth="1"/>
    <col min="11277" max="11277" width="12" style="15" customWidth="1"/>
    <col min="11278" max="11278" width="16" style="15" customWidth="1"/>
    <col min="11279" max="11279" width="13.85546875" style="15" customWidth="1"/>
    <col min="11280" max="11280" width="12" style="15" customWidth="1"/>
    <col min="11281" max="11281" width="14.42578125" style="15" customWidth="1"/>
    <col min="11282" max="11282" width="14.5703125" style="15" customWidth="1"/>
    <col min="11283" max="11283" width="11.140625" style="15" customWidth="1"/>
    <col min="11284" max="11285" width="10.7109375" style="15" customWidth="1"/>
    <col min="11286" max="11286" width="9.140625" style="15"/>
    <col min="11287" max="11287" width="12.85546875" style="15" customWidth="1"/>
    <col min="11288" max="11288" width="23.42578125" style="15" customWidth="1"/>
    <col min="11289" max="11290" width="9.140625" style="15"/>
    <col min="11291" max="11291" width="10.5703125" style="15" bestFit="1" customWidth="1"/>
    <col min="11292" max="11292" width="11.28515625" style="15" customWidth="1"/>
    <col min="11293" max="11520" width="9.140625" style="15"/>
    <col min="11521" max="11521" width="88.85546875" style="15" customWidth="1"/>
    <col min="11522" max="11522" width="15.5703125" style="15" customWidth="1"/>
    <col min="11523" max="11523" width="12.85546875" style="15" customWidth="1"/>
    <col min="11524" max="11524" width="12.28515625" style="15" customWidth="1"/>
    <col min="11525" max="11525" width="14.7109375" style="15" customWidth="1"/>
    <col min="11526" max="11526" width="13.140625" style="15" customWidth="1"/>
    <col min="11527" max="11527" width="11" style="15" customWidth="1"/>
    <col min="11528" max="11528" width="9.42578125" style="15" customWidth="1"/>
    <col min="11529" max="11529" width="12" style="15" customWidth="1"/>
    <col min="11530" max="11530" width="12.28515625" style="15" customWidth="1"/>
    <col min="11531" max="11531" width="14.42578125" style="15" customWidth="1"/>
    <col min="11532" max="11532" width="11.85546875" style="15" customWidth="1"/>
    <col min="11533" max="11533" width="12" style="15" customWidth="1"/>
    <col min="11534" max="11534" width="16" style="15" customWidth="1"/>
    <col min="11535" max="11535" width="13.85546875" style="15" customWidth="1"/>
    <col min="11536" max="11536" width="12" style="15" customWidth="1"/>
    <col min="11537" max="11537" width="14.42578125" style="15" customWidth="1"/>
    <col min="11538" max="11538" width="14.5703125" style="15" customWidth="1"/>
    <col min="11539" max="11539" width="11.140625" style="15" customWidth="1"/>
    <col min="11540" max="11541" width="10.7109375" style="15" customWidth="1"/>
    <col min="11542" max="11542" width="9.140625" style="15"/>
    <col min="11543" max="11543" width="12.85546875" style="15" customWidth="1"/>
    <col min="11544" max="11544" width="23.42578125" style="15" customWidth="1"/>
    <col min="11545" max="11546" width="9.140625" style="15"/>
    <col min="11547" max="11547" width="10.5703125" style="15" bestFit="1" customWidth="1"/>
    <col min="11548" max="11548" width="11.28515625" style="15" customWidth="1"/>
    <col min="11549" max="11776" width="9.140625" style="15"/>
    <col min="11777" max="11777" width="88.85546875" style="15" customWidth="1"/>
    <col min="11778" max="11778" width="15.5703125" style="15" customWidth="1"/>
    <col min="11779" max="11779" width="12.85546875" style="15" customWidth="1"/>
    <col min="11780" max="11780" width="12.28515625" style="15" customWidth="1"/>
    <col min="11781" max="11781" width="14.7109375" style="15" customWidth="1"/>
    <col min="11782" max="11782" width="13.140625" style="15" customWidth="1"/>
    <col min="11783" max="11783" width="11" style="15" customWidth="1"/>
    <col min="11784" max="11784" width="9.42578125" style="15" customWidth="1"/>
    <col min="11785" max="11785" width="12" style="15" customWidth="1"/>
    <col min="11786" max="11786" width="12.28515625" style="15" customWidth="1"/>
    <col min="11787" max="11787" width="14.42578125" style="15" customWidth="1"/>
    <col min="11788" max="11788" width="11.85546875" style="15" customWidth="1"/>
    <col min="11789" max="11789" width="12" style="15" customWidth="1"/>
    <col min="11790" max="11790" width="16" style="15" customWidth="1"/>
    <col min="11791" max="11791" width="13.85546875" style="15" customWidth="1"/>
    <col min="11792" max="11792" width="12" style="15" customWidth="1"/>
    <col min="11793" max="11793" width="14.42578125" style="15" customWidth="1"/>
    <col min="11794" max="11794" width="14.5703125" style="15" customWidth="1"/>
    <col min="11795" max="11795" width="11.140625" style="15" customWidth="1"/>
    <col min="11796" max="11797" width="10.7109375" style="15" customWidth="1"/>
    <col min="11798" max="11798" width="9.140625" style="15"/>
    <col min="11799" max="11799" width="12.85546875" style="15" customWidth="1"/>
    <col min="11800" max="11800" width="23.42578125" style="15" customWidth="1"/>
    <col min="11801" max="11802" width="9.140625" style="15"/>
    <col min="11803" max="11803" width="10.5703125" style="15" bestFit="1" customWidth="1"/>
    <col min="11804" max="11804" width="11.28515625" style="15" customWidth="1"/>
    <col min="11805" max="12032" width="9.140625" style="15"/>
    <col min="12033" max="12033" width="88.85546875" style="15" customWidth="1"/>
    <col min="12034" max="12034" width="15.5703125" style="15" customWidth="1"/>
    <col min="12035" max="12035" width="12.85546875" style="15" customWidth="1"/>
    <col min="12036" max="12036" width="12.28515625" style="15" customWidth="1"/>
    <col min="12037" max="12037" width="14.7109375" style="15" customWidth="1"/>
    <col min="12038" max="12038" width="13.140625" style="15" customWidth="1"/>
    <col min="12039" max="12039" width="11" style="15" customWidth="1"/>
    <col min="12040" max="12040" width="9.42578125" style="15" customWidth="1"/>
    <col min="12041" max="12041" width="12" style="15" customWidth="1"/>
    <col min="12042" max="12042" width="12.28515625" style="15" customWidth="1"/>
    <col min="12043" max="12043" width="14.42578125" style="15" customWidth="1"/>
    <col min="12044" max="12044" width="11.85546875" style="15" customWidth="1"/>
    <col min="12045" max="12045" width="12" style="15" customWidth="1"/>
    <col min="12046" max="12046" width="16" style="15" customWidth="1"/>
    <col min="12047" max="12047" width="13.85546875" style="15" customWidth="1"/>
    <col min="12048" max="12048" width="12" style="15" customWidth="1"/>
    <col min="12049" max="12049" width="14.42578125" style="15" customWidth="1"/>
    <col min="12050" max="12050" width="14.5703125" style="15" customWidth="1"/>
    <col min="12051" max="12051" width="11.140625" style="15" customWidth="1"/>
    <col min="12052" max="12053" width="10.7109375" style="15" customWidth="1"/>
    <col min="12054" max="12054" width="9.140625" style="15"/>
    <col min="12055" max="12055" width="12.85546875" style="15" customWidth="1"/>
    <col min="12056" max="12056" width="23.42578125" style="15" customWidth="1"/>
    <col min="12057" max="12058" width="9.140625" style="15"/>
    <col min="12059" max="12059" width="10.5703125" style="15" bestFit="1" customWidth="1"/>
    <col min="12060" max="12060" width="11.28515625" style="15" customWidth="1"/>
    <col min="12061" max="12288" width="9.140625" style="15"/>
    <col min="12289" max="12289" width="88.85546875" style="15" customWidth="1"/>
    <col min="12290" max="12290" width="15.5703125" style="15" customWidth="1"/>
    <col min="12291" max="12291" width="12.85546875" style="15" customWidth="1"/>
    <col min="12292" max="12292" width="12.28515625" style="15" customWidth="1"/>
    <col min="12293" max="12293" width="14.7109375" style="15" customWidth="1"/>
    <col min="12294" max="12294" width="13.140625" style="15" customWidth="1"/>
    <col min="12295" max="12295" width="11" style="15" customWidth="1"/>
    <col min="12296" max="12296" width="9.42578125" style="15" customWidth="1"/>
    <col min="12297" max="12297" width="12" style="15" customWidth="1"/>
    <col min="12298" max="12298" width="12.28515625" style="15" customWidth="1"/>
    <col min="12299" max="12299" width="14.42578125" style="15" customWidth="1"/>
    <col min="12300" max="12300" width="11.85546875" style="15" customWidth="1"/>
    <col min="12301" max="12301" width="12" style="15" customWidth="1"/>
    <col min="12302" max="12302" width="16" style="15" customWidth="1"/>
    <col min="12303" max="12303" width="13.85546875" style="15" customWidth="1"/>
    <col min="12304" max="12304" width="12" style="15" customWidth="1"/>
    <col min="12305" max="12305" width="14.42578125" style="15" customWidth="1"/>
    <col min="12306" max="12306" width="14.5703125" style="15" customWidth="1"/>
    <col min="12307" max="12307" width="11.140625" style="15" customWidth="1"/>
    <col min="12308" max="12309" width="10.7109375" style="15" customWidth="1"/>
    <col min="12310" max="12310" width="9.140625" style="15"/>
    <col min="12311" max="12311" width="12.85546875" style="15" customWidth="1"/>
    <col min="12312" max="12312" width="23.42578125" style="15" customWidth="1"/>
    <col min="12313" max="12314" width="9.140625" style="15"/>
    <col min="12315" max="12315" width="10.5703125" style="15" bestFit="1" customWidth="1"/>
    <col min="12316" max="12316" width="11.28515625" style="15" customWidth="1"/>
    <col min="12317" max="12544" width="9.140625" style="15"/>
    <col min="12545" max="12545" width="88.85546875" style="15" customWidth="1"/>
    <col min="12546" max="12546" width="15.5703125" style="15" customWidth="1"/>
    <col min="12547" max="12547" width="12.85546875" style="15" customWidth="1"/>
    <col min="12548" max="12548" width="12.28515625" style="15" customWidth="1"/>
    <col min="12549" max="12549" width="14.7109375" style="15" customWidth="1"/>
    <col min="12550" max="12550" width="13.140625" style="15" customWidth="1"/>
    <col min="12551" max="12551" width="11" style="15" customWidth="1"/>
    <col min="12552" max="12552" width="9.42578125" style="15" customWidth="1"/>
    <col min="12553" max="12553" width="12" style="15" customWidth="1"/>
    <col min="12554" max="12554" width="12.28515625" style="15" customWidth="1"/>
    <col min="12555" max="12555" width="14.42578125" style="15" customWidth="1"/>
    <col min="12556" max="12556" width="11.85546875" style="15" customWidth="1"/>
    <col min="12557" max="12557" width="12" style="15" customWidth="1"/>
    <col min="12558" max="12558" width="16" style="15" customWidth="1"/>
    <col min="12559" max="12559" width="13.85546875" style="15" customWidth="1"/>
    <col min="12560" max="12560" width="12" style="15" customWidth="1"/>
    <col min="12561" max="12561" width="14.42578125" style="15" customWidth="1"/>
    <col min="12562" max="12562" width="14.5703125" style="15" customWidth="1"/>
    <col min="12563" max="12563" width="11.140625" style="15" customWidth="1"/>
    <col min="12564" max="12565" width="10.7109375" style="15" customWidth="1"/>
    <col min="12566" max="12566" width="9.140625" style="15"/>
    <col min="12567" max="12567" width="12.85546875" style="15" customWidth="1"/>
    <col min="12568" max="12568" width="23.42578125" style="15" customWidth="1"/>
    <col min="12569" max="12570" width="9.140625" style="15"/>
    <col min="12571" max="12571" width="10.5703125" style="15" bestFit="1" customWidth="1"/>
    <col min="12572" max="12572" width="11.28515625" style="15" customWidth="1"/>
    <col min="12573" max="12800" width="9.140625" style="15"/>
    <col min="12801" max="12801" width="88.85546875" style="15" customWidth="1"/>
    <col min="12802" max="12802" width="15.5703125" style="15" customWidth="1"/>
    <col min="12803" max="12803" width="12.85546875" style="15" customWidth="1"/>
    <col min="12804" max="12804" width="12.28515625" style="15" customWidth="1"/>
    <col min="12805" max="12805" width="14.7109375" style="15" customWidth="1"/>
    <col min="12806" max="12806" width="13.140625" style="15" customWidth="1"/>
    <col min="12807" max="12807" width="11" style="15" customWidth="1"/>
    <col min="12808" max="12808" width="9.42578125" style="15" customWidth="1"/>
    <col min="12809" max="12809" width="12" style="15" customWidth="1"/>
    <col min="12810" max="12810" width="12.28515625" style="15" customWidth="1"/>
    <col min="12811" max="12811" width="14.42578125" style="15" customWidth="1"/>
    <col min="12812" max="12812" width="11.85546875" style="15" customWidth="1"/>
    <col min="12813" max="12813" width="12" style="15" customWidth="1"/>
    <col min="12814" max="12814" width="16" style="15" customWidth="1"/>
    <col min="12815" max="12815" width="13.85546875" style="15" customWidth="1"/>
    <col min="12816" max="12816" width="12" style="15" customWidth="1"/>
    <col min="12817" max="12817" width="14.42578125" style="15" customWidth="1"/>
    <col min="12818" max="12818" width="14.5703125" style="15" customWidth="1"/>
    <col min="12819" max="12819" width="11.140625" style="15" customWidth="1"/>
    <col min="12820" max="12821" width="10.7109375" style="15" customWidth="1"/>
    <col min="12822" max="12822" width="9.140625" style="15"/>
    <col min="12823" max="12823" width="12.85546875" style="15" customWidth="1"/>
    <col min="12824" max="12824" width="23.42578125" style="15" customWidth="1"/>
    <col min="12825" max="12826" width="9.140625" style="15"/>
    <col min="12827" max="12827" width="10.5703125" style="15" bestFit="1" customWidth="1"/>
    <col min="12828" max="12828" width="11.28515625" style="15" customWidth="1"/>
    <col min="12829" max="13056" width="9.140625" style="15"/>
    <col min="13057" max="13057" width="88.85546875" style="15" customWidth="1"/>
    <col min="13058" max="13058" width="15.5703125" style="15" customWidth="1"/>
    <col min="13059" max="13059" width="12.85546875" style="15" customWidth="1"/>
    <col min="13060" max="13060" width="12.28515625" style="15" customWidth="1"/>
    <col min="13061" max="13061" width="14.7109375" style="15" customWidth="1"/>
    <col min="13062" max="13062" width="13.140625" style="15" customWidth="1"/>
    <col min="13063" max="13063" width="11" style="15" customWidth="1"/>
    <col min="13064" max="13064" width="9.42578125" style="15" customWidth="1"/>
    <col min="13065" max="13065" width="12" style="15" customWidth="1"/>
    <col min="13066" max="13066" width="12.28515625" style="15" customWidth="1"/>
    <col min="13067" max="13067" width="14.42578125" style="15" customWidth="1"/>
    <col min="13068" max="13068" width="11.85546875" style="15" customWidth="1"/>
    <col min="13069" max="13069" width="12" style="15" customWidth="1"/>
    <col min="13070" max="13070" width="16" style="15" customWidth="1"/>
    <col min="13071" max="13071" width="13.85546875" style="15" customWidth="1"/>
    <col min="13072" max="13072" width="12" style="15" customWidth="1"/>
    <col min="13073" max="13073" width="14.42578125" style="15" customWidth="1"/>
    <col min="13074" max="13074" width="14.5703125" style="15" customWidth="1"/>
    <col min="13075" max="13075" width="11.140625" style="15" customWidth="1"/>
    <col min="13076" max="13077" width="10.7109375" style="15" customWidth="1"/>
    <col min="13078" max="13078" width="9.140625" style="15"/>
    <col min="13079" max="13079" width="12.85546875" style="15" customWidth="1"/>
    <col min="13080" max="13080" width="23.42578125" style="15" customWidth="1"/>
    <col min="13081" max="13082" width="9.140625" style="15"/>
    <col min="13083" max="13083" width="10.5703125" style="15" bestFit="1" customWidth="1"/>
    <col min="13084" max="13084" width="11.28515625" style="15" customWidth="1"/>
    <col min="13085" max="13312" width="9.140625" style="15"/>
    <col min="13313" max="13313" width="88.85546875" style="15" customWidth="1"/>
    <col min="13314" max="13314" width="15.5703125" style="15" customWidth="1"/>
    <col min="13315" max="13315" width="12.85546875" style="15" customWidth="1"/>
    <col min="13316" max="13316" width="12.28515625" style="15" customWidth="1"/>
    <col min="13317" max="13317" width="14.7109375" style="15" customWidth="1"/>
    <col min="13318" max="13318" width="13.140625" style="15" customWidth="1"/>
    <col min="13319" max="13319" width="11" style="15" customWidth="1"/>
    <col min="13320" max="13320" width="9.42578125" style="15" customWidth="1"/>
    <col min="13321" max="13321" width="12" style="15" customWidth="1"/>
    <col min="13322" max="13322" width="12.28515625" style="15" customWidth="1"/>
    <col min="13323" max="13323" width="14.42578125" style="15" customWidth="1"/>
    <col min="13324" max="13324" width="11.85546875" style="15" customWidth="1"/>
    <col min="13325" max="13325" width="12" style="15" customWidth="1"/>
    <col min="13326" max="13326" width="16" style="15" customWidth="1"/>
    <col min="13327" max="13327" width="13.85546875" style="15" customWidth="1"/>
    <col min="13328" max="13328" width="12" style="15" customWidth="1"/>
    <col min="13329" max="13329" width="14.42578125" style="15" customWidth="1"/>
    <col min="13330" max="13330" width="14.5703125" style="15" customWidth="1"/>
    <col min="13331" max="13331" width="11.140625" style="15" customWidth="1"/>
    <col min="13332" max="13333" width="10.7109375" style="15" customWidth="1"/>
    <col min="13334" max="13334" width="9.140625" style="15"/>
    <col min="13335" max="13335" width="12.85546875" style="15" customWidth="1"/>
    <col min="13336" max="13336" width="23.42578125" style="15" customWidth="1"/>
    <col min="13337" max="13338" width="9.140625" style="15"/>
    <col min="13339" max="13339" width="10.5703125" style="15" bestFit="1" customWidth="1"/>
    <col min="13340" max="13340" width="11.28515625" style="15" customWidth="1"/>
    <col min="13341" max="13568" width="9.140625" style="15"/>
    <col min="13569" max="13569" width="88.85546875" style="15" customWidth="1"/>
    <col min="13570" max="13570" width="15.5703125" style="15" customWidth="1"/>
    <col min="13571" max="13571" width="12.85546875" style="15" customWidth="1"/>
    <col min="13572" max="13572" width="12.28515625" style="15" customWidth="1"/>
    <col min="13573" max="13573" width="14.7109375" style="15" customWidth="1"/>
    <col min="13574" max="13574" width="13.140625" style="15" customWidth="1"/>
    <col min="13575" max="13575" width="11" style="15" customWidth="1"/>
    <col min="13576" max="13576" width="9.42578125" style="15" customWidth="1"/>
    <col min="13577" max="13577" width="12" style="15" customWidth="1"/>
    <col min="13578" max="13578" width="12.28515625" style="15" customWidth="1"/>
    <col min="13579" max="13579" width="14.42578125" style="15" customWidth="1"/>
    <col min="13580" max="13580" width="11.85546875" style="15" customWidth="1"/>
    <col min="13581" max="13581" width="12" style="15" customWidth="1"/>
    <col min="13582" max="13582" width="16" style="15" customWidth="1"/>
    <col min="13583" max="13583" width="13.85546875" style="15" customWidth="1"/>
    <col min="13584" max="13584" width="12" style="15" customWidth="1"/>
    <col min="13585" max="13585" width="14.42578125" style="15" customWidth="1"/>
    <col min="13586" max="13586" width="14.5703125" style="15" customWidth="1"/>
    <col min="13587" max="13587" width="11.140625" style="15" customWidth="1"/>
    <col min="13588" max="13589" width="10.7109375" style="15" customWidth="1"/>
    <col min="13590" max="13590" width="9.140625" style="15"/>
    <col min="13591" max="13591" width="12.85546875" style="15" customWidth="1"/>
    <col min="13592" max="13592" width="23.42578125" style="15" customWidth="1"/>
    <col min="13593" max="13594" width="9.140625" style="15"/>
    <col min="13595" max="13595" width="10.5703125" style="15" bestFit="1" customWidth="1"/>
    <col min="13596" max="13596" width="11.28515625" style="15" customWidth="1"/>
    <col min="13597" max="13824" width="9.140625" style="15"/>
    <col min="13825" max="13825" width="88.85546875" style="15" customWidth="1"/>
    <col min="13826" max="13826" width="15.5703125" style="15" customWidth="1"/>
    <col min="13827" max="13827" width="12.85546875" style="15" customWidth="1"/>
    <col min="13828" max="13828" width="12.28515625" style="15" customWidth="1"/>
    <col min="13829" max="13829" width="14.7109375" style="15" customWidth="1"/>
    <col min="13830" max="13830" width="13.140625" style="15" customWidth="1"/>
    <col min="13831" max="13831" width="11" style="15" customWidth="1"/>
    <col min="13832" max="13832" width="9.42578125" style="15" customWidth="1"/>
    <col min="13833" max="13833" width="12" style="15" customWidth="1"/>
    <col min="13834" max="13834" width="12.28515625" style="15" customWidth="1"/>
    <col min="13835" max="13835" width="14.42578125" style="15" customWidth="1"/>
    <col min="13836" max="13836" width="11.85546875" style="15" customWidth="1"/>
    <col min="13837" max="13837" width="12" style="15" customWidth="1"/>
    <col min="13838" max="13838" width="16" style="15" customWidth="1"/>
    <col min="13839" max="13839" width="13.85546875" style="15" customWidth="1"/>
    <col min="13840" max="13840" width="12" style="15" customWidth="1"/>
    <col min="13841" max="13841" width="14.42578125" style="15" customWidth="1"/>
    <col min="13842" max="13842" width="14.5703125" style="15" customWidth="1"/>
    <col min="13843" max="13843" width="11.140625" style="15" customWidth="1"/>
    <col min="13844" max="13845" width="10.7109375" style="15" customWidth="1"/>
    <col min="13846" max="13846" width="9.140625" style="15"/>
    <col min="13847" max="13847" width="12.85546875" style="15" customWidth="1"/>
    <col min="13848" max="13848" width="23.42578125" style="15" customWidth="1"/>
    <col min="13849" max="13850" width="9.140625" style="15"/>
    <col min="13851" max="13851" width="10.5703125" style="15" bestFit="1" customWidth="1"/>
    <col min="13852" max="13852" width="11.28515625" style="15" customWidth="1"/>
    <col min="13853" max="14080" width="9.140625" style="15"/>
    <col min="14081" max="14081" width="88.85546875" style="15" customWidth="1"/>
    <col min="14082" max="14082" width="15.5703125" style="15" customWidth="1"/>
    <col min="14083" max="14083" width="12.85546875" style="15" customWidth="1"/>
    <col min="14084" max="14084" width="12.28515625" style="15" customWidth="1"/>
    <col min="14085" max="14085" width="14.7109375" style="15" customWidth="1"/>
    <col min="14086" max="14086" width="13.140625" style="15" customWidth="1"/>
    <col min="14087" max="14087" width="11" style="15" customWidth="1"/>
    <col min="14088" max="14088" width="9.42578125" style="15" customWidth="1"/>
    <col min="14089" max="14089" width="12" style="15" customWidth="1"/>
    <col min="14090" max="14090" width="12.28515625" style="15" customWidth="1"/>
    <col min="14091" max="14091" width="14.42578125" style="15" customWidth="1"/>
    <col min="14092" max="14092" width="11.85546875" style="15" customWidth="1"/>
    <col min="14093" max="14093" width="12" style="15" customWidth="1"/>
    <col min="14094" max="14094" width="16" style="15" customWidth="1"/>
    <col min="14095" max="14095" width="13.85546875" style="15" customWidth="1"/>
    <col min="14096" max="14096" width="12" style="15" customWidth="1"/>
    <col min="14097" max="14097" width="14.42578125" style="15" customWidth="1"/>
    <col min="14098" max="14098" width="14.5703125" style="15" customWidth="1"/>
    <col min="14099" max="14099" width="11.140625" style="15" customWidth="1"/>
    <col min="14100" max="14101" width="10.7109375" style="15" customWidth="1"/>
    <col min="14102" max="14102" width="9.140625" style="15"/>
    <col min="14103" max="14103" width="12.85546875" style="15" customWidth="1"/>
    <col min="14104" max="14104" width="23.42578125" style="15" customWidth="1"/>
    <col min="14105" max="14106" width="9.140625" style="15"/>
    <col min="14107" max="14107" width="10.5703125" style="15" bestFit="1" customWidth="1"/>
    <col min="14108" max="14108" width="11.28515625" style="15" customWidth="1"/>
    <col min="14109" max="14336" width="9.140625" style="15"/>
    <col min="14337" max="14337" width="88.85546875" style="15" customWidth="1"/>
    <col min="14338" max="14338" width="15.5703125" style="15" customWidth="1"/>
    <col min="14339" max="14339" width="12.85546875" style="15" customWidth="1"/>
    <col min="14340" max="14340" width="12.28515625" style="15" customWidth="1"/>
    <col min="14341" max="14341" width="14.7109375" style="15" customWidth="1"/>
    <col min="14342" max="14342" width="13.140625" style="15" customWidth="1"/>
    <col min="14343" max="14343" width="11" style="15" customWidth="1"/>
    <col min="14344" max="14344" width="9.42578125" style="15" customWidth="1"/>
    <col min="14345" max="14345" width="12" style="15" customWidth="1"/>
    <col min="14346" max="14346" width="12.28515625" style="15" customWidth="1"/>
    <col min="14347" max="14347" width="14.42578125" style="15" customWidth="1"/>
    <col min="14348" max="14348" width="11.85546875" style="15" customWidth="1"/>
    <col min="14349" max="14349" width="12" style="15" customWidth="1"/>
    <col min="14350" max="14350" width="16" style="15" customWidth="1"/>
    <col min="14351" max="14351" width="13.85546875" style="15" customWidth="1"/>
    <col min="14352" max="14352" width="12" style="15" customWidth="1"/>
    <col min="14353" max="14353" width="14.42578125" style="15" customWidth="1"/>
    <col min="14354" max="14354" width="14.5703125" style="15" customWidth="1"/>
    <col min="14355" max="14355" width="11.140625" style="15" customWidth="1"/>
    <col min="14356" max="14357" width="10.7109375" style="15" customWidth="1"/>
    <col min="14358" max="14358" width="9.140625" style="15"/>
    <col min="14359" max="14359" width="12.85546875" style="15" customWidth="1"/>
    <col min="14360" max="14360" width="23.42578125" style="15" customWidth="1"/>
    <col min="14361" max="14362" width="9.140625" style="15"/>
    <col min="14363" max="14363" width="10.5703125" style="15" bestFit="1" customWidth="1"/>
    <col min="14364" max="14364" width="11.28515625" style="15" customWidth="1"/>
    <col min="14365" max="14592" width="9.140625" style="15"/>
    <col min="14593" max="14593" width="88.85546875" style="15" customWidth="1"/>
    <col min="14594" max="14594" width="15.5703125" style="15" customWidth="1"/>
    <col min="14595" max="14595" width="12.85546875" style="15" customWidth="1"/>
    <col min="14596" max="14596" width="12.28515625" style="15" customWidth="1"/>
    <col min="14597" max="14597" width="14.7109375" style="15" customWidth="1"/>
    <col min="14598" max="14598" width="13.140625" style="15" customWidth="1"/>
    <col min="14599" max="14599" width="11" style="15" customWidth="1"/>
    <col min="14600" max="14600" width="9.42578125" style="15" customWidth="1"/>
    <col min="14601" max="14601" width="12" style="15" customWidth="1"/>
    <col min="14602" max="14602" width="12.28515625" style="15" customWidth="1"/>
    <col min="14603" max="14603" width="14.42578125" style="15" customWidth="1"/>
    <col min="14604" max="14604" width="11.85546875" style="15" customWidth="1"/>
    <col min="14605" max="14605" width="12" style="15" customWidth="1"/>
    <col min="14606" max="14606" width="16" style="15" customWidth="1"/>
    <col min="14607" max="14607" width="13.85546875" style="15" customWidth="1"/>
    <col min="14608" max="14608" width="12" style="15" customWidth="1"/>
    <col min="14609" max="14609" width="14.42578125" style="15" customWidth="1"/>
    <col min="14610" max="14610" width="14.5703125" style="15" customWidth="1"/>
    <col min="14611" max="14611" width="11.140625" style="15" customWidth="1"/>
    <col min="14612" max="14613" width="10.7109375" style="15" customWidth="1"/>
    <col min="14614" max="14614" width="9.140625" style="15"/>
    <col min="14615" max="14615" width="12.85546875" style="15" customWidth="1"/>
    <col min="14616" max="14616" width="23.42578125" style="15" customWidth="1"/>
    <col min="14617" max="14618" width="9.140625" style="15"/>
    <col min="14619" max="14619" width="10.5703125" style="15" bestFit="1" customWidth="1"/>
    <col min="14620" max="14620" width="11.28515625" style="15" customWidth="1"/>
    <col min="14621" max="14848" width="9.140625" style="15"/>
    <col min="14849" max="14849" width="88.85546875" style="15" customWidth="1"/>
    <col min="14850" max="14850" width="15.5703125" style="15" customWidth="1"/>
    <col min="14851" max="14851" width="12.85546875" style="15" customWidth="1"/>
    <col min="14852" max="14852" width="12.28515625" style="15" customWidth="1"/>
    <col min="14853" max="14853" width="14.7109375" style="15" customWidth="1"/>
    <col min="14854" max="14854" width="13.140625" style="15" customWidth="1"/>
    <col min="14855" max="14855" width="11" style="15" customWidth="1"/>
    <col min="14856" max="14856" width="9.42578125" style="15" customWidth="1"/>
    <col min="14857" max="14857" width="12" style="15" customWidth="1"/>
    <col min="14858" max="14858" width="12.28515625" style="15" customWidth="1"/>
    <col min="14859" max="14859" width="14.42578125" style="15" customWidth="1"/>
    <col min="14860" max="14860" width="11.85546875" style="15" customWidth="1"/>
    <col min="14861" max="14861" width="12" style="15" customWidth="1"/>
    <col min="14862" max="14862" width="16" style="15" customWidth="1"/>
    <col min="14863" max="14863" width="13.85546875" style="15" customWidth="1"/>
    <col min="14864" max="14864" width="12" style="15" customWidth="1"/>
    <col min="14865" max="14865" width="14.42578125" style="15" customWidth="1"/>
    <col min="14866" max="14866" width="14.5703125" style="15" customWidth="1"/>
    <col min="14867" max="14867" width="11.140625" style="15" customWidth="1"/>
    <col min="14868" max="14869" width="10.7109375" style="15" customWidth="1"/>
    <col min="14870" max="14870" width="9.140625" style="15"/>
    <col min="14871" max="14871" width="12.85546875" style="15" customWidth="1"/>
    <col min="14872" max="14872" width="23.42578125" style="15" customWidth="1"/>
    <col min="14873" max="14874" width="9.140625" style="15"/>
    <col min="14875" max="14875" width="10.5703125" style="15" bestFit="1" customWidth="1"/>
    <col min="14876" max="14876" width="11.28515625" style="15" customWidth="1"/>
    <col min="14877" max="15104" width="9.140625" style="15"/>
    <col min="15105" max="15105" width="88.85546875" style="15" customWidth="1"/>
    <col min="15106" max="15106" width="15.5703125" style="15" customWidth="1"/>
    <col min="15107" max="15107" width="12.85546875" style="15" customWidth="1"/>
    <col min="15108" max="15108" width="12.28515625" style="15" customWidth="1"/>
    <col min="15109" max="15109" width="14.7109375" style="15" customWidth="1"/>
    <col min="15110" max="15110" width="13.140625" style="15" customWidth="1"/>
    <col min="15111" max="15111" width="11" style="15" customWidth="1"/>
    <col min="15112" max="15112" width="9.42578125" style="15" customWidth="1"/>
    <col min="15113" max="15113" width="12" style="15" customWidth="1"/>
    <col min="15114" max="15114" width="12.28515625" style="15" customWidth="1"/>
    <col min="15115" max="15115" width="14.42578125" style="15" customWidth="1"/>
    <col min="15116" max="15116" width="11.85546875" style="15" customWidth="1"/>
    <col min="15117" max="15117" width="12" style="15" customWidth="1"/>
    <col min="15118" max="15118" width="16" style="15" customWidth="1"/>
    <col min="15119" max="15119" width="13.85546875" style="15" customWidth="1"/>
    <col min="15120" max="15120" width="12" style="15" customWidth="1"/>
    <col min="15121" max="15121" width="14.42578125" style="15" customWidth="1"/>
    <col min="15122" max="15122" width="14.5703125" style="15" customWidth="1"/>
    <col min="15123" max="15123" width="11.140625" style="15" customWidth="1"/>
    <col min="15124" max="15125" width="10.7109375" style="15" customWidth="1"/>
    <col min="15126" max="15126" width="9.140625" style="15"/>
    <col min="15127" max="15127" width="12.85546875" style="15" customWidth="1"/>
    <col min="15128" max="15128" width="23.42578125" style="15" customWidth="1"/>
    <col min="15129" max="15130" width="9.140625" style="15"/>
    <col min="15131" max="15131" width="10.5703125" style="15" bestFit="1" customWidth="1"/>
    <col min="15132" max="15132" width="11.28515625" style="15" customWidth="1"/>
    <col min="15133" max="15360" width="9.140625" style="15"/>
    <col min="15361" max="15361" width="88.85546875" style="15" customWidth="1"/>
    <col min="15362" max="15362" width="15.5703125" style="15" customWidth="1"/>
    <col min="15363" max="15363" width="12.85546875" style="15" customWidth="1"/>
    <col min="15364" max="15364" width="12.28515625" style="15" customWidth="1"/>
    <col min="15365" max="15365" width="14.7109375" style="15" customWidth="1"/>
    <col min="15366" max="15366" width="13.140625" style="15" customWidth="1"/>
    <col min="15367" max="15367" width="11" style="15" customWidth="1"/>
    <col min="15368" max="15368" width="9.42578125" style="15" customWidth="1"/>
    <col min="15369" max="15369" width="12" style="15" customWidth="1"/>
    <col min="15370" max="15370" width="12.28515625" style="15" customWidth="1"/>
    <col min="15371" max="15371" width="14.42578125" style="15" customWidth="1"/>
    <col min="15372" max="15372" width="11.85546875" style="15" customWidth="1"/>
    <col min="15373" max="15373" width="12" style="15" customWidth="1"/>
    <col min="15374" max="15374" width="16" style="15" customWidth="1"/>
    <col min="15375" max="15375" width="13.85546875" style="15" customWidth="1"/>
    <col min="15376" max="15376" width="12" style="15" customWidth="1"/>
    <col min="15377" max="15377" width="14.42578125" style="15" customWidth="1"/>
    <col min="15378" max="15378" width="14.5703125" style="15" customWidth="1"/>
    <col min="15379" max="15379" width="11.140625" style="15" customWidth="1"/>
    <col min="15380" max="15381" width="10.7109375" style="15" customWidth="1"/>
    <col min="15382" max="15382" width="9.140625" style="15"/>
    <col min="15383" max="15383" width="12.85546875" style="15" customWidth="1"/>
    <col min="15384" max="15384" width="23.42578125" style="15" customWidth="1"/>
    <col min="15385" max="15386" width="9.140625" style="15"/>
    <col min="15387" max="15387" width="10.5703125" style="15" bestFit="1" customWidth="1"/>
    <col min="15388" max="15388" width="11.28515625" style="15" customWidth="1"/>
    <col min="15389" max="15616" width="9.140625" style="15"/>
    <col min="15617" max="15617" width="88.85546875" style="15" customWidth="1"/>
    <col min="15618" max="15618" width="15.5703125" style="15" customWidth="1"/>
    <col min="15619" max="15619" width="12.85546875" style="15" customWidth="1"/>
    <col min="15620" max="15620" width="12.28515625" style="15" customWidth="1"/>
    <col min="15621" max="15621" width="14.7109375" style="15" customWidth="1"/>
    <col min="15622" max="15622" width="13.140625" style="15" customWidth="1"/>
    <col min="15623" max="15623" width="11" style="15" customWidth="1"/>
    <col min="15624" max="15624" width="9.42578125" style="15" customWidth="1"/>
    <col min="15625" max="15625" width="12" style="15" customWidth="1"/>
    <col min="15626" max="15626" width="12.28515625" style="15" customWidth="1"/>
    <col min="15627" max="15627" width="14.42578125" style="15" customWidth="1"/>
    <col min="15628" max="15628" width="11.85546875" style="15" customWidth="1"/>
    <col min="15629" max="15629" width="12" style="15" customWidth="1"/>
    <col min="15630" max="15630" width="16" style="15" customWidth="1"/>
    <col min="15631" max="15631" width="13.85546875" style="15" customWidth="1"/>
    <col min="15632" max="15632" width="12" style="15" customWidth="1"/>
    <col min="15633" max="15633" width="14.42578125" style="15" customWidth="1"/>
    <col min="15634" max="15634" width="14.5703125" style="15" customWidth="1"/>
    <col min="15635" max="15635" width="11.140625" style="15" customWidth="1"/>
    <col min="15636" max="15637" width="10.7109375" style="15" customWidth="1"/>
    <col min="15638" max="15638" width="9.140625" style="15"/>
    <col min="15639" max="15639" width="12.85546875" style="15" customWidth="1"/>
    <col min="15640" max="15640" width="23.42578125" style="15" customWidth="1"/>
    <col min="15641" max="15642" width="9.140625" style="15"/>
    <col min="15643" max="15643" width="10.5703125" style="15" bestFit="1" customWidth="1"/>
    <col min="15644" max="15644" width="11.28515625" style="15" customWidth="1"/>
    <col min="15645" max="15872" width="9.140625" style="15"/>
    <col min="15873" max="15873" width="88.85546875" style="15" customWidth="1"/>
    <col min="15874" max="15874" width="15.5703125" style="15" customWidth="1"/>
    <col min="15875" max="15875" width="12.85546875" style="15" customWidth="1"/>
    <col min="15876" max="15876" width="12.28515625" style="15" customWidth="1"/>
    <col min="15877" max="15877" width="14.7109375" style="15" customWidth="1"/>
    <col min="15878" max="15878" width="13.140625" style="15" customWidth="1"/>
    <col min="15879" max="15879" width="11" style="15" customWidth="1"/>
    <col min="15880" max="15880" width="9.42578125" style="15" customWidth="1"/>
    <col min="15881" max="15881" width="12" style="15" customWidth="1"/>
    <col min="15882" max="15882" width="12.28515625" style="15" customWidth="1"/>
    <col min="15883" max="15883" width="14.42578125" style="15" customWidth="1"/>
    <col min="15884" max="15884" width="11.85546875" style="15" customWidth="1"/>
    <col min="15885" max="15885" width="12" style="15" customWidth="1"/>
    <col min="15886" max="15886" width="16" style="15" customWidth="1"/>
    <col min="15887" max="15887" width="13.85546875" style="15" customWidth="1"/>
    <col min="15888" max="15888" width="12" style="15" customWidth="1"/>
    <col min="15889" max="15889" width="14.42578125" style="15" customWidth="1"/>
    <col min="15890" max="15890" width="14.5703125" style="15" customWidth="1"/>
    <col min="15891" max="15891" width="11.140625" style="15" customWidth="1"/>
    <col min="15892" max="15893" width="10.7109375" style="15" customWidth="1"/>
    <col min="15894" max="15894" width="9.140625" style="15"/>
    <col min="15895" max="15895" width="12.85546875" style="15" customWidth="1"/>
    <col min="15896" max="15896" width="23.42578125" style="15" customWidth="1"/>
    <col min="15897" max="15898" width="9.140625" style="15"/>
    <col min="15899" max="15899" width="10.5703125" style="15" bestFit="1" customWidth="1"/>
    <col min="15900" max="15900" width="11.28515625" style="15" customWidth="1"/>
    <col min="15901" max="16128" width="9.140625" style="15"/>
    <col min="16129" max="16129" width="88.85546875" style="15" customWidth="1"/>
    <col min="16130" max="16130" width="15.5703125" style="15" customWidth="1"/>
    <col min="16131" max="16131" width="12.85546875" style="15" customWidth="1"/>
    <col min="16132" max="16132" width="12.28515625" style="15" customWidth="1"/>
    <col min="16133" max="16133" width="14.7109375" style="15" customWidth="1"/>
    <col min="16134" max="16134" width="13.140625" style="15" customWidth="1"/>
    <col min="16135" max="16135" width="11" style="15" customWidth="1"/>
    <col min="16136" max="16136" width="9.42578125" style="15" customWidth="1"/>
    <col min="16137" max="16137" width="12" style="15" customWidth="1"/>
    <col min="16138" max="16138" width="12.28515625" style="15" customWidth="1"/>
    <col min="16139" max="16139" width="14.42578125" style="15" customWidth="1"/>
    <col min="16140" max="16140" width="11.85546875" style="15" customWidth="1"/>
    <col min="16141" max="16141" width="12" style="15" customWidth="1"/>
    <col min="16142" max="16142" width="16" style="15" customWidth="1"/>
    <col min="16143" max="16143" width="13.85546875" style="15" customWidth="1"/>
    <col min="16144" max="16144" width="12" style="15" customWidth="1"/>
    <col min="16145" max="16145" width="14.42578125" style="15" customWidth="1"/>
    <col min="16146" max="16146" width="14.5703125" style="15" customWidth="1"/>
    <col min="16147" max="16147" width="11.140625" style="15" customWidth="1"/>
    <col min="16148" max="16149" width="10.7109375" style="15" customWidth="1"/>
    <col min="16150" max="16150" width="9.140625" style="15"/>
    <col min="16151" max="16151" width="12.85546875" style="15" customWidth="1"/>
    <col min="16152" max="16152" width="23.42578125" style="15" customWidth="1"/>
    <col min="16153" max="16154" width="9.140625" style="15"/>
    <col min="16155" max="16155" width="10.5703125" style="15" bestFit="1" customWidth="1"/>
    <col min="16156" max="16156" width="11.28515625" style="15" customWidth="1"/>
    <col min="16157" max="16384" width="9.140625" style="15"/>
  </cols>
  <sheetData>
    <row r="1" spans="1:23" ht="39.75" customHeight="1" x14ac:dyDescent="0.35">
      <c r="A1" s="3190" t="s">
        <v>328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29"/>
      <c r="U1" s="29"/>
      <c r="V1" s="29"/>
      <c r="W1" s="29"/>
    </row>
    <row r="2" spans="1:23" ht="28.5" customHeight="1" x14ac:dyDescent="0.3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23" ht="37.5" customHeight="1" x14ac:dyDescent="0.35">
      <c r="A3" s="3190" t="s">
        <v>387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3190"/>
      <c r="R3" s="3190"/>
      <c r="S3" s="3190"/>
      <c r="T3" s="2098"/>
      <c r="U3" s="2098"/>
    </row>
    <row r="4" spans="1:23" ht="33" customHeight="1" thickBot="1" x14ac:dyDescent="0.4">
      <c r="A4" s="16"/>
    </row>
    <row r="5" spans="1:23" ht="33" customHeight="1" x14ac:dyDescent="0.35">
      <c r="A5" s="3191" t="s">
        <v>9</v>
      </c>
      <c r="B5" s="3205" t="s">
        <v>0</v>
      </c>
      <c r="C5" s="3206"/>
      <c r="D5" s="3207"/>
      <c r="E5" s="3205" t="s">
        <v>1</v>
      </c>
      <c r="F5" s="3206"/>
      <c r="G5" s="3207"/>
      <c r="H5" s="3205" t="s">
        <v>2</v>
      </c>
      <c r="I5" s="3206"/>
      <c r="J5" s="3207"/>
      <c r="K5" s="3205" t="s">
        <v>3</v>
      </c>
      <c r="L5" s="3206"/>
      <c r="M5" s="3207"/>
      <c r="N5" s="3205">
        <v>5</v>
      </c>
      <c r="O5" s="3214"/>
      <c r="P5" s="3215"/>
      <c r="Q5" s="3181" t="s">
        <v>6</v>
      </c>
      <c r="R5" s="3182"/>
      <c r="S5" s="3183"/>
      <c r="T5" s="30"/>
      <c r="U5" s="30"/>
    </row>
    <row r="6" spans="1:23" ht="33" customHeight="1" thickBot="1" x14ac:dyDescent="0.4">
      <c r="A6" s="3192"/>
      <c r="B6" s="3208"/>
      <c r="C6" s="3209"/>
      <c r="D6" s="3210"/>
      <c r="E6" s="3211"/>
      <c r="F6" s="3212"/>
      <c r="G6" s="3213"/>
      <c r="H6" s="3211"/>
      <c r="I6" s="3212"/>
      <c r="J6" s="3213"/>
      <c r="K6" s="3208"/>
      <c r="L6" s="3209"/>
      <c r="M6" s="3210"/>
      <c r="N6" s="3216"/>
      <c r="O6" s="3217"/>
      <c r="P6" s="3218"/>
      <c r="Q6" s="3184"/>
      <c r="R6" s="3185"/>
      <c r="S6" s="3186"/>
      <c r="T6" s="30"/>
      <c r="U6" s="30"/>
    </row>
    <row r="7" spans="1:23" ht="99.75" customHeight="1" thickBot="1" x14ac:dyDescent="0.4">
      <c r="A7" s="3204"/>
      <c r="B7" s="210" t="s">
        <v>26</v>
      </c>
      <c r="C7" s="212" t="s">
        <v>27</v>
      </c>
      <c r="D7" s="213" t="s">
        <v>4</v>
      </c>
      <c r="E7" s="210" t="s">
        <v>26</v>
      </c>
      <c r="F7" s="212" t="s">
        <v>27</v>
      </c>
      <c r="G7" s="213" t="s">
        <v>4</v>
      </c>
      <c r="H7" s="210" t="s">
        <v>26</v>
      </c>
      <c r="I7" s="212" t="s">
        <v>27</v>
      </c>
      <c r="J7" s="213" t="s">
        <v>4</v>
      </c>
      <c r="K7" s="210" t="s">
        <v>26</v>
      </c>
      <c r="L7" s="212" t="s">
        <v>27</v>
      </c>
      <c r="M7" s="213" t="s">
        <v>4</v>
      </c>
      <c r="N7" s="210" t="s">
        <v>26</v>
      </c>
      <c r="O7" s="212" t="s">
        <v>27</v>
      </c>
      <c r="P7" s="213" t="s">
        <v>4</v>
      </c>
      <c r="Q7" s="210" t="s">
        <v>26</v>
      </c>
      <c r="R7" s="212" t="s">
        <v>27</v>
      </c>
      <c r="S7" s="214" t="s">
        <v>4</v>
      </c>
      <c r="T7" s="30"/>
      <c r="U7" s="30"/>
    </row>
    <row r="8" spans="1:23" ht="45" customHeight="1" thickBot="1" x14ac:dyDescent="0.4">
      <c r="A8" s="2" t="s">
        <v>22</v>
      </c>
      <c r="B8" s="45"/>
      <c r="C8" s="45"/>
      <c r="D8" s="45"/>
      <c r="E8" s="45"/>
      <c r="F8" s="45"/>
      <c r="G8" s="1"/>
      <c r="H8" s="46"/>
      <c r="I8" s="45"/>
      <c r="J8" s="45"/>
      <c r="K8" s="45"/>
      <c r="L8" s="45"/>
      <c r="M8" s="1"/>
      <c r="N8" s="45"/>
      <c r="O8" s="45"/>
      <c r="P8" s="45"/>
      <c r="Q8" s="45"/>
      <c r="R8" s="45"/>
      <c r="S8" s="1"/>
      <c r="T8" s="30"/>
      <c r="U8" s="30"/>
    </row>
    <row r="9" spans="1:23" ht="28.5" customHeight="1" x14ac:dyDescent="0.35">
      <c r="A9" s="66" t="s">
        <v>22</v>
      </c>
      <c r="B9" s="69"/>
      <c r="C9" s="67"/>
      <c r="D9" s="70"/>
      <c r="E9" s="69"/>
      <c r="F9" s="67"/>
      <c r="G9" s="70"/>
      <c r="H9" s="69"/>
      <c r="I9" s="67"/>
      <c r="J9" s="70"/>
      <c r="K9" s="68"/>
      <c r="L9" s="67"/>
      <c r="M9" s="71"/>
      <c r="N9" s="2599"/>
      <c r="O9" s="222"/>
      <c r="P9" s="2600"/>
      <c r="Q9" s="41"/>
      <c r="R9" s="41"/>
      <c r="S9" s="42"/>
      <c r="T9" s="30"/>
      <c r="U9" s="30"/>
    </row>
    <row r="10" spans="1:23" ht="28.5" customHeight="1" x14ac:dyDescent="0.35">
      <c r="A10" s="215" t="s">
        <v>33</v>
      </c>
      <c r="B10" s="2601">
        <f t="shared" ref="B10:M11" si="0">B23+B17</f>
        <v>54</v>
      </c>
      <c r="C10" s="421">
        <f t="shared" si="0"/>
        <v>19</v>
      </c>
      <c r="D10" s="2602">
        <f t="shared" si="0"/>
        <v>73</v>
      </c>
      <c r="E10" s="2601">
        <f t="shared" si="0"/>
        <v>64</v>
      </c>
      <c r="F10" s="421">
        <f t="shared" si="0"/>
        <v>29</v>
      </c>
      <c r="G10" s="2602">
        <f t="shared" si="0"/>
        <v>93</v>
      </c>
      <c r="H10" s="2601">
        <f t="shared" si="0"/>
        <v>49</v>
      </c>
      <c r="I10" s="421">
        <f t="shared" si="0"/>
        <v>39</v>
      </c>
      <c r="J10" s="2602">
        <f t="shared" si="0"/>
        <v>88</v>
      </c>
      <c r="K10" s="2601">
        <f t="shared" si="0"/>
        <v>35</v>
      </c>
      <c r="L10" s="421">
        <f t="shared" si="0"/>
        <v>46</v>
      </c>
      <c r="M10" s="2603">
        <f t="shared" si="0"/>
        <v>81</v>
      </c>
      <c r="N10" s="2601">
        <f>SUM(N17+N23)</f>
        <v>0</v>
      </c>
      <c r="O10" s="89">
        <f>SUM(O17+O23)</f>
        <v>0</v>
      </c>
      <c r="P10" s="90">
        <f>SUM(P17+P23)</f>
        <v>0</v>
      </c>
      <c r="Q10" s="35">
        <f>B10+E10+H10+K10+N10</f>
        <v>202</v>
      </c>
      <c r="R10" s="35">
        <f>C10+F10+I10+L10+O10</f>
        <v>133</v>
      </c>
      <c r="S10" s="36">
        <f>SUM(Q10:R10)</f>
        <v>335</v>
      </c>
      <c r="T10" s="30"/>
      <c r="U10" s="30"/>
    </row>
    <row r="11" spans="1:23" ht="28.5" customHeight="1" x14ac:dyDescent="0.35">
      <c r="A11" s="215" t="s">
        <v>34</v>
      </c>
      <c r="B11" s="95">
        <f>B24+B18</f>
        <v>168</v>
      </c>
      <c r="C11" s="89">
        <f t="shared" si="0"/>
        <v>4</v>
      </c>
      <c r="D11" s="90">
        <f t="shared" si="0"/>
        <v>172</v>
      </c>
      <c r="E11" s="95">
        <f t="shared" si="0"/>
        <v>184</v>
      </c>
      <c r="F11" s="89">
        <f t="shared" si="0"/>
        <v>12</v>
      </c>
      <c r="G11" s="90">
        <f t="shared" si="0"/>
        <v>196</v>
      </c>
      <c r="H11" s="95">
        <f t="shared" si="0"/>
        <v>129</v>
      </c>
      <c r="I11" s="89">
        <f t="shared" si="0"/>
        <v>12</v>
      </c>
      <c r="J11" s="90">
        <f t="shared" si="0"/>
        <v>141</v>
      </c>
      <c r="K11" s="95">
        <f t="shared" si="0"/>
        <v>129</v>
      </c>
      <c r="L11" s="89">
        <f t="shared" si="0"/>
        <v>7</v>
      </c>
      <c r="M11" s="187">
        <f t="shared" si="0"/>
        <v>136</v>
      </c>
      <c r="N11" s="95">
        <v>0</v>
      </c>
      <c r="O11" s="89">
        <v>0</v>
      </c>
      <c r="P11" s="90">
        <v>0</v>
      </c>
      <c r="Q11" s="35">
        <f>B11+E11+H11+K11</f>
        <v>610</v>
      </c>
      <c r="R11" s="35">
        <f>C11+F11+I11+L11</f>
        <v>35</v>
      </c>
      <c r="S11" s="36">
        <f>SUM(Q11:R11)</f>
        <v>645</v>
      </c>
      <c r="T11" s="30"/>
      <c r="U11" s="30"/>
    </row>
    <row r="12" spans="1:23" ht="30.75" hidden="1" customHeight="1" x14ac:dyDescent="0.35">
      <c r="A12" s="215" t="s">
        <v>35</v>
      </c>
      <c r="B12" s="95">
        <v>0</v>
      </c>
      <c r="C12" s="89">
        <v>0</v>
      </c>
      <c r="D12" s="90">
        <v>0</v>
      </c>
      <c r="E12" s="95">
        <v>0</v>
      </c>
      <c r="F12" s="89">
        <v>0</v>
      </c>
      <c r="G12" s="90">
        <v>0</v>
      </c>
      <c r="H12" s="95">
        <v>0</v>
      </c>
      <c r="I12" s="89">
        <v>0</v>
      </c>
      <c r="J12" s="90">
        <v>0</v>
      </c>
      <c r="K12" s="95">
        <v>0</v>
      </c>
      <c r="L12" s="89">
        <v>0</v>
      </c>
      <c r="M12" s="187">
        <v>0</v>
      </c>
      <c r="N12" s="95">
        <v>0</v>
      </c>
      <c r="O12" s="89">
        <v>0</v>
      </c>
      <c r="P12" s="90">
        <v>0</v>
      </c>
      <c r="Q12" s="35">
        <v>0</v>
      </c>
      <c r="R12" s="35">
        <v>0</v>
      </c>
      <c r="S12" s="36">
        <v>0</v>
      </c>
      <c r="T12" s="30"/>
      <c r="U12" s="30"/>
    </row>
    <row r="13" spans="1:23" ht="27.75" customHeight="1" thickBot="1" x14ac:dyDescent="0.4">
      <c r="A13" s="215" t="s">
        <v>36</v>
      </c>
      <c r="B13" s="95">
        <f>B20+B26</f>
        <v>23</v>
      </c>
      <c r="C13" s="89">
        <f>C26+C19</f>
        <v>0</v>
      </c>
      <c r="D13" s="90">
        <f t="shared" ref="D13:M13" si="1">D26+D20</f>
        <v>23</v>
      </c>
      <c r="E13" s="95">
        <f t="shared" si="1"/>
        <v>23</v>
      </c>
      <c r="F13" s="89">
        <f t="shared" si="1"/>
        <v>0</v>
      </c>
      <c r="G13" s="90">
        <f t="shared" si="1"/>
        <v>23</v>
      </c>
      <c r="H13" s="95">
        <f t="shared" si="1"/>
        <v>7</v>
      </c>
      <c r="I13" s="89">
        <f t="shared" si="1"/>
        <v>2</v>
      </c>
      <c r="J13" s="90">
        <f t="shared" si="1"/>
        <v>9</v>
      </c>
      <c r="K13" s="95">
        <f t="shared" si="1"/>
        <v>8</v>
      </c>
      <c r="L13" s="89">
        <f t="shared" si="1"/>
        <v>0</v>
      </c>
      <c r="M13" s="187">
        <f t="shared" si="1"/>
        <v>8</v>
      </c>
      <c r="N13" s="95">
        <v>0</v>
      </c>
      <c r="O13" s="89">
        <v>0</v>
      </c>
      <c r="P13" s="90">
        <v>0</v>
      </c>
      <c r="Q13" s="35">
        <f>B13+E13+H13+K13</f>
        <v>61</v>
      </c>
      <c r="R13" s="35">
        <f>C13+F13+I13+L13</f>
        <v>2</v>
      </c>
      <c r="S13" s="36">
        <f>SUM(Q13:R13)</f>
        <v>63</v>
      </c>
      <c r="T13" s="30"/>
      <c r="U13" s="30"/>
    </row>
    <row r="14" spans="1:23" ht="45" customHeight="1" thickBot="1" x14ac:dyDescent="0.4">
      <c r="A14" s="17" t="s">
        <v>12</v>
      </c>
      <c r="B14" s="56">
        <f t="shared" ref="B14:R14" si="2">SUM(B10:B13)</f>
        <v>245</v>
      </c>
      <c r="C14" s="56">
        <f t="shared" si="2"/>
        <v>23</v>
      </c>
      <c r="D14" s="56">
        <f t="shared" si="2"/>
        <v>268</v>
      </c>
      <c r="E14" s="56">
        <f t="shared" si="2"/>
        <v>271</v>
      </c>
      <c r="F14" s="56">
        <f t="shared" si="2"/>
        <v>41</v>
      </c>
      <c r="G14" s="56">
        <f t="shared" si="2"/>
        <v>312</v>
      </c>
      <c r="H14" s="56">
        <f t="shared" si="2"/>
        <v>185</v>
      </c>
      <c r="I14" s="56">
        <f t="shared" si="2"/>
        <v>53</v>
      </c>
      <c r="J14" s="56">
        <f t="shared" si="2"/>
        <v>238</v>
      </c>
      <c r="K14" s="56">
        <f t="shared" si="2"/>
        <v>172</v>
      </c>
      <c r="L14" s="56">
        <f t="shared" si="2"/>
        <v>53</v>
      </c>
      <c r="M14" s="57">
        <f t="shared" si="2"/>
        <v>225</v>
      </c>
      <c r="N14" s="57">
        <f>SUM(N10)</f>
        <v>0</v>
      </c>
      <c r="O14" s="147">
        <f>SUM(O10)</f>
        <v>0</v>
      </c>
      <c r="P14" s="76">
        <f>SUM(P10)</f>
        <v>0</v>
      </c>
      <c r="Q14" s="56">
        <f>SUM(Q10:Q13)</f>
        <v>873</v>
      </c>
      <c r="R14" s="56">
        <f t="shared" si="2"/>
        <v>170</v>
      </c>
      <c r="S14" s="60">
        <f>SUM(S10:S13)</f>
        <v>1043</v>
      </c>
      <c r="T14" s="30"/>
      <c r="U14" s="30"/>
    </row>
    <row r="15" spans="1:23" ht="31.5" customHeight="1" thickBot="1" x14ac:dyDescent="0.4">
      <c r="A15" s="17" t="s">
        <v>23</v>
      </c>
      <c r="B15" s="159"/>
      <c r="C15" s="155"/>
      <c r="D15" s="162"/>
      <c r="E15" s="152"/>
      <c r="F15" s="152"/>
      <c r="G15" s="154"/>
      <c r="H15" s="152"/>
      <c r="I15" s="152"/>
      <c r="J15" s="153"/>
      <c r="K15" s="151"/>
      <c r="L15" s="152"/>
      <c r="M15" s="153"/>
      <c r="N15" s="2604"/>
      <c r="O15" s="2605"/>
      <c r="P15" s="153"/>
      <c r="Q15" s="160"/>
      <c r="R15" s="172"/>
      <c r="S15" s="161"/>
      <c r="T15" s="27"/>
      <c r="U15" s="27"/>
    </row>
    <row r="16" spans="1:23" ht="24.95" customHeight="1" x14ac:dyDescent="0.35">
      <c r="A16" s="39" t="s">
        <v>11</v>
      </c>
      <c r="B16" s="18"/>
      <c r="C16" s="5"/>
      <c r="D16" s="7"/>
      <c r="E16" s="20"/>
      <c r="F16" s="5"/>
      <c r="G16" s="7"/>
      <c r="H16" s="20"/>
      <c r="I16" s="5" t="s">
        <v>7</v>
      </c>
      <c r="J16" s="19"/>
      <c r="K16" s="18"/>
      <c r="L16" s="5"/>
      <c r="M16" s="19"/>
      <c r="N16" s="2606"/>
      <c r="O16" s="53"/>
      <c r="P16" s="2607"/>
      <c r="Q16" s="52"/>
      <c r="R16" s="53"/>
      <c r="S16" s="49"/>
      <c r="T16" s="24"/>
      <c r="U16" s="24"/>
    </row>
    <row r="17" spans="1:21" ht="24.95" customHeight="1" x14ac:dyDescent="0.35">
      <c r="A17" s="215" t="s">
        <v>33</v>
      </c>
      <c r="B17" s="8">
        <v>53</v>
      </c>
      <c r="C17" s="9">
        <v>17</v>
      </c>
      <c r="D17" s="10">
        <f>SUM(B17:C17)</f>
        <v>70</v>
      </c>
      <c r="E17" s="12">
        <v>60</v>
      </c>
      <c r="F17" s="9">
        <v>27</v>
      </c>
      <c r="G17" s="13">
        <f>SUM(E17:F17)</f>
        <v>87</v>
      </c>
      <c r="H17" s="8">
        <v>49</v>
      </c>
      <c r="I17" s="9">
        <v>34</v>
      </c>
      <c r="J17" s="13">
        <f>SUM(H17:I17)</f>
        <v>83</v>
      </c>
      <c r="K17" s="8">
        <v>34</v>
      </c>
      <c r="L17" s="9">
        <v>44</v>
      </c>
      <c r="M17" s="13">
        <f>SUM(K17:L17)</f>
        <v>78</v>
      </c>
      <c r="N17" s="2608"/>
      <c r="O17" s="11"/>
      <c r="P17" s="2609">
        <f>SUM(N17:O17)</f>
        <v>0</v>
      </c>
      <c r="Q17" s="35">
        <f>B17+E17+H17+K17+N17</f>
        <v>196</v>
      </c>
      <c r="R17" s="26">
        <f>C17+F17+I17+L17+O17</f>
        <v>122</v>
      </c>
      <c r="S17" s="36">
        <f t="shared" ref="S17:S26" si="3">SUM(Q17:R17)</f>
        <v>318</v>
      </c>
      <c r="T17" s="24"/>
      <c r="U17" s="24"/>
    </row>
    <row r="18" spans="1:21" ht="24.95" customHeight="1" x14ac:dyDescent="0.35">
      <c r="A18" s="215" t="s">
        <v>34</v>
      </c>
      <c r="B18" s="8">
        <v>166</v>
      </c>
      <c r="C18" s="9">
        <v>2</v>
      </c>
      <c r="D18" s="10">
        <f>SUM(B18:C18)</f>
        <v>168</v>
      </c>
      <c r="E18" s="12">
        <v>177</v>
      </c>
      <c r="F18" s="9">
        <v>7</v>
      </c>
      <c r="G18" s="13">
        <f>SUM(E18:F18)</f>
        <v>184</v>
      </c>
      <c r="H18" s="8">
        <v>127</v>
      </c>
      <c r="I18" s="9">
        <v>8</v>
      </c>
      <c r="J18" s="13">
        <f>SUM(H18:I18)</f>
        <v>135</v>
      </c>
      <c r="K18" s="8">
        <v>126</v>
      </c>
      <c r="L18" s="9">
        <v>3</v>
      </c>
      <c r="M18" s="13">
        <f>SUM(K18:L18)</f>
        <v>129</v>
      </c>
      <c r="N18" s="2610"/>
      <c r="O18" s="9"/>
      <c r="P18" s="2611">
        <v>0</v>
      </c>
      <c r="Q18" s="35">
        <f t="shared" ref="Q18:R20" si="4">B18+E18+H18+K18</f>
        <v>596</v>
      </c>
      <c r="R18" s="26">
        <f t="shared" si="4"/>
        <v>20</v>
      </c>
      <c r="S18" s="36">
        <f t="shared" si="3"/>
        <v>616</v>
      </c>
      <c r="T18" s="24"/>
      <c r="U18" s="24"/>
    </row>
    <row r="19" spans="1:21" ht="29.25" hidden="1" customHeight="1" x14ac:dyDescent="0.35">
      <c r="A19" s="215" t="s">
        <v>35</v>
      </c>
      <c r="B19" s="8"/>
      <c r="C19" s="9"/>
      <c r="D19" s="10">
        <f>SUM(B19:C19)</f>
        <v>0</v>
      </c>
      <c r="E19" s="12"/>
      <c r="F19" s="9"/>
      <c r="G19" s="13">
        <f>SUM(E19:F19)</f>
        <v>0</v>
      </c>
      <c r="H19" s="8"/>
      <c r="I19" s="9"/>
      <c r="J19" s="13">
        <f>SUM(H19:I19)</f>
        <v>0</v>
      </c>
      <c r="K19" s="8"/>
      <c r="L19" s="9"/>
      <c r="M19" s="13">
        <f>SUM(K19:L19)</f>
        <v>0</v>
      </c>
      <c r="N19" s="2610"/>
      <c r="O19" s="9"/>
      <c r="P19" s="2611">
        <v>0</v>
      </c>
      <c r="Q19" s="35">
        <f t="shared" si="4"/>
        <v>0</v>
      </c>
      <c r="R19" s="26">
        <f t="shared" si="4"/>
        <v>0</v>
      </c>
      <c r="S19" s="36">
        <f t="shared" si="3"/>
        <v>0</v>
      </c>
      <c r="T19" s="24"/>
      <c r="U19" s="24"/>
    </row>
    <row r="20" spans="1:21" ht="33" customHeight="1" thickBot="1" x14ac:dyDescent="0.4">
      <c r="A20" s="215" t="s">
        <v>36</v>
      </c>
      <c r="B20" s="8">
        <v>23</v>
      </c>
      <c r="C20" s="9"/>
      <c r="D20" s="10">
        <f>SUM(B20:C20)</f>
        <v>23</v>
      </c>
      <c r="E20" s="12">
        <v>23</v>
      </c>
      <c r="F20" s="9"/>
      <c r="G20" s="13">
        <f>SUM(E20:F20)</f>
        <v>23</v>
      </c>
      <c r="H20" s="8">
        <v>7</v>
      </c>
      <c r="I20" s="9">
        <v>1</v>
      </c>
      <c r="J20" s="13">
        <f>SUM(H20:I20)</f>
        <v>8</v>
      </c>
      <c r="K20" s="8">
        <v>8</v>
      </c>
      <c r="L20" s="9"/>
      <c r="M20" s="13">
        <f>SUM(K20:L20)</f>
        <v>8</v>
      </c>
      <c r="N20" s="21"/>
      <c r="O20" s="1333"/>
      <c r="P20" s="2612">
        <v>0</v>
      </c>
      <c r="Q20" s="1225">
        <f t="shared" si="4"/>
        <v>61</v>
      </c>
      <c r="R20" s="1226">
        <f t="shared" si="4"/>
        <v>1</v>
      </c>
      <c r="S20" s="1227">
        <f t="shared" si="3"/>
        <v>62</v>
      </c>
      <c r="T20" s="31"/>
      <c r="U20" s="31"/>
    </row>
    <row r="21" spans="1:21" ht="24.95" customHeight="1" thickBot="1" x14ac:dyDescent="0.4">
      <c r="A21" s="37" t="s">
        <v>8</v>
      </c>
      <c r="B21" s="51">
        <f t="shared" ref="B21:M21" si="5">SUM(B17:B20)</f>
        <v>242</v>
      </c>
      <c r="C21" s="51">
        <f t="shared" si="5"/>
        <v>19</v>
      </c>
      <c r="D21" s="1">
        <f t="shared" si="5"/>
        <v>261</v>
      </c>
      <c r="E21" s="164">
        <f t="shared" si="5"/>
        <v>260</v>
      </c>
      <c r="F21" s="51">
        <f t="shared" si="5"/>
        <v>34</v>
      </c>
      <c r="G21" s="1">
        <f t="shared" si="5"/>
        <v>294</v>
      </c>
      <c r="H21" s="43">
        <f t="shared" si="5"/>
        <v>183</v>
      </c>
      <c r="I21" s="43">
        <f t="shared" si="5"/>
        <v>43</v>
      </c>
      <c r="J21" s="44">
        <f t="shared" si="5"/>
        <v>226</v>
      </c>
      <c r="K21" s="43">
        <f t="shared" si="5"/>
        <v>168</v>
      </c>
      <c r="L21" s="43">
        <f t="shared" si="5"/>
        <v>47</v>
      </c>
      <c r="M21" s="44">
        <f t="shared" si="5"/>
        <v>215</v>
      </c>
      <c r="N21" s="45">
        <f>SUM(N17:N20)</f>
        <v>0</v>
      </c>
      <c r="O21" s="415">
        <f>SUM(O17:O20)</f>
        <v>0</v>
      </c>
      <c r="P21" s="2613">
        <f>SUM(N21:O21)</f>
        <v>0</v>
      </c>
      <c r="Q21" s="1229">
        <f>B21+E21+H21+K21+N21</f>
        <v>853</v>
      </c>
      <c r="R21" s="1230">
        <f>C21+F21+I21+L21+O21</f>
        <v>143</v>
      </c>
      <c r="S21" s="1231">
        <f t="shared" si="3"/>
        <v>996</v>
      </c>
      <c r="T21" s="24"/>
      <c r="U21" s="24"/>
    </row>
    <row r="22" spans="1:21" ht="33" customHeight="1" x14ac:dyDescent="0.35">
      <c r="A22" s="38" t="s">
        <v>25</v>
      </c>
      <c r="B22" s="63"/>
      <c r="C22" s="48"/>
      <c r="D22" s="65"/>
      <c r="E22" s="50"/>
      <c r="F22" s="48"/>
      <c r="G22" s="64"/>
      <c r="H22" s="23"/>
      <c r="I22" s="22"/>
      <c r="J22" s="62"/>
      <c r="K22" s="23"/>
      <c r="L22" s="22"/>
      <c r="M22" s="62"/>
      <c r="N22" s="23"/>
      <c r="O22" s="22"/>
      <c r="P22" s="236"/>
      <c r="Q22" s="41"/>
      <c r="R22" s="1228"/>
      <c r="S22" s="42"/>
      <c r="T22" s="24"/>
      <c r="U22" s="24"/>
    </row>
    <row r="23" spans="1:21" ht="24.95" customHeight="1" x14ac:dyDescent="0.35">
      <c r="A23" s="215" t="s">
        <v>33</v>
      </c>
      <c r="B23" s="8">
        <v>1</v>
      </c>
      <c r="C23" s="9">
        <v>2</v>
      </c>
      <c r="D23" s="10">
        <f>SUM(B23:C23)</f>
        <v>3</v>
      </c>
      <c r="E23" s="12">
        <v>4</v>
      </c>
      <c r="F23" s="9">
        <v>2</v>
      </c>
      <c r="G23" s="13">
        <f>SUM(E23:F23)</f>
        <v>6</v>
      </c>
      <c r="H23" s="8"/>
      <c r="I23" s="9">
        <v>5</v>
      </c>
      <c r="J23" s="13">
        <f>SUM(H23:I23)</f>
        <v>5</v>
      </c>
      <c r="K23" s="8">
        <v>1</v>
      </c>
      <c r="L23" s="9">
        <v>2</v>
      </c>
      <c r="M23" s="13">
        <f>SUM(K23:L23)</f>
        <v>3</v>
      </c>
      <c r="N23" s="8"/>
      <c r="O23" s="9"/>
      <c r="P23" s="10">
        <f>SUM(O23)</f>
        <v>0</v>
      </c>
      <c r="Q23" s="35">
        <f>B23+E23+H23+K23+N23</f>
        <v>6</v>
      </c>
      <c r="R23" s="26">
        <f>C23+F23+I23+L23+O23</f>
        <v>11</v>
      </c>
      <c r="S23" s="36">
        <f t="shared" si="3"/>
        <v>17</v>
      </c>
      <c r="T23" s="31"/>
      <c r="U23" s="31"/>
    </row>
    <row r="24" spans="1:21" ht="32.25" customHeight="1" x14ac:dyDescent="0.35">
      <c r="A24" s="215" t="s">
        <v>34</v>
      </c>
      <c r="B24" s="8">
        <v>2</v>
      </c>
      <c r="C24" s="9">
        <v>2</v>
      </c>
      <c r="D24" s="10">
        <f>SUM(B24:C24)</f>
        <v>4</v>
      </c>
      <c r="E24" s="12">
        <v>7</v>
      </c>
      <c r="F24" s="9">
        <v>5</v>
      </c>
      <c r="G24" s="13">
        <f>SUM(E24:F24)</f>
        <v>12</v>
      </c>
      <c r="H24" s="8">
        <v>2</v>
      </c>
      <c r="I24" s="9">
        <v>4</v>
      </c>
      <c r="J24" s="13">
        <f>SUM(H24:I24)</f>
        <v>6</v>
      </c>
      <c r="K24" s="8">
        <v>3</v>
      </c>
      <c r="L24" s="9">
        <v>4</v>
      </c>
      <c r="M24" s="13">
        <f>SUM(K24:L24)</f>
        <v>7</v>
      </c>
      <c r="N24" s="8"/>
      <c r="O24" s="9"/>
      <c r="P24" s="10">
        <v>0</v>
      </c>
      <c r="Q24" s="35">
        <f>B24+E24+H24+K24</f>
        <v>14</v>
      </c>
      <c r="R24" s="26">
        <f>C24+F24+I24+L24</f>
        <v>15</v>
      </c>
      <c r="S24" s="36">
        <f t="shared" si="3"/>
        <v>29</v>
      </c>
      <c r="T24" s="32"/>
      <c r="U24" s="32"/>
    </row>
    <row r="25" spans="1:21" ht="32.25" hidden="1" customHeight="1" x14ac:dyDescent="0.35">
      <c r="A25" s="215" t="s">
        <v>35</v>
      </c>
      <c r="B25" s="8"/>
      <c r="C25" s="9"/>
      <c r="D25" s="10"/>
      <c r="E25" s="12"/>
      <c r="F25" s="9"/>
      <c r="G25" s="13"/>
      <c r="H25" s="8"/>
      <c r="I25" s="9"/>
      <c r="J25" s="13"/>
      <c r="K25" s="8"/>
      <c r="L25" s="9"/>
      <c r="M25" s="13"/>
      <c r="N25" s="8"/>
      <c r="O25" s="9"/>
      <c r="P25" s="10">
        <v>0</v>
      </c>
      <c r="Q25" s="35"/>
      <c r="R25" s="26"/>
      <c r="S25" s="36"/>
      <c r="T25" s="32"/>
      <c r="U25" s="32"/>
    </row>
    <row r="26" spans="1:21" ht="77.25" customHeight="1" thickBot="1" x14ac:dyDescent="0.4">
      <c r="A26" s="215" t="s">
        <v>36</v>
      </c>
      <c r="B26" s="8"/>
      <c r="C26" s="9"/>
      <c r="D26" s="10">
        <f>SUM(B26:C26)</f>
        <v>0</v>
      </c>
      <c r="E26" s="12"/>
      <c r="F26" s="9"/>
      <c r="G26" s="13">
        <f>SUM(E26:F26)</f>
        <v>0</v>
      </c>
      <c r="H26" s="8"/>
      <c r="I26" s="9">
        <v>1</v>
      </c>
      <c r="J26" s="13">
        <f>SUM(H26:I26)</f>
        <v>1</v>
      </c>
      <c r="K26" s="8"/>
      <c r="L26" s="9"/>
      <c r="M26" s="13">
        <f>SUM(K26:L26)</f>
        <v>0</v>
      </c>
      <c r="N26" s="1334"/>
      <c r="O26" s="1335"/>
      <c r="P26" s="1336">
        <v>0</v>
      </c>
      <c r="Q26" s="35">
        <f>B26+E26+H26+K26</f>
        <v>0</v>
      </c>
      <c r="R26" s="26">
        <f>C26+F26+I26+L26</f>
        <v>1</v>
      </c>
      <c r="S26" s="36">
        <f t="shared" si="3"/>
        <v>1</v>
      </c>
      <c r="T26" s="31"/>
      <c r="U26" s="31"/>
    </row>
    <row r="27" spans="1:21" ht="26.25" thickBot="1" x14ac:dyDescent="0.4">
      <c r="A27" s="2" t="s">
        <v>13</v>
      </c>
      <c r="B27" s="166">
        <f t="shared" ref="B27:M27" si="6">SUM(B23:B26)</f>
        <v>3</v>
      </c>
      <c r="C27" s="166">
        <f t="shared" si="6"/>
        <v>4</v>
      </c>
      <c r="D27" s="167">
        <f t="shared" si="6"/>
        <v>7</v>
      </c>
      <c r="E27" s="168">
        <f t="shared" si="6"/>
        <v>11</v>
      </c>
      <c r="F27" s="166">
        <f t="shared" si="6"/>
        <v>7</v>
      </c>
      <c r="G27" s="167">
        <f t="shared" si="6"/>
        <v>18</v>
      </c>
      <c r="H27" s="168">
        <f t="shared" si="6"/>
        <v>2</v>
      </c>
      <c r="I27" s="166">
        <f t="shared" si="6"/>
        <v>10</v>
      </c>
      <c r="J27" s="166">
        <f t="shared" si="6"/>
        <v>12</v>
      </c>
      <c r="K27" s="166">
        <f t="shared" si="6"/>
        <v>4</v>
      </c>
      <c r="L27" s="166">
        <f t="shared" si="6"/>
        <v>6</v>
      </c>
      <c r="M27" s="166">
        <f t="shared" si="6"/>
        <v>10</v>
      </c>
      <c r="N27" s="167">
        <f>SUM(N23:N26)</f>
        <v>0</v>
      </c>
      <c r="O27" s="167">
        <f>SUM(O23:O26)</f>
        <v>0</v>
      </c>
      <c r="P27" s="167">
        <f>SUM(N27:O27)</f>
        <v>0</v>
      </c>
      <c r="Q27" s="45">
        <f>SUM(Q22:Q26)</f>
        <v>20</v>
      </c>
      <c r="R27" s="45">
        <f>SUM(R22:R26)</f>
        <v>27</v>
      </c>
      <c r="S27" s="1">
        <f>SUM(S22:S26)</f>
        <v>47</v>
      </c>
      <c r="T27" s="25"/>
      <c r="U27" s="25"/>
    </row>
    <row r="28" spans="1:21" ht="28.5" customHeight="1" thickBot="1" x14ac:dyDescent="0.4">
      <c r="A28" s="33" t="s">
        <v>10</v>
      </c>
      <c r="B28" s="56">
        <f t="shared" ref="B28:L28" si="7">B21</f>
        <v>242</v>
      </c>
      <c r="C28" s="56">
        <f t="shared" si="7"/>
        <v>19</v>
      </c>
      <c r="D28" s="60">
        <f t="shared" si="7"/>
        <v>261</v>
      </c>
      <c r="E28" s="76">
        <f t="shared" si="7"/>
        <v>260</v>
      </c>
      <c r="F28" s="56">
        <f t="shared" si="7"/>
        <v>34</v>
      </c>
      <c r="G28" s="56">
        <f t="shared" si="7"/>
        <v>294</v>
      </c>
      <c r="H28" s="56">
        <f t="shared" si="7"/>
        <v>183</v>
      </c>
      <c r="I28" s="56">
        <f t="shared" si="7"/>
        <v>43</v>
      </c>
      <c r="J28" s="56">
        <f t="shared" si="7"/>
        <v>226</v>
      </c>
      <c r="K28" s="56">
        <f t="shared" si="7"/>
        <v>168</v>
      </c>
      <c r="L28" s="56">
        <f t="shared" si="7"/>
        <v>47</v>
      </c>
      <c r="M28" s="57">
        <f>M21</f>
        <v>215</v>
      </c>
      <c r="N28" s="60">
        <f>SUM(N21)</f>
        <v>0</v>
      </c>
      <c r="O28" s="60">
        <f>SUM(O21)</f>
        <v>0</v>
      </c>
      <c r="P28" s="60">
        <f>SUM(N28:O28)</f>
        <v>0</v>
      </c>
      <c r="Q28" s="56">
        <f>Q21</f>
        <v>853</v>
      </c>
      <c r="R28" s="56">
        <f>R21</f>
        <v>143</v>
      </c>
      <c r="S28" s="60">
        <f>Q28+R28</f>
        <v>996</v>
      </c>
      <c r="T28" s="25"/>
      <c r="U28" s="25"/>
    </row>
    <row r="29" spans="1:21" ht="27.75" customHeight="1" thickBot="1" x14ac:dyDescent="0.4">
      <c r="A29" s="33" t="s">
        <v>14</v>
      </c>
      <c r="B29" s="56">
        <f t="shared" ref="B29:S29" si="8">B27</f>
        <v>3</v>
      </c>
      <c r="C29" s="56">
        <f t="shared" si="8"/>
        <v>4</v>
      </c>
      <c r="D29" s="60">
        <f t="shared" si="8"/>
        <v>7</v>
      </c>
      <c r="E29" s="76">
        <f t="shared" si="8"/>
        <v>11</v>
      </c>
      <c r="F29" s="56">
        <f t="shared" si="8"/>
        <v>7</v>
      </c>
      <c r="G29" s="56">
        <f t="shared" si="8"/>
        <v>18</v>
      </c>
      <c r="H29" s="56">
        <f t="shared" si="8"/>
        <v>2</v>
      </c>
      <c r="I29" s="56">
        <f t="shared" si="8"/>
        <v>10</v>
      </c>
      <c r="J29" s="56">
        <f t="shared" si="8"/>
        <v>12</v>
      </c>
      <c r="K29" s="56">
        <f t="shared" si="8"/>
        <v>4</v>
      </c>
      <c r="L29" s="56">
        <f t="shared" si="8"/>
        <v>6</v>
      </c>
      <c r="M29" s="57">
        <f>M27</f>
        <v>10</v>
      </c>
      <c r="N29" s="60">
        <f>SUM(N27)</f>
        <v>0</v>
      </c>
      <c r="O29" s="60">
        <f>SUM(O27)</f>
        <v>0</v>
      </c>
      <c r="P29" s="60">
        <f>SUM(N29:O29)</f>
        <v>0</v>
      </c>
      <c r="Q29" s="56">
        <f t="shared" si="8"/>
        <v>20</v>
      </c>
      <c r="R29" s="56">
        <f>R27</f>
        <v>27</v>
      </c>
      <c r="S29" s="60">
        <f t="shared" si="8"/>
        <v>47</v>
      </c>
      <c r="T29" s="28"/>
    </row>
    <row r="30" spans="1:21" ht="32.25" customHeight="1" thickBot="1" x14ac:dyDescent="0.4">
      <c r="A30" s="3" t="s">
        <v>15</v>
      </c>
      <c r="B30" s="58">
        <f t="shared" ref="B30:R30" si="9">SUM(B28:B29)</f>
        <v>245</v>
      </c>
      <c r="C30" s="58">
        <f t="shared" si="9"/>
        <v>23</v>
      </c>
      <c r="D30" s="61">
        <f t="shared" si="9"/>
        <v>268</v>
      </c>
      <c r="E30" s="77">
        <f t="shared" si="9"/>
        <v>271</v>
      </c>
      <c r="F30" s="58">
        <f t="shared" si="9"/>
        <v>41</v>
      </c>
      <c r="G30" s="58">
        <f t="shared" si="9"/>
        <v>312</v>
      </c>
      <c r="H30" s="58">
        <f t="shared" si="9"/>
        <v>185</v>
      </c>
      <c r="I30" s="58">
        <f t="shared" si="9"/>
        <v>53</v>
      </c>
      <c r="J30" s="58">
        <f t="shared" si="9"/>
        <v>238</v>
      </c>
      <c r="K30" s="58">
        <f>SUM(K28:K29)</f>
        <v>172</v>
      </c>
      <c r="L30" s="58">
        <f t="shared" si="9"/>
        <v>53</v>
      </c>
      <c r="M30" s="59">
        <f t="shared" si="9"/>
        <v>225</v>
      </c>
      <c r="N30" s="61">
        <f>SUM(N28:N29)</f>
        <v>0</v>
      </c>
      <c r="O30" s="61">
        <f>SUM(O28:O29)</f>
        <v>0</v>
      </c>
      <c r="P30" s="61">
        <f>SUM(P28:P29)</f>
        <v>0</v>
      </c>
      <c r="Q30" s="58">
        <f t="shared" si="9"/>
        <v>873</v>
      </c>
      <c r="R30" s="58">
        <f t="shared" si="9"/>
        <v>170</v>
      </c>
      <c r="S30" s="61">
        <f>SUM(S28:S29)</f>
        <v>1043</v>
      </c>
      <c r="T30" s="25"/>
      <c r="U30" s="25"/>
    </row>
    <row r="31" spans="1:21" ht="30.75" customHeight="1" x14ac:dyDescent="0.35">
      <c r="A31" s="3187" t="s">
        <v>37</v>
      </c>
      <c r="B31" s="3187"/>
      <c r="C31" s="3187"/>
      <c r="D31" s="3187"/>
      <c r="E31" s="3187"/>
      <c r="F31" s="3187"/>
      <c r="G31" s="3187"/>
      <c r="H31" s="3187"/>
      <c r="I31" s="3187"/>
      <c r="J31" s="3187"/>
      <c r="K31" s="3187"/>
      <c r="L31" s="3187"/>
      <c r="M31" s="3187"/>
      <c r="N31" s="3187"/>
      <c r="O31" s="3187"/>
      <c r="P31" s="3187"/>
      <c r="Q31" s="3187"/>
      <c r="R31" s="3187"/>
      <c r="S31" s="3187"/>
    </row>
    <row r="32" spans="1:21" x14ac:dyDescent="0.3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  <row r="33" spans="2:19" ht="45" customHeight="1" x14ac:dyDescent="0.3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U32" sqref="U32"/>
    </sheetView>
  </sheetViews>
  <sheetFormatPr defaultColWidth="9.140625" defaultRowHeight="25.5" x14ac:dyDescent="0.35"/>
  <cols>
    <col min="1" max="1" width="93" style="15" customWidth="1"/>
    <col min="2" max="2" width="13.85546875" style="15" customWidth="1"/>
    <col min="3" max="3" width="12.140625" style="15" customWidth="1"/>
    <col min="4" max="4" width="11" style="15" customWidth="1"/>
    <col min="5" max="5" width="14.140625" style="15" customWidth="1"/>
    <col min="6" max="6" width="11.85546875" style="15" customWidth="1"/>
    <col min="7" max="7" width="9.5703125" style="15" customWidth="1"/>
    <col min="8" max="8" width="14.7109375" style="15" customWidth="1"/>
    <col min="9" max="10" width="9.5703125" style="15" customWidth="1"/>
    <col min="11" max="11" width="14.28515625" style="15" customWidth="1"/>
    <col min="12" max="12" width="13.140625" style="15" customWidth="1"/>
    <col min="13" max="15" width="10.7109375" style="15" customWidth="1"/>
    <col min="16" max="16" width="9.140625" style="15"/>
    <col min="17" max="17" width="12.85546875" style="15" customWidth="1"/>
    <col min="18" max="18" width="23.42578125" style="15" customWidth="1"/>
    <col min="19" max="20" width="9.140625" style="15"/>
    <col min="21" max="21" width="10.5703125" style="15" bestFit="1" customWidth="1"/>
    <col min="22" max="22" width="11.28515625" style="15" customWidth="1"/>
    <col min="23" max="16384" width="9.140625" style="15"/>
  </cols>
  <sheetData>
    <row r="1" spans="1:20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32.25" customHeight="1" x14ac:dyDescent="0.35">
      <c r="A2" s="3190" t="s">
        <v>120</v>
      </c>
      <c r="B2" s="3190"/>
      <c r="C2" s="3190"/>
      <c r="D2" s="3190"/>
      <c r="E2" s="3190"/>
      <c r="F2" s="3190"/>
      <c r="G2" s="3190"/>
      <c r="H2" s="3190"/>
      <c r="I2" s="3190"/>
      <c r="J2" s="3190"/>
      <c r="K2" s="3190"/>
      <c r="L2" s="3190"/>
      <c r="M2" s="3190"/>
      <c r="N2" s="3190"/>
      <c r="O2" s="3190"/>
      <c r="P2" s="3190"/>
    </row>
    <row r="3" spans="1:20" ht="24.75" customHeight="1" x14ac:dyDescent="0.35">
      <c r="A3" s="3190" t="s">
        <v>374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2598"/>
      <c r="O3" s="2598"/>
    </row>
    <row r="4" spans="1:20" ht="33" customHeight="1" thickBot="1" x14ac:dyDescent="0.4">
      <c r="A4" s="16"/>
    </row>
    <row r="5" spans="1:20" ht="33" customHeight="1" thickBot="1" x14ac:dyDescent="0.4">
      <c r="A5" s="3191" t="s">
        <v>9</v>
      </c>
      <c r="B5" s="3198" t="s">
        <v>19</v>
      </c>
      <c r="C5" s="3199"/>
      <c r="D5" s="3200"/>
      <c r="E5" s="3198" t="s">
        <v>20</v>
      </c>
      <c r="F5" s="3199"/>
      <c r="G5" s="3200"/>
      <c r="H5" s="3198" t="s">
        <v>31</v>
      </c>
      <c r="I5" s="3199"/>
      <c r="J5" s="3200"/>
      <c r="K5" s="3181" t="s">
        <v>21</v>
      </c>
      <c r="L5" s="3182"/>
      <c r="M5" s="3183"/>
      <c r="N5" s="30"/>
      <c r="O5" s="30"/>
    </row>
    <row r="6" spans="1:20" ht="33" customHeight="1" thickBot="1" x14ac:dyDescent="0.4">
      <c r="A6" s="3192"/>
      <c r="B6" s="3201" t="s">
        <v>5</v>
      </c>
      <c r="C6" s="3202"/>
      <c r="D6" s="3203"/>
      <c r="E6" s="3201" t="s">
        <v>5</v>
      </c>
      <c r="F6" s="3202"/>
      <c r="G6" s="3203"/>
      <c r="H6" s="3201" t="s">
        <v>5</v>
      </c>
      <c r="I6" s="3202"/>
      <c r="J6" s="3203"/>
      <c r="K6" s="3184"/>
      <c r="L6" s="3185"/>
      <c r="M6" s="3186"/>
      <c r="N6" s="30"/>
      <c r="O6" s="30"/>
    </row>
    <row r="7" spans="1:20" ht="99.75" customHeight="1" thickBot="1" x14ac:dyDescent="0.4">
      <c r="A7" s="3204"/>
      <c r="B7" s="210" t="s">
        <v>26</v>
      </c>
      <c r="C7" s="212" t="s">
        <v>27</v>
      </c>
      <c r="D7" s="214" t="s">
        <v>4</v>
      </c>
      <c r="E7" s="210" t="s">
        <v>26</v>
      </c>
      <c r="F7" s="212" t="s">
        <v>27</v>
      </c>
      <c r="G7" s="214" t="s">
        <v>4</v>
      </c>
      <c r="H7" s="210" t="s">
        <v>26</v>
      </c>
      <c r="I7" s="212" t="s">
        <v>27</v>
      </c>
      <c r="J7" s="214" t="s">
        <v>4</v>
      </c>
      <c r="K7" s="210" t="s">
        <v>26</v>
      </c>
      <c r="L7" s="212" t="s">
        <v>27</v>
      </c>
      <c r="M7" s="214" t="s">
        <v>4</v>
      </c>
      <c r="N7" s="30"/>
      <c r="O7" s="30"/>
    </row>
    <row r="8" spans="1:20" ht="36.75" customHeight="1" thickBot="1" x14ac:dyDescent="0.4">
      <c r="A8" s="150" t="s">
        <v>22</v>
      </c>
      <c r="B8" s="69"/>
      <c r="C8" s="67"/>
      <c r="D8" s="14"/>
      <c r="E8" s="72"/>
      <c r="F8" s="222"/>
      <c r="G8" s="223"/>
      <c r="H8" s="72"/>
      <c r="I8" s="222"/>
      <c r="J8" s="223"/>
      <c r="K8" s="149"/>
      <c r="L8" s="74"/>
      <c r="M8" s="75"/>
      <c r="N8" s="30"/>
      <c r="O8" s="30"/>
    </row>
    <row r="9" spans="1:20" ht="29.25" customHeight="1" thickBot="1" x14ac:dyDescent="0.4">
      <c r="A9" s="218" t="s">
        <v>42</v>
      </c>
      <c r="B9" s="89">
        <f t="shared" ref="B9:J9" si="0">B16+B13</f>
        <v>0</v>
      </c>
      <c r="C9" s="89">
        <f t="shared" si="0"/>
        <v>2</v>
      </c>
      <c r="D9" s="78">
        <f t="shared" si="0"/>
        <v>2</v>
      </c>
      <c r="E9" s="231">
        <f t="shared" si="0"/>
        <v>0</v>
      </c>
      <c r="F9" s="89">
        <f t="shared" si="0"/>
        <v>3</v>
      </c>
      <c r="G9" s="79">
        <f t="shared" si="0"/>
        <v>3</v>
      </c>
      <c r="H9" s="231">
        <f t="shared" si="0"/>
        <v>0</v>
      </c>
      <c r="I9" s="89">
        <f t="shared" si="0"/>
        <v>0</v>
      </c>
      <c r="J9" s="79">
        <f t="shared" si="0"/>
        <v>0</v>
      </c>
      <c r="K9" s="2704">
        <f t="shared" ref="K9:M9" si="1">B9+E9+H9</f>
        <v>0</v>
      </c>
      <c r="L9" s="2705">
        <f t="shared" si="1"/>
        <v>5</v>
      </c>
      <c r="M9" s="2706">
        <f t="shared" si="1"/>
        <v>5</v>
      </c>
      <c r="N9" s="30"/>
      <c r="O9" s="30"/>
    </row>
    <row r="10" spans="1:20" ht="36.75" customHeight="1" thickBot="1" x14ac:dyDescent="0.4">
      <c r="A10" s="17" t="s">
        <v>12</v>
      </c>
      <c r="B10" s="56">
        <f t="shared" ref="B10:M10" si="2">SUM(B8:B9)</f>
        <v>0</v>
      </c>
      <c r="C10" s="56">
        <f t="shared" si="2"/>
        <v>2</v>
      </c>
      <c r="D10" s="57">
        <f t="shared" si="2"/>
        <v>2</v>
      </c>
      <c r="E10" s="56">
        <f t="shared" si="2"/>
        <v>0</v>
      </c>
      <c r="F10" s="56">
        <f t="shared" si="2"/>
        <v>3</v>
      </c>
      <c r="G10" s="60">
        <f t="shared" si="2"/>
        <v>3</v>
      </c>
      <c r="H10" s="56">
        <f t="shared" si="2"/>
        <v>0</v>
      </c>
      <c r="I10" s="56">
        <f t="shared" si="2"/>
        <v>0</v>
      </c>
      <c r="J10" s="60">
        <f t="shared" si="2"/>
        <v>0</v>
      </c>
      <c r="K10" s="56">
        <f t="shared" si="2"/>
        <v>0</v>
      </c>
      <c r="L10" s="56">
        <f t="shared" si="2"/>
        <v>5</v>
      </c>
      <c r="M10" s="60">
        <f t="shared" si="2"/>
        <v>5</v>
      </c>
      <c r="N10" s="30"/>
      <c r="O10" s="30"/>
    </row>
    <row r="11" spans="1:20" ht="27" customHeight="1" thickBot="1" x14ac:dyDescent="0.4">
      <c r="A11" s="17" t="s">
        <v>23</v>
      </c>
      <c r="B11" s="54"/>
      <c r="C11" s="156"/>
      <c r="D11" s="157"/>
      <c r="E11" s="54"/>
      <c r="F11" s="156"/>
      <c r="G11" s="157"/>
      <c r="H11" s="54"/>
      <c r="I11" s="156"/>
      <c r="J11" s="157"/>
      <c r="K11" s="55"/>
      <c r="L11" s="156"/>
      <c r="M11" s="158"/>
      <c r="N11" s="30"/>
      <c r="O11" s="30"/>
    </row>
    <row r="12" spans="1:20" ht="31.5" customHeight="1" thickBot="1" x14ac:dyDescent="0.4">
      <c r="A12" s="39" t="s">
        <v>11</v>
      </c>
      <c r="B12" s="4"/>
      <c r="C12" s="6"/>
      <c r="D12" s="19"/>
      <c r="E12" s="4"/>
      <c r="F12" s="6"/>
      <c r="G12" s="19"/>
      <c r="H12" s="4"/>
      <c r="I12" s="6"/>
      <c r="J12" s="19"/>
      <c r="K12" s="239"/>
      <c r="L12" s="5"/>
      <c r="M12" s="240"/>
      <c r="N12" s="27"/>
      <c r="O12" s="27"/>
    </row>
    <row r="13" spans="1:20" ht="24.95" customHeight="1" thickBot="1" x14ac:dyDescent="0.4">
      <c r="A13" s="218" t="s">
        <v>42</v>
      </c>
      <c r="B13" s="843">
        <v>0</v>
      </c>
      <c r="C13" s="843">
        <v>2</v>
      </c>
      <c r="D13" s="1080">
        <f>SUM(B13:C13)</f>
        <v>2</v>
      </c>
      <c r="E13" s="843">
        <v>0</v>
      </c>
      <c r="F13" s="843">
        <v>3</v>
      </c>
      <c r="G13" s="1080">
        <f>SUM(E13:F13)</f>
        <v>3</v>
      </c>
      <c r="H13" s="843">
        <v>0</v>
      </c>
      <c r="I13" s="843">
        <v>0</v>
      </c>
      <c r="J13" s="1080">
        <f>SUM(H13:I13)</f>
        <v>0</v>
      </c>
      <c r="K13" s="859">
        <f t="shared" ref="K13:M13" si="3">B13+E13+H13</f>
        <v>0</v>
      </c>
      <c r="L13" s="860">
        <f t="shared" si="3"/>
        <v>5</v>
      </c>
      <c r="M13" s="861">
        <f t="shared" si="3"/>
        <v>5</v>
      </c>
      <c r="N13" s="24"/>
      <c r="O13" s="24"/>
    </row>
    <row r="14" spans="1:20" ht="24.95" customHeight="1" thickBot="1" x14ac:dyDescent="0.4">
      <c r="A14" s="2" t="s">
        <v>8</v>
      </c>
      <c r="B14" s="199">
        <f t="shared" ref="B14:M14" si="4">SUM(B13:B13)</f>
        <v>0</v>
      </c>
      <c r="C14" s="199">
        <f t="shared" si="4"/>
        <v>2</v>
      </c>
      <c r="D14" s="199">
        <f t="shared" si="4"/>
        <v>2</v>
      </c>
      <c r="E14" s="199">
        <f t="shared" si="4"/>
        <v>0</v>
      </c>
      <c r="F14" s="199">
        <f t="shared" si="4"/>
        <v>3</v>
      </c>
      <c r="G14" s="199">
        <f t="shared" si="4"/>
        <v>3</v>
      </c>
      <c r="H14" s="199">
        <f t="shared" si="4"/>
        <v>0</v>
      </c>
      <c r="I14" s="199">
        <f t="shared" si="4"/>
        <v>0</v>
      </c>
      <c r="J14" s="199">
        <f t="shared" si="4"/>
        <v>0</v>
      </c>
      <c r="K14" s="199">
        <f t="shared" si="4"/>
        <v>0</v>
      </c>
      <c r="L14" s="199">
        <f t="shared" si="4"/>
        <v>5</v>
      </c>
      <c r="M14" s="199">
        <f t="shared" si="4"/>
        <v>5</v>
      </c>
      <c r="N14" s="31"/>
      <c r="O14" s="31"/>
    </row>
    <row r="15" spans="1:20" ht="24.95" customHeight="1" thickBot="1" x14ac:dyDescent="0.4">
      <c r="A15" s="211" t="s">
        <v>25</v>
      </c>
      <c r="B15" s="225"/>
      <c r="C15" s="226"/>
      <c r="D15" s="227"/>
      <c r="E15" s="225"/>
      <c r="F15" s="226"/>
      <c r="G15" s="227"/>
      <c r="H15" s="228"/>
      <c r="I15" s="229"/>
      <c r="J15" s="230"/>
      <c r="K15" s="200"/>
      <c r="L15" s="201"/>
      <c r="M15" s="202"/>
      <c r="N15" s="24"/>
      <c r="O15" s="24"/>
    </row>
    <row r="16" spans="1:20" ht="24.95" customHeight="1" thickBot="1" x14ac:dyDescent="0.4">
      <c r="A16" s="218" t="s">
        <v>42</v>
      </c>
      <c r="B16" s="815">
        <v>0</v>
      </c>
      <c r="C16" s="816">
        <v>0</v>
      </c>
      <c r="D16" s="78">
        <f>SUM(B16:C16)</f>
        <v>0</v>
      </c>
      <c r="E16" s="844">
        <v>0</v>
      </c>
      <c r="F16" s="855">
        <v>0</v>
      </c>
      <c r="G16" s="78">
        <f>SUM(E16:F16)</f>
        <v>0</v>
      </c>
      <c r="H16" s="844">
        <v>0</v>
      </c>
      <c r="I16" s="844">
        <v>0</v>
      </c>
      <c r="J16" s="78">
        <f>SUM(H16:I16)</f>
        <v>0</v>
      </c>
      <c r="K16" s="197">
        <f t="shared" ref="K16:M16" si="5">B16+E16+H16</f>
        <v>0</v>
      </c>
      <c r="L16" s="224">
        <f t="shared" si="5"/>
        <v>0</v>
      </c>
      <c r="M16" s="198">
        <f t="shared" si="5"/>
        <v>0</v>
      </c>
      <c r="N16" s="24"/>
      <c r="O16" s="24"/>
    </row>
    <row r="17" spans="1:16" ht="36.75" customHeight="1" thickBot="1" x14ac:dyDescent="0.4">
      <c r="A17" s="2" t="s">
        <v>13</v>
      </c>
      <c r="B17" s="166">
        <f t="shared" ref="B17:M17" si="6">SUM(B16:B16)</f>
        <v>0</v>
      </c>
      <c r="C17" s="166">
        <f t="shared" si="6"/>
        <v>0</v>
      </c>
      <c r="D17" s="166">
        <f t="shared" si="6"/>
        <v>0</v>
      </c>
      <c r="E17" s="166">
        <f t="shared" si="6"/>
        <v>0</v>
      </c>
      <c r="F17" s="166">
        <f t="shared" si="6"/>
        <v>0</v>
      </c>
      <c r="G17" s="166">
        <f t="shared" si="6"/>
        <v>0</v>
      </c>
      <c r="H17" s="166">
        <f t="shared" si="6"/>
        <v>0</v>
      </c>
      <c r="I17" s="166">
        <f t="shared" si="6"/>
        <v>0</v>
      </c>
      <c r="J17" s="166">
        <f t="shared" si="6"/>
        <v>0</v>
      </c>
      <c r="K17" s="166">
        <f t="shared" si="6"/>
        <v>0</v>
      </c>
      <c r="L17" s="166">
        <f t="shared" si="6"/>
        <v>0</v>
      </c>
      <c r="M17" s="167">
        <f t="shared" si="6"/>
        <v>0</v>
      </c>
      <c r="N17" s="24"/>
      <c r="O17" s="24"/>
    </row>
    <row r="18" spans="1:16" ht="30" customHeight="1" thickBot="1" x14ac:dyDescent="0.4">
      <c r="A18" s="33" t="s">
        <v>10</v>
      </c>
      <c r="B18" s="56">
        <f t="shared" ref="B18:M18" si="7">B14</f>
        <v>0</v>
      </c>
      <c r="C18" s="56">
        <f t="shared" si="7"/>
        <v>2</v>
      </c>
      <c r="D18" s="56">
        <f t="shared" si="7"/>
        <v>2</v>
      </c>
      <c r="E18" s="56">
        <f t="shared" si="7"/>
        <v>0</v>
      </c>
      <c r="F18" s="56">
        <f t="shared" si="7"/>
        <v>3</v>
      </c>
      <c r="G18" s="57">
        <f t="shared" si="7"/>
        <v>3</v>
      </c>
      <c r="H18" s="57">
        <f t="shared" si="7"/>
        <v>0</v>
      </c>
      <c r="I18" s="57">
        <f t="shared" si="7"/>
        <v>0</v>
      </c>
      <c r="J18" s="57">
        <f t="shared" si="7"/>
        <v>0</v>
      </c>
      <c r="K18" s="57">
        <f t="shared" si="7"/>
        <v>0</v>
      </c>
      <c r="L18" s="57">
        <f t="shared" si="7"/>
        <v>5</v>
      </c>
      <c r="M18" s="60">
        <f t="shared" si="7"/>
        <v>5</v>
      </c>
      <c r="N18" s="34"/>
      <c r="O18" s="34"/>
    </row>
    <row r="19" spans="1:16" ht="26.25" thickBot="1" x14ac:dyDescent="0.4">
      <c r="A19" s="33" t="s">
        <v>14</v>
      </c>
      <c r="B19" s="56">
        <f t="shared" ref="B19:M19" si="8">B17</f>
        <v>0</v>
      </c>
      <c r="C19" s="56">
        <f t="shared" si="8"/>
        <v>0</v>
      </c>
      <c r="D19" s="56">
        <f t="shared" si="8"/>
        <v>0</v>
      </c>
      <c r="E19" s="56">
        <f t="shared" si="8"/>
        <v>0</v>
      </c>
      <c r="F19" s="56">
        <f t="shared" si="8"/>
        <v>0</v>
      </c>
      <c r="G19" s="57">
        <f t="shared" si="8"/>
        <v>0</v>
      </c>
      <c r="H19" s="57">
        <f t="shared" si="8"/>
        <v>0</v>
      </c>
      <c r="I19" s="57">
        <f t="shared" si="8"/>
        <v>0</v>
      </c>
      <c r="J19" s="57">
        <f t="shared" si="8"/>
        <v>0</v>
      </c>
      <c r="K19" s="57">
        <f t="shared" si="8"/>
        <v>0</v>
      </c>
      <c r="L19" s="57">
        <f t="shared" si="8"/>
        <v>0</v>
      </c>
      <c r="M19" s="60">
        <f t="shared" si="8"/>
        <v>0</v>
      </c>
      <c r="N19" s="25"/>
      <c r="O19" s="25"/>
    </row>
    <row r="20" spans="1:16" ht="26.25" thickBot="1" x14ac:dyDescent="0.4">
      <c r="A20" s="3" t="s">
        <v>15</v>
      </c>
      <c r="B20" s="58">
        <f t="shared" ref="B20:M20" si="9">SUM(B18:B19)</f>
        <v>0</v>
      </c>
      <c r="C20" s="58">
        <f t="shared" si="9"/>
        <v>2</v>
      </c>
      <c r="D20" s="58">
        <f t="shared" si="9"/>
        <v>2</v>
      </c>
      <c r="E20" s="58">
        <f t="shared" si="9"/>
        <v>0</v>
      </c>
      <c r="F20" s="58">
        <f t="shared" si="9"/>
        <v>3</v>
      </c>
      <c r="G20" s="59">
        <f t="shared" si="9"/>
        <v>3</v>
      </c>
      <c r="H20" s="59">
        <f t="shared" si="9"/>
        <v>0</v>
      </c>
      <c r="I20" s="59">
        <f t="shared" si="9"/>
        <v>0</v>
      </c>
      <c r="J20" s="59">
        <f t="shared" si="9"/>
        <v>0</v>
      </c>
      <c r="K20" s="59">
        <f t="shared" si="9"/>
        <v>0</v>
      </c>
      <c r="L20" s="59">
        <f t="shared" si="9"/>
        <v>5</v>
      </c>
      <c r="M20" s="61">
        <f t="shared" si="9"/>
        <v>5</v>
      </c>
      <c r="N20" s="25"/>
      <c r="O20" s="25"/>
    </row>
    <row r="21" spans="1:16" ht="12" customHeight="1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ht="25.5" hidden="1" customHeight="1" thickBot="1" x14ac:dyDescent="0.4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8"/>
    </row>
    <row r="23" spans="1:16" ht="37.5" customHeight="1" x14ac:dyDescent="0.35">
      <c r="A23" s="3194" t="s">
        <v>266</v>
      </c>
      <c r="B23" s="3194"/>
      <c r="C23" s="3194"/>
      <c r="D23" s="3194"/>
      <c r="E23" s="3194"/>
      <c r="F23" s="3194"/>
      <c r="G23" s="3194"/>
      <c r="H23" s="3194"/>
      <c r="I23" s="3194"/>
      <c r="J23" s="3194"/>
      <c r="K23" s="3194"/>
      <c r="L23" s="3194"/>
      <c r="M23" s="3194"/>
      <c r="N23" s="3194"/>
      <c r="O23" s="3194"/>
      <c r="P23" s="3194"/>
    </row>
    <row r="24" spans="1:16" ht="26.25" customHeight="1" x14ac:dyDescent="0.3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topLeftCell="A4" zoomScale="60" zoomScaleNormal="60" workbookViewId="0">
      <selection activeCell="L18" sqref="L18"/>
    </sheetView>
  </sheetViews>
  <sheetFormatPr defaultRowHeight="25.5" x14ac:dyDescent="0.35"/>
  <cols>
    <col min="1" max="1" width="88.85546875" style="15" customWidth="1"/>
    <col min="2" max="2" width="12.7109375" style="15" customWidth="1"/>
    <col min="3" max="3" width="12.85546875" style="15" customWidth="1"/>
    <col min="4" max="4" width="12.28515625" style="15" customWidth="1"/>
    <col min="5" max="5" width="10.28515625" style="15" customWidth="1"/>
    <col min="6" max="6" width="8.7109375" style="15" customWidth="1"/>
    <col min="7" max="7" width="11" style="15" customWidth="1"/>
    <col min="8" max="8" width="9.42578125" style="15" customWidth="1"/>
    <col min="9" max="9" width="10.42578125" style="15" customWidth="1"/>
    <col min="10" max="10" width="12.28515625" style="15" customWidth="1"/>
    <col min="11" max="12" width="9.5703125" style="15" customWidth="1"/>
    <col min="13" max="13" width="12" style="15" customWidth="1"/>
    <col min="14" max="14" width="12.5703125" style="15" customWidth="1"/>
    <col min="15" max="15" width="11" style="15" customWidth="1"/>
    <col min="16" max="16" width="10.85546875" style="15" customWidth="1"/>
    <col min="17" max="18" width="10.7109375" style="15" customWidth="1"/>
    <col min="19" max="19" width="9.140625" style="15"/>
    <col min="20" max="20" width="12.85546875" style="15" customWidth="1"/>
    <col min="21" max="21" width="23.42578125" style="15" customWidth="1"/>
    <col min="22" max="23" width="9.140625" style="15"/>
    <col min="24" max="24" width="10.5703125" style="15" bestFit="1" customWidth="1"/>
    <col min="25" max="25" width="11.28515625" style="15" customWidth="1"/>
    <col min="26" max="256" width="9.140625" style="15"/>
    <col min="257" max="257" width="88.85546875" style="15" customWidth="1"/>
    <col min="258" max="258" width="12.7109375" style="15" customWidth="1"/>
    <col min="259" max="259" width="12.85546875" style="15" customWidth="1"/>
    <col min="260" max="260" width="12.28515625" style="15" customWidth="1"/>
    <col min="261" max="261" width="10.28515625" style="15" customWidth="1"/>
    <col min="262" max="262" width="8.7109375" style="15" customWidth="1"/>
    <col min="263" max="263" width="11" style="15" customWidth="1"/>
    <col min="264" max="264" width="9.42578125" style="15" customWidth="1"/>
    <col min="265" max="265" width="10.42578125" style="15" customWidth="1"/>
    <col min="266" max="266" width="12.28515625" style="15" customWidth="1"/>
    <col min="267" max="268" width="9.5703125" style="15" customWidth="1"/>
    <col min="269" max="269" width="12" style="15" customWidth="1"/>
    <col min="270" max="270" width="12.5703125" style="15" customWidth="1"/>
    <col min="271" max="271" width="11" style="15" customWidth="1"/>
    <col min="272" max="272" width="10.85546875" style="15" customWidth="1"/>
    <col min="273" max="274" width="10.7109375" style="15" customWidth="1"/>
    <col min="275" max="275" width="9.140625" style="15"/>
    <col min="276" max="276" width="12.85546875" style="15" customWidth="1"/>
    <col min="277" max="277" width="23.42578125" style="15" customWidth="1"/>
    <col min="278" max="279" width="9.140625" style="15"/>
    <col min="280" max="280" width="10.5703125" style="15" bestFit="1" customWidth="1"/>
    <col min="281" max="281" width="11.28515625" style="15" customWidth="1"/>
    <col min="282" max="512" width="9.140625" style="15"/>
    <col min="513" max="513" width="88.85546875" style="15" customWidth="1"/>
    <col min="514" max="514" width="12.7109375" style="15" customWidth="1"/>
    <col min="515" max="515" width="12.85546875" style="15" customWidth="1"/>
    <col min="516" max="516" width="12.28515625" style="15" customWidth="1"/>
    <col min="517" max="517" width="10.28515625" style="15" customWidth="1"/>
    <col min="518" max="518" width="8.7109375" style="15" customWidth="1"/>
    <col min="519" max="519" width="11" style="15" customWidth="1"/>
    <col min="520" max="520" width="9.42578125" style="15" customWidth="1"/>
    <col min="521" max="521" width="10.42578125" style="15" customWidth="1"/>
    <col min="522" max="522" width="12.28515625" style="15" customWidth="1"/>
    <col min="523" max="524" width="9.5703125" style="15" customWidth="1"/>
    <col min="525" max="525" width="12" style="15" customWidth="1"/>
    <col min="526" max="526" width="12.5703125" style="15" customWidth="1"/>
    <col min="527" max="527" width="11" style="15" customWidth="1"/>
    <col min="528" max="528" width="10.85546875" style="15" customWidth="1"/>
    <col min="529" max="530" width="10.7109375" style="15" customWidth="1"/>
    <col min="531" max="531" width="9.140625" style="15"/>
    <col min="532" max="532" width="12.85546875" style="15" customWidth="1"/>
    <col min="533" max="533" width="23.42578125" style="15" customWidth="1"/>
    <col min="534" max="535" width="9.140625" style="15"/>
    <col min="536" max="536" width="10.5703125" style="15" bestFit="1" customWidth="1"/>
    <col min="537" max="537" width="11.28515625" style="15" customWidth="1"/>
    <col min="538" max="768" width="9.140625" style="15"/>
    <col min="769" max="769" width="88.85546875" style="15" customWidth="1"/>
    <col min="770" max="770" width="12.7109375" style="15" customWidth="1"/>
    <col min="771" max="771" width="12.85546875" style="15" customWidth="1"/>
    <col min="772" max="772" width="12.28515625" style="15" customWidth="1"/>
    <col min="773" max="773" width="10.28515625" style="15" customWidth="1"/>
    <col min="774" max="774" width="8.7109375" style="15" customWidth="1"/>
    <col min="775" max="775" width="11" style="15" customWidth="1"/>
    <col min="776" max="776" width="9.42578125" style="15" customWidth="1"/>
    <col min="777" max="777" width="10.42578125" style="15" customWidth="1"/>
    <col min="778" max="778" width="12.28515625" style="15" customWidth="1"/>
    <col min="779" max="780" width="9.5703125" style="15" customWidth="1"/>
    <col min="781" max="781" width="12" style="15" customWidth="1"/>
    <col min="782" max="782" width="12.5703125" style="15" customWidth="1"/>
    <col min="783" max="783" width="11" style="15" customWidth="1"/>
    <col min="784" max="784" width="10.85546875" style="15" customWidth="1"/>
    <col min="785" max="786" width="10.7109375" style="15" customWidth="1"/>
    <col min="787" max="787" width="9.140625" style="15"/>
    <col min="788" max="788" width="12.85546875" style="15" customWidth="1"/>
    <col min="789" max="789" width="23.42578125" style="15" customWidth="1"/>
    <col min="790" max="791" width="9.140625" style="15"/>
    <col min="792" max="792" width="10.5703125" style="15" bestFit="1" customWidth="1"/>
    <col min="793" max="793" width="11.28515625" style="15" customWidth="1"/>
    <col min="794" max="1024" width="9.140625" style="15"/>
    <col min="1025" max="1025" width="88.85546875" style="15" customWidth="1"/>
    <col min="1026" max="1026" width="12.7109375" style="15" customWidth="1"/>
    <col min="1027" max="1027" width="12.85546875" style="15" customWidth="1"/>
    <col min="1028" max="1028" width="12.28515625" style="15" customWidth="1"/>
    <col min="1029" max="1029" width="10.28515625" style="15" customWidth="1"/>
    <col min="1030" max="1030" width="8.7109375" style="15" customWidth="1"/>
    <col min="1031" max="1031" width="11" style="15" customWidth="1"/>
    <col min="1032" max="1032" width="9.42578125" style="15" customWidth="1"/>
    <col min="1033" max="1033" width="10.42578125" style="15" customWidth="1"/>
    <col min="1034" max="1034" width="12.28515625" style="15" customWidth="1"/>
    <col min="1035" max="1036" width="9.5703125" style="15" customWidth="1"/>
    <col min="1037" max="1037" width="12" style="15" customWidth="1"/>
    <col min="1038" max="1038" width="12.5703125" style="15" customWidth="1"/>
    <col min="1039" max="1039" width="11" style="15" customWidth="1"/>
    <col min="1040" max="1040" width="10.85546875" style="15" customWidth="1"/>
    <col min="1041" max="1042" width="10.7109375" style="15" customWidth="1"/>
    <col min="1043" max="1043" width="9.140625" style="15"/>
    <col min="1044" max="1044" width="12.85546875" style="15" customWidth="1"/>
    <col min="1045" max="1045" width="23.42578125" style="15" customWidth="1"/>
    <col min="1046" max="1047" width="9.140625" style="15"/>
    <col min="1048" max="1048" width="10.5703125" style="15" bestFit="1" customWidth="1"/>
    <col min="1049" max="1049" width="11.28515625" style="15" customWidth="1"/>
    <col min="1050" max="1280" width="9.140625" style="15"/>
    <col min="1281" max="1281" width="88.85546875" style="15" customWidth="1"/>
    <col min="1282" max="1282" width="12.7109375" style="15" customWidth="1"/>
    <col min="1283" max="1283" width="12.85546875" style="15" customWidth="1"/>
    <col min="1284" max="1284" width="12.28515625" style="15" customWidth="1"/>
    <col min="1285" max="1285" width="10.28515625" style="15" customWidth="1"/>
    <col min="1286" max="1286" width="8.7109375" style="15" customWidth="1"/>
    <col min="1287" max="1287" width="11" style="15" customWidth="1"/>
    <col min="1288" max="1288" width="9.42578125" style="15" customWidth="1"/>
    <col min="1289" max="1289" width="10.42578125" style="15" customWidth="1"/>
    <col min="1290" max="1290" width="12.28515625" style="15" customWidth="1"/>
    <col min="1291" max="1292" width="9.5703125" style="15" customWidth="1"/>
    <col min="1293" max="1293" width="12" style="15" customWidth="1"/>
    <col min="1294" max="1294" width="12.5703125" style="15" customWidth="1"/>
    <col min="1295" max="1295" width="11" style="15" customWidth="1"/>
    <col min="1296" max="1296" width="10.85546875" style="15" customWidth="1"/>
    <col min="1297" max="1298" width="10.7109375" style="15" customWidth="1"/>
    <col min="1299" max="1299" width="9.140625" style="15"/>
    <col min="1300" max="1300" width="12.85546875" style="15" customWidth="1"/>
    <col min="1301" max="1301" width="23.42578125" style="15" customWidth="1"/>
    <col min="1302" max="1303" width="9.140625" style="15"/>
    <col min="1304" max="1304" width="10.5703125" style="15" bestFit="1" customWidth="1"/>
    <col min="1305" max="1305" width="11.28515625" style="15" customWidth="1"/>
    <col min="1306" max="1536" width="9.140625" style="15"/>
    <col min="1537" max="1537" width="88.85546875" style="15" customWidth="1"/>
    <col min="1538" max="1538" width="12.7109375" style="15" customWidth="1"/>
    <col min="1539" max="1539" width="12.85546875" style="15" customWidth="1"/>
    <col min="1540" max="1540" width="12.28515625" style="15" customWidth="1"/>
    <col min="1541" max="1541" width="10.28515625" style="15" customWidth="1"/>
    <col min="1542" max="1542" width="8.7109375" style="15" customWidth="1"/>
    <col min="1543" max="1543" width="11" style="15" customWidth="1"/>
    <col min="1544" max="1544" width="9.42578125" style="15" customWidth="1"/>
    <col min="1545" max="1545" width="10.42578125" style="15" customWidth="1"/>
    <col min="1546" max="1546" width="12.28515625" style="15" customWidth="1"/>
    <col min="1547" max="1548" width="9.5703125" style="15" customWidth="1"/>
    <col min="1549" max="1549" width="12" style="15" customWidth="1"/>
    <col min="1550" max="1550" width="12.5703125" style="15" customWidth="1"/>
    <col min="1551" max="1551" width="11" style="15" customWidth="1"/>
    <col min="1552" max="1552" width="10.85546875" style="15" customWidth="1"/>
    <col min="1553" max="1554" width="10.7109375" style="15" customWidth="1"/>
    <col min="1555" max="1555" width="9.140625" style="15"/>
    <col min="1556" max="1556" width="12.85546875" style="15" customWidth="1"/>
    <col min="1557" max="1557" width="23.42578125" style="15" customWidth="1"/>
    <col min="1558" max="1559" width="9.140625" style="15"/>
    <col min="1560" max="1560" width="10.5703125" style="15" bestFit="1" customWidth="1"/>
    <col min="1561" max="1561" width="11.28515625" style="15" customWidth="1"/>
    <col min="1562" max="1792" width="9.140625" style="15"/>
    <col min="1793" max="1793" width="88.85546875" style="15" customWidth="1"/>
    <col min="1794" max="1794" width="12.7109375" style="15" customWidth="1"/>
    <col min="1795" max="1795" width="12.85546875" style="15" customWidth="1"/>
    <col min="1796" max="1796" width="12.28515625" style="15" customWidth="1"/>
    <col min="1797" max="1797" width="10.28515625" style="15" customWidth="1"/>
    <col min="1798" max="1798" width="8.7109375" style="15" customWidth="1"/>
    <col min="1799" max="1799" width="11" style="15" customWidth="1"/>
    <col min="1800" max="1800" width="9.42578125" style="15" customWidth="1"/>
    <col min="1801" max="1801" width="10.42578125" style="15" customWidth="1"/>
    <col min="1802" max="1802" width="12.28515625" style="15" customWidth="1"/>
    <col min="1803" max="1804" width="9.5703125" style="15" customWidth="1"/>
    <col min="1805" max="1805" width="12" style="15" customWidth="1"/>
    <col min="1806" max="1806" width="12.5703125" style="15" customWidth="1"/>
    <col min="1807" max="1807" width="11" style="15" customWidth="1"/>
    <col min="1808" max="1808" width="10.85546875" style="15" customWidth="1"/>
    <col min="1809" max="1810" width="10.7109375" style="15" customWidth="1"/>
    <col min="1811" max="1811" width="9.140625" style="15"/>
    <col min="1812" max="1812" width="12.85546875" style="15" customWidth="1"/>
    <col min="1813" max="1813" width="23.42578125" style="15" customWidth="1"/>
    <col min="1814" max="1815" width="9.140625" style="15"/>
    <col min="1816" max="1816" width="10.5703125" style="15" bestFit="1" customWidth="1"/>
    <col min="1817" max="1817" width="11.28515625" style="15" customWidth="1"/>
    <col min="1818" max="2048" width="9.140625" style="15"/>
    <col min="2049" max="2049" width="88.85546875" style="15" customWidth="1"/>
    <col min="2050" max="2050" width="12.7109375" style="15" customWidth="1"/>
    <col min="2051" max="2051" width="12.85546875" style="15" customWidth="1"/>
    <col min="2052" max="2052" width="12.28515625" style="15" customWidth="1"/>
    <col min="2053" max="2053" width="10.28515625" style="15" customWidth="1"/>
    <col min="2054" max="2054" width="8.7109375" style="15" customWidth="1"/>
    <col min="2055" max="2055" width="11" style="15" customWidth="1"/>
    <col min="2056" max="2056" width="9.42578125" style="15" customWidth="1"/>
    <col min="2057" max="2057" width="10.42578125" style="15" customWidth="1"/>
    <col min="2058" max="2058" width="12.28515625" style="15" customWidth="1"/>
    <col min="2059" max="2060" width="9.5703125" style="15" customWidth="1"/>
    <col min="2061" max="2061" width="12" style="15" customWidth="1"/>
    <col min="2062" max="2062" width="12.5703125" style="15" customWidth="1"/>
    <col min="2063" max="2063" width="11" style="15" customWidth="1"/>
    <col min="2064" max="2064" width="10.85546875" style="15" customWidth="1"/>
    <col min="2065" max="2066" width="10.7109375" style="15" customWidth="1"/>
    <col min="2067" max="2067" width="9.140625" style="15"/>
    <col min="2068" max="2068" width="12.85546875" style="15" customWidth="1"/>
    <col min="2069" max="2069" width="23.42578125" style="15" customWidth="1"/>
    <col min="2070" max="2071" width="9.140625" style="15"/>
    <col min="2072" max="2072" width="10.5703125" style="15" bestFit="1" customWidth="1"/>
    <col min="2073" max="2073" width="11.28515625" style="15" customWidth="1"/>
    <col min="2074" max="2304" width="9.140625" style="15"/>
    <col min="2305" max="2305" width="88.85546875" style="15" customWidth="1"/>
    <col min="2306" max="2306" width="12.7109375" style="15" customWidth="1"/>
    <col min="2307" max="2307" width="12.85546875" style="15" customWidth="1"/>
    <col min="2308" max="2308" width="12.28515625" style="15" customWidth="1"/>
    <col min="2309" max="2309" width="10.28515625" style="15" customWidth="1"/>
    <col min="2310" max="2310" width="8.7109375" style="15" customWidth="1"/>
    <col min="2311" max="2311" width="11" style="15" customWidth="1"/>
    <col min="2312" max="2312" width="9.42578125" style="15" customWidth="1"/>
    <col min="2313" max="2313" width="10.42578125" style="15" customWidth="1"/>
    <col min="2314" max="2314" width="12.28515625" style="15" customWidth="1"/>
    <col min="2315" max="2316" width="9.5703125" style="15" customWidth="1"/>
    <col min="2317" max="2317" width="12" style="15" customWidth="1"/>
    <col min="2318" max="2318" width="12.5703125" style="15" customWidth="1"/>
    <col min="2319" max="2319" width="11" style="15" customWidth="1"/>
    <col min="2320" max="2320" width="10.85546875" style="15" customWidth="1"/>
    <col min="2321" max="2322" width="10.7109375" style="15" customWidth="1"/>
    <col min="2323" max="2323" width="9.140625" style="15"/>
    <col min="2324" max="2324" width="12.85546875" style="15" customWidth="1"/>
    <col min="2325" max="2325" width="23.42578125" style="15" customWidth="1"/>
    <col min="2326" max="2327" width="9.140625" style="15"/>
    <col min="2328" max="2328" width="10.5703125" style="15" bestFit="1" customWidth="1"/>
    <col min="2329" max="2329" width="11.28515625" style="15" customWidth="1"/>
    <col min="2330" max="2560" width="9.140625" style="15"/>
    <col min="2561" max="2561" width="88.85546875" style="15" customWidth="1"/>
    <col min="2562" max="2562" width="12.7109375" style="15" customWidth="1"/>
    <col min="2563" max="2563" width="12.85546875" style="15" customWidth="1"/>
    <col min="2564" max="2564" width="12.28515625" style="15" customWidth="1"/>
    <col min="2565" max="2565" width="10.28515625" style="15" customWidth="1"/>
    <col min="2566" max="2566" width="8.7109375" style="15" customWidth="1"/>
    <col min="2567" max="2567" width="11" style="15" customWidth="1"/>
    <col min="2568" max="2568" width="9.42578125" style="15" customWidth="1"/>
    <col min="2569" max="2569" width="10.42578125" style="15" customWidth="1"/>
    <col min="2570" max="2570" width="12.28515625" style="15" customWidth="1"/>
    <col min="2571" max="2572" width="9.5703125" style="15" customWidth="1"/>
    <col min="2573" max="2573" width="12" style="15" customWidth="1"/>
    <col min="2574" max="2574" width="12.5703125" style="15" customWidth="1"/>
    <col min="2575" max="2575" width="11" style="15" customWidth="1"/>
    <col min="2576" max="2576" width="10.85546875" style="15" customWidth="1"/>
    <col min="2577" max="2578" width="10.7109375" style="15" customWidth="1"/>
    <col min="2579" max="2579" width="9.140625" style="15"/>
    <col min="2580" max="2580" width="12.85546875" style="15" customWidth="1"/>
    <col min="2581" max="2581" width="23.42578125" style="15" customWidth="1"/>
    <col min="2582" max="2583" width="9.140625" style="15"/>
    <col min="2584" max="2584" width="10.5703125" style="15" bestFit="1" customWidth="1"/>
    <col min="2585" max="2585" width="11.28515625" style="15" customWidth="1"/>
    <col min="2586" max="2816" width="9.140625" style="15"/>
    <col min="2817" max="2817" width="88.85546875" style="15" customWidth="1"/>
    <col min="2818" max="2818" width="12.7109375" style="15" customWidth="1"/>
    <col min="2819" max="2819" width="12.85546875" style="15" customWidth="1"/>
    <col min="2820" max="2820" width="12.28515625" style="15" customWidth="1"/>
    <col min="2821" max="2821" width="10.28515625" style="15" customWidth="1"/>
    <col min="2822" max="2822" width="8.7109375" style="15" customWidth="1"/>
    <col min="2823" max="2823" width="11" style="15" customWidth="1"/>
    <col min="2824" max="2824" width="9.42578125" style="15" customWidth="1"/>
    <col min="2825" max="2825" width="10.42578125" style="15" customWidth="1"/>
    <col min="2826" max="2826" width="12.28515625" style="15" customWidth="1"/>
    <col min="2827" max="2828" width="9.5703125" style="15" customWidth="1"/>
    <col min="2829" max="2829" width="12" style="15" customWidth="1"/>
    <col min="2830" max="2830" width="12.5703125" style="15" customWidth="1"/>
    <col min="2831" max="2831" width="11" style="15" customWidth="1"/>
    <col min="2832" max="2832" width="10.85546875" style="15" customWidth="1"/>
    <col min="2833" max="2834" width="10.7109375" style="15" customWidth="1"/>
    <col min="2835" max="2835" width="9.140625" style="15"/>
    <col min="2836" max="2836" width="12.85546875" style="15" customWidth="1"/>
    <col min="2837" max="2837" width="23.42578125" style="15" customWidth="1"/>
    <col min="2838" max="2839" width="9.140625" style="15"/>
    <col min="2840" max="2840" width="10.5703125" style="15" bestFit="1" customWidth="1"/>
    <col min="2841" max="2841" width="11.28515625" style="15" customWidth="1"/>
    <col min="2842" max="3072" width="9.140625" style="15"/>
    <col min="3073" max="3073" width="88.85546875" style="15" customWidth="1"/>
    <col min="3074" max="3074" width="12.7109375" style="15" customWidth="1"/>
    <col min="3075" max="3075" width="12.85546875" style="15" customWidth="1"/>
    <col min="3076" max="3076" width="12.28515625" style="15" customWidth="1"/>
    <col min="3077" max="3077" width="10.28515625" style="15" customWidth="1"/>
    <col min="3078" max="3078" width="8.7109375" style="15" customWidth="1"/>
    <col min="3079" max="3079" width="11" style="15" customWidth="1"/>
    <col min="3080" max="3080" width="9.42578125" style="15" customWidth="1"/>
    <col min="3081" max="3081" width="10.42578125" style="15" customWidth="1"/>
    <col min="3082" max="3082" width="12.28515625" style="15" customWidth="1"/>
    <col min="3083" max="3084" width="9.5703125" style="15" customWidth="1"/>
    <col min="3085" max="3085" width="12" style="15" customWidth="1"/>
    <col min="3086" max="3086" width="12.5703125" style="15" customWidth="1"/>
    <col min="3087" max="3087" width="11" style="15" customWidth="1"/>
    <col min="3088" max="3088" width="10.85546875" style="15" customWidth="1"/>
    <col min="3089" max="3090" width="10.7109375" style="15" customWidth="1"/>
    <col min="3091" max="3091" width="9.140625" style="15"/>
    <col min="3092" max="3092" width="12.85546875" style="15" customWidth="1"/>
    <col min="3093" max="3093" width="23.42578125" style="15" customWidth="1"/>
    <col min="3094" max="3095" width="9.140625" style="15"/>
    <col min="3096" max="3096" width="10.5703125" style="15" bestFit="1" customWidth="1"/>
    <col min="3097" max="3097" width="11.28515625" style="15" customWidth="1"/>
    <col min="3098" max="3328" width="9.140625" style="15"/>
    <col min="3329" max="3329" width="88.85546875" style="15" customWidth="1"/>
    <col min="3330" max="3330" width="12.7109375" style="15" customWidth="1"/>
    <col min="3331" max="3331" width="12.85546875" style="15" customWidth="1"/>
    <col min="3332" max="3332" width="12.28515625" style="15" customWidth="1"/>
    <col min="3333" max="3333" width="10.28515625" style="15" customWidth="1"/>
    <col min="3334" max="3334" width="8.7109375" style="15" customWidth="1"/>
    <col min="3335" max="3335" width="11" style="15" customWidth="1"/>
    <col min="3336" max="3336" width="9.42578125" style="15" customWidth="1"/>
    <col min="3337" max="3337" width="10.42578125" style="15" customWidth="1"/>
    <col min="3338" max="3338" width="12.28515625" style="15" customWidth="1"/>
    <col min="3339" max="3340" width="9.5703125" style="15" customWidth="1"/>
    <col min="3341" max="3341" width="12" style="15" customWidth="1"/>
    <col min="3342" max="3342" width="12.5703125" style="15" customWidth="1"/>
    <col min="3343" max="3343" width="11" style="15" customWidth="1"/>
    <col min="3344" max="3344" width="10.85546875" style="15" customWidth="1"/>
    <col min="3345" max="3346" width="10.7109375" style="15" customWidth="1"/>
    <col min="3347" max="3347" width="9.140625" style="15"/>
    <col min="3348" max="3348" width="12.85546875" style="15" customWidth="1"/>
    <col min="3349" max="3349" width="23.42578125" style="15" customWidth="1"/>
    <col min="3350" max="3351" width="9.140625" style="15"/>
    <col min="3352" max="3352" width="10.5703125" style="15" bestFit="1" customWidth="1"/>
    <col min="3353" max="3353" width="11.28515625" style="15" customWidth="1"/>
    <col min="3354" max="3584" width="9.140625" style="15"/>
    <col min="3585" max="3585" width="88.85546875" style="15" customWidth="1"/>
    <col min="3586" max="3586" width="12.7109375" style="15" customWidth="1"/>
    <col min="3587" max="3587" width="12.85546875" style="15" customWidth="1"/>
    <col min="3588" max="3588" width="12.28515625" style="15" customWidth="1"/>
    <col min="3589" max="3589" width="10.28515625" style="15" customWidth="1"/>
    <col min="3590" max="3590" width="8.7109375" style="15" customWidth="1"/>
    <col min="3591" max="3591" width="11" style="15" customWidth="1"/>
    <col min="3592" max="3592" width="9.42578125" style="15" customWidth="1"/>
    <col min="3593" max="3593" width="10.42578125" style="15" customWidth="1"/>
    <col min="3594" max="3594" width="12.28515625" style="15" customWidth="1"/>
    <col min="3595" max="3596" width="9.5703125" style="15" customWidth="1"/>
    <col min="3597" max="3597" width="12" style="15" customWidth="1"/>
    <col min="3598" max="3598" width="12.5703125" style="15" customWidth="1"/>
    <col min="3599" max="3599" width="11" style="15" customWidth="1"/>
    <col min="3600" max="3600" width="10.85546875" style="15" customWidth="1"/>
    <col min="3601" max="3602" width="10.7109375" style="15" customWidth="1"/>
    <col min="3603" max="3603" width="9.140625" style="15"/>
    <col min="3604" max="3604" width="12.85546875" style="15" customWidth="1"/>
    <col min="3605" max="3605" width="23.42578125" style="15" customWidth="1"/>
    <col min="3606" max="3607" width="9.140625" style="15"/>
    <col min="3608" max="3608" width="10.5703125" style="15" bestFit="1" customWidth="1"/>
    <col min="3609" max="3609" width="11.28515625" style="15" customWidth="1"/>
    <col min="3610" max="3840" width="9.140625" style="15"/>
    <col min="3841" max="3841" width="88.85546875" style="15" customWidth="1"/>
    <col min="3842" max="3842" width="12.7109375" style="15" customWidth="1"/>
    <col min="3843" max="3843" width="12.85546875" style="15" customWidth="1"/>
    <col min="3844" max="3844" width="12.28515625" style="15" customWidth="1"/>
    <col min="3845" max="3845" width="10.28515625" style="15" customWidth="1"/>
    <col min="3846" max="3846" width="8.7109375" style="15" customWidth="1"/>
    <col min="3847" max="3847" width="11" style="15" customWidth="1"/>
    <col min="3848" max="3848" width="9.42578125" style="15" customWidth="1"/>
    <col min="3849" max="3849" width="10.42578125" style="15" customWidth="1"/>
    <col min="3850" max="3850" width="12.28515625" style="15" customWidth="1"/>
    <col min="3851" max="3852" width="9.5703125" style="15" customWidth="1"/>
    <col min="3853" max="3853" width="12" style="15" customWidth="1"/>
    <col min="3854" max="3854" width="12.5703125" style="15" customWidth="1"/>
    <col min="3855" max="3855" width="11" style="15" customWidth="1"/>
    <col min="3856" max="3856" width="10.85546875" style="15" customWidth="1"/>
    <col min="3857" max="3858" width="10.7109375" style="15" customWidth="1"/>
    <col min="3859" max="3859" width="9.140625" style="15"/>
    <col min="3860" max="3860" width="12.85546875" style="15" customWidth="1"/>
    <col min="3861" max="3861" width="23.42578125" style="15" customWidth="1"/>
    <col min="3862" max="3863" width="9.140625" style="15"/>
    <col min="3864" max="3864" width="10.5703125" style="15" bestFit="1" customWidth="1"/>
    <col min="3865" max="3865" width="11.28515625" style="15" customWidth="1"/>
    <col min="3866" max="4096" width="9.140625" style="15"/>
    <col min="4097" max="4097" width="88.85546875" style="15" customWidth="1"/>
    <col min="4098" max="4098" width="12.7109375" style="15" customWidth="1"/>
    <col min="4099" max="4099" width="12.85546875" style="15" customWidth="1"/>
    <col min="4100" max="4100" width="12.28515625" style="15" customWidth="1"/>
    <col min="4101" max="4101" width="10.28515625" style="15" customWidth="1"/>
    <col min="4102" max="4102" width="8.7109375" style="15" customWidth="1"/>
    <col min="4103" max="4103" width="11" style="15" customWidth="1"/>
    <col min="4104" max="4104" width="9.42578125" style="15" customWidth="1"/>
    <col min="4105" max="4105" width="10.42578125" style="15" customWidth="1"/>
    <col min="4106" max="4106" width="12.28515625" style="15" customWidth="1"/>
    <col min="4107" max="4108" width="9.5703125" style="15" customWidth="1"/>
    <col min="4109" max="4109" width="12" style="15" customWidth="1"/>
    <col min="4110" max="4110" width="12.5703125" style="15" customWidth="1"/>
    <col min="4111" max="4111" width="11" style="15" customWidth="1"/>
    <col min="4112" max="4112" width="10.85546875" style="15" customWidth="1"/>
    <col min="4113" max="4114" width="10.7109375" style="15" customWidth="1"/>
    <col min="4115" max="4115" width="9.140625" style="15"/>
    <col min="4116" max="4116" width="12.85546875" style="15" customWidth="1"/>
    <col min="4117" max="4117" width="23.42578125" style="15" customWidth="1"/>
    <col min="4118" max="4119" width="9.140625" style="15"/>
    <col min="4120" max="4120" width="10.5703125" style="15" bestFit="1" customWidth="1"/>
    <col min="4121" max="4121" width="11.28515625" style="15" customWidth="1"/>
    <col min="4122" max="4352" width="9.140625" style="15"/>
    <col min="4353" max="4353" width="88.85546875" style="15" customWidth="1"/>
    <col min="4354" max="4354" width="12.7109375" style="15" customWidth="1"/>
    <col min="4355" max="4355" width="12.85546875" style="15" customWidth="1"/>
    <col min="4356" max="4356" width="12.28515625" style="15" customWidth="1"/>
    <col min="4357" max="4357" width="10.28515625" style="15" customWidth="1"/>
    <col min="4358" max="4358" width="8.7109375" style="15" customWidth="1"/>
    <col min="4359" max="4359" width="11" style="15" customWidth="1"/>
    <col min="4360" max="4360" width="9.42578125" style="15" customWidth="1"/>
    <col min="4361" max="4361" width="10.42578125" style="15" customWidth="1"/>
    <col min="4362" max="4362" width="12.28515625" style="15" customWidth="1"/>
    <col min="4363" max="4364" width="9.5703125" style="15" customWidth="1"/>
    <col min="4365" max="4365" width="12" style="15" customWidth="1"/>
    <col min="4366" max="4366" width="12.5703125" style="15" customWidth="1"/>
    <col min="4367" max="4367" width="11" style="15" customWidth="1"/>
    <col min="4368" max="4368" width="10.85546875" style="15" customWidth="1"/>
    <col min="4369" max="4370" width="10.7109375" style="15" customWidth="1"/>
    <col min="4371" max="4371" width="9.140625" style="15"/>
    <col min="4372" max="4372" width="12.85546875" style="15" customWidth="1"/>
    <col min="4373" max="4373" width="23.42578125" style="15" customWidth="1"/>
    <col min="4374" max="4375" width="9.140625" style="15"/>
    <col min="4376" max="4376" width="10.5703125" style="15" bestFit="1" customWidth="1"/>
    <col min="4377" max="4377" width="11.28515625" style="15" customWidth="1"/>
    <col min="4378" max="4608" width="9.140625" style="15"/>
    <col min="4609" max="4609" width="88.85546875" style="15" customWidth="1"/>
    <col min="4610" max="4610" width="12.7109375" style="15" customWidth="1"/>
    <col min="4611" max="4611" width="12.85546875" style="15" customWidth="1"/>
    <col min="4612" max="4612" width="12.28515625" style="15" customWidth="1"/>
    <col min="4613" max="4613" width="10.28515625" style="15" customWidth="1"/>
    <col min="4614" max="4614" width="8.7109375" style="15" customWidth="1"/>
    <col min="4615" max="4615" width="11" style="15" customWidth="1"/>
    <col min="4616" max="4616" width="9.42578125" style="15" customWidth="1"/>
    <col min="4617" max="4617" width="10.42578125" style="15" customWidth="1"/>
    <col min="4618" max="4618" width="12.28515625" style="15" customWidth="1"/>
    <col min="4619" max="4620" width="9.5703125" style="15" customWidth="1"/>
    <col min="4621" max="4621" width="12" style="15" customWidth="1"/>
    <col min="4622" max="4622" width="12.5703125" style="15" customWidth="1"/>
    <col min="4623" max="4623" width="11" style="15" customWidth="1"/>
    <col min="4624" max="4624" width="10.85546875" style="15" customWidth="1"/>
    <col min="4625" max="4626" width="10.7109375" style="15" customWidth="1"/>
    <col min="4627" max="4627" width="9.140625" style="15"/>
    <col min="4628" max="4628" width="12.85546875" style="15" customWidth="1"/>
    <col min="4629" max="4629" width="23.42578125" style="15" customWidth="1"/>
    <col min="4630" max="4631" width="9.140625" style="15"/>
    <col min="4632" max="4632" width="10.5703125" style="15" bestFit="1" customWidth="1"/>
    <col min="4633" max="4633" width="11.28515625" style="15" customWidth="1"/>
    <col min="4634" max="4864" width="9.140625" style="15"/>
    <col min="4865" max="4865" width="88.85546875" style="15" customWidth="1"/>
    <col min="4866" max="4866" width="12.7109375" style="15" customWidth="1"/>
    <col min="4867" max="4867" width="12.85546875" style="15" customWidth="1"/>
    <col min="4868" max="4868" width="12.28515625" style="15" customWidth="1"/>
    <col min="4869" max="4869" width="10.28515625" style="15" customWidth="1"/>
    <col min="4870" max="4870" width="8.7109375" style="15" customWidth="1"/>
    <col min="4871" max="4871" width="11" style="15" customWidth="1"/>
    <col min="4872" max="4872" width="9.42578125" style="15" customWidth="1"/>
    <col min="4873" max="4873" width="10.42578125" style="15" customWidth="1"/>
    <col min="4874" max="4874" width="12.28515625" style="15" customWidth="1"/>
    <col min="4875" max="4876" width="9.5703125" style="15" customWidth="1"/>
    <col min="4877" max="4877" width="12" style="15" customWidth="1"/>
    <col min="4878" max="4878" width="12.5703125" style="15" customWidth="1"/>
    <col min="4879" max="4879" width="11" style="15" customWidth="1"/>
    <col min="4880" max="4880" width="10.85546875" style="15" customWidth="1"/>
    <col min="4881" max="4882" width="10.7109375" style="15" customWidth="1"/>
    <col min="4883" max="4883" width="9.140625" style="15"/>
    <col min="4884" max="4884" width="12.85546875" style="15" customWidth="1"/>
    <col min="4885" max="4885" width="23.42578125" style="15" customWidth="1"/>
    <col min="4886" max="4887" width="9.140625" style="15"/>
    <col min="4888" max="4888" width="10.5703125" style="15" bestFit="1" customWidth="1"/>
    <col min="4889" max="4889" width="11.28515625" style="15" customWidth="1"/>
    <col min="4890" max="5120" width="9.140625" style="15"/>
    <col min="5121" max="5121" width="88.85546875" style="15" customWidth="1"/>
    <col min="5122" max="5122" width="12.7109375" style="15" customWidth="1"/>
    <col min="5123" max="5123" width="12.85546875" style="15" customWidth="1"/>
    <col min="5124" max="5124" width="12.28515625" style="15" customWidth="1"/>
    <col min="5125" max="5125" width="10.28515625" style="15" customWidth="1"/>
    <col min="5126" max="5126" width="8.7109375" style="15" customWidth="1"/>
    <col min="5127" max="5127" width="11" style="15" customWidth="1"/>
    <col min="5128" max="5128" width="9.42578125" style="15" customWidth="1"/>
    <col min="5129" max="5129" width="10.42578125" style="15" customWidth="1"/>
    <col min="5130" max="5130" width="12.28515625" style="15" customWidth="1"/>
    <col min="5131" max="5132" width="9.5703125" style="15" customWidth="1"/>
    <col min="5133" max="5133" width="12" style="15" customWidth="1"/>
    <col min="5134" max="5134" width="12.5703125" style="15" customWidth="1"/>
    <col min="5135" max="5135" width="11" style="15" customWidth="1"/>
    <col min="5136" max="5136" width="10.85546875" style="15" customWidth="1"/>
    <col min="5137" max="5138" width="10.7109375" style="15" customWidth="1"/>
    <col min="5139" max="5139" width="9.140625" style="15"/>
    <col min="5140" max="5140" width="12.85546875" style="15" customWidth="1"/>
    <col min="5141" max="5141" width="23.42578125" style="15" customWidth="1"/>
    <col min="5142" max="5143" width="9.140625" style="15"/>
    <col min="5144" max="5144" width="10.5703125" style="15" bestFit="1" customWidth="1"/>
    <col min="5145" max="5145" width="11.28515625" style="15" customWidth="1"/>
    <col min="5146" max="5376" width="9.140625" style="15"/>
    <col min="5377" max="5377" width="88.85546875" style="15" customWidth="1"/>
    <col min="5378" max="5378" width="12.7109375" style="15" customWidth="1"/>
    <col min="5379" max="5379" width="12.85546875" style="15" customWidth="1"/>
    <col min="5380" max="5380" width="12.28515625" style="15" customWidth="1"/>
    <col min="5381" max="5381" width="10.28515625" style="15" customWidth="1"/>
    <col min="5382" max="5382" width="8.7109375" style="15" customWidth="1"/>
    <col min="5383" max="5383" width="11" style="15" customWidth="1"/>
    <col min="5384" max="5384" width="9.42578125" style="15" customWidth="1"/>
    <col min="5385" max="5385" width="10.42578125" style="15" customWidth="1"/>
    <col min="5386" max="5386" width="12.28515625" style="15" customWidth="1"/>
    <col min="5387" max="5388" width="9.5703125" style="15" customWidth="1"/>
    <col min="5389" max="5389" width="12" style="15" customWidth="1"/>
    <col min="5390" max="5390" width="12.5703125" style="15" customWidth="1"/>
    <col min="5391" max="5391" width="11" style="15" customWidth="1"/>
    <col min="5392" max="5392" width="10.85546875" style="15" customWidth="1"/>
    <col min="5393" max="5394" width="10.7109375" style="15" customWidth="1"/>
    <col min="5395" max="5395" width="9.140625" style="15"/>
    <col min="5396" max="5396" width="12.85546875" style="15" customWidth="1"/>
    <col min="5397" max="5397" width="23.42578125" style="15" customWidth="1"/>
    <col min="5398" max="5399" width="9.140625" style="15"/>
    <col min="5400" max="5400" width="10.5703125" style="15" bestFit="1" customWidth="1"/>
    <col min="5401" max="5401" width="11.28515625" style="15" customWidth="1"/>
    <col min="5402" max="5632" width="9.140625" style="15"/>
    <col min="5633" max="5633" width="88.85546875" style="15" customWidth="1"/>
    <col min="5634" max="5634" width="12.7109375" style="15" customWidth="1"/>
    <col min="5635" max="5635" width="12.85546875" style="15" customWidth="1"/>
    <col min="5636" max="5636" width="12.28515625" style="15" customWidth="1"/>
    <col min="5637" max="5637" width="10.28515625" style="15" customWidth="1"/>
    <col min="5638" max="5638" width="8.7109375" style="15" customWidth="1"/>
    <col min="5639" max="5639" width="11" style="15" customWidth="1"/>
    <col min="5640" max="5640" width="9.42578125" style="15" customWidth="1"/>
    <col min="5641" max="5641" width="10.42578125" style="15" customWidth="1"/>
    <col min="5642" max="5642" width="12.28515625" style="15" customWidth="1"/>
    <col min="5643" max="5644" width="9.5703125" style="15" customWidth="1"/>
    <col min="5645" max="5645" width="12" style="15" customWidth="1"/>
    <col min="5646" max="5646" width="12.5703125" style="15" customWidth="1"/>
    <col min="5647" max="5647" width="11" style="15" customWidth="1"/>
    <col min="5648" max="5648" width="10.85546875" style="15" customWidth="1"/>
    <col min="5649" max="5650" width="10.7109375" style="15" customWidth="1"/>
    <col min="5651" max="5651" width="9.140625" style="15"/>
    <col min="5652" max="5652" width="12.85546875" style="15" customWidth="1"/>
    <col min="5653" max="5653" width="23.42578125" style="15" customWidth="1"/>
    <col min="5654" max="5655" width="9.140625" style="15"/>
    <col min="5656" max="5656" width="10.5703125" style="15" bestFit="1" customWidth="1"/>
    <col min="5657" max="5657" width="11.28515625" style="15" customWidth="1"/>
    <col min="5658" max="5888" width="9.140625" style="15"/>
    <col min="5889" max="5889" width="88.85546875" style="15" customWidth="1"/>
    <col min="5890" max="5890" width="12.7109375" style="15" customWidth="1"/>
    <col min="5891" max="5891" width="12.85546875" style="15" customWidth="1"/>
    <col min="5892" max="5892" width="12.28515625" style="15" customWidth="1"/>
    <col min="5893" max="5893" width="10.28515625" style="15" customWidth="1"/>
    <col min="5894" max="5894" width="8.7109375" style="15" customWidth="1"/>
    <col min="5895" max="5895" width="11" style="15" customWidth="1"/>
    <col min="5896" max="5896" width="9.42578125" style="15" customWidth="1"/>
    <col min="5897" max="5897" width="10.42578125" style="15" customWidth="1"/>
    <col min="5898" max="5898" width="12.28515625" style="15" customWidth="1"/>
    <col min="5899" max="5900" width="9.5703125" style="15" customWidth="1"/>
    <col min="5901" max="5901" width="12" style="15" customWidth="1"/>
    <col min="5902" max="5902" width="12.5703125" style="15" customWidth="1"/>
    <col min="5903" max="5903" width="11" style="15" customWidth="1"/>
    <col min="5904" max="5904" width="10.85546875" style="15" customWidth="1"/>
    <col min="5905" max="5906" width="10.7109375" style="15" customWidth="1"/>
    <col min="5907" max="5907" width="9.140625" style="15"/>
    <col min="5908" max="5908" width="12.85546875" style="15" customWidth="1"/>
    <col min="5909" max="5909" width="23.42578125" style="15" customWidth="1"/>
    <col min="5910" max="5911" width="9.140625" style="15"/>
    <col min="5912" max="5912" width="10.5703125" style="15" bestFit="1" customWidth="1"/>
    <col min="5913" max="5913" width="11.28515625" style="15" customWidth="1"/>
    <col min="5914" max="6144" width="9.140625" style="15"/>
    <col min="6145" max="6145" width="88.85546875" style="15" customWidth="1"/>
    <col min="6146" max="6146" width="12.7109375" style="15" customWidth="1"/>
    <col min="6147" max="6147" width="12.85546875" style="15" customWidth="1"/>
    <col min="6148" max="6148" width="12.28515625" style="15" customWidth="1"/>
    <col min="6149" max="6149" width="10.28515625" style="15" customWidth="1"/>
    <col min="6150" max="6150" width="8.7109375" style="15" customWidth="1"/>
    <col min="6151" max="6151" width="11" style="15" customWidth="1"/>
    <col min="6152" max="6152" width="9.42578125" style="15" customWidth="1"/>
    <col min="6153" max="6153" width="10.42578125" style="15" customWidth="1"/>
    <col min="6154" max="6154" width="12.28515625" style="15" customWidth="1"/>
    <col min="6155" max="6156" width="9.5703125" style="15" customWidth="1"/>
    <col min="6157" max="6157" width="12" style="15" customWidth="1"/>
    <col min="6158" max="6158" width="12.5703125" style="15" customWidth="1"/>
    <col min="6159" max="6159" width="11" style="15" customWidth="1"/>
    <col min="6160" max="6160" width="10.85546875" style="15" customWidth="1"/>
    <col min="6161" max="6162" width="10.7109375" style="15" customWidth="1"/>
    <col min="6163" max="6163" width="9.140625" style="15"/>
    <col min="6164" max="6164" width="12.85546875" style="15" customWidth="1"/>
    <col min="6165" max="6165" width="23.42578125" style="15" customWidth="1"/>
    <col min="6166" max="6167" width="9.140625" style="15"/>
    <col min="6168" max="6168" width="10.5703125" style="15" bestFit="1" customWidth="1"/>
    <col min="6169" max="6169" width="11.28515625" style="15" customWidth="1"/>
    <col min="6170" max="6400" width="9.140625" style="15"/>
    <col min="6401" max="6401" width="88.85546875" style="15" customWidth="1"/>
    <col min="6402" max="6402" width="12.7109375" style="15" customWidth="1"/>
    <col min="6403" max="6403" width="12.85546875" style="15" customWidth="1"/>
    <col min="6404" max="6404" width="12.28515625" style="15" customWidth="1"/>
    <col min="6405" max="6405" width="10.28515625" style="15" customWidth="1"/>
    <col min="6406" max="6406" width="8.7109375" style="15" customWidth="1"/>
    <col min="6407" max="6407" width="11" style="15" customWidth="1"/>
    <col min="6408" max="6408" width="9.42578125" style="15" customWidth="1"/>
    <col min="6409" max="6409" width="10.42578125" style="15" customWidth="1"/>
    <col min="6410" max="6410" width="12.28515625" style="15" customWidth="1"/>
    <col min="6411" max="6412" width="9.5703125" style="15" customWidth="1"/>
    <col min="6413" max="6413" width="12" style="15" customWidth="1"/>
    <col min="6414" max="6414" width="12.5703125" style="15" customWidth="1"/>
    <col min="6415" max="6415" width="11" style="15" customWidth="1"/>
    <col min="6416" max="6416" width="10.85546875" style="15" customWidth="1"/>
    <col min="6417" max="6418" width="10.7109375" style="15" customWidth="1"/>
    <col min="6419" max="6419" width="9.140625" style="15"/>
    <col min="6420" max="6420" width="12.85546875" style="15" customWidth="1"/>
    <col min="6421" max="6421" width="23.42578125" style="15" customWidth="1"/>
    <col min="6422" max="6423" width="9.140625" style="15"/>
    <col min="6424" max="6424" width="10.5703125" style="15" bestFit="1" customWidth="1"/>
    <col min="6425" max="6425" width="11.28515625" style="15" customWidth="1"/>
    <col min="6426" max="6656" width="9.140625" style="15"/>
    <col min="6657" max="6657" width="88.85546875" style="15" customWidth="1"/>
    <col min="6658" max="6658" width="12.7109375" style="15" customWidth="1"/>
    <col min="6659" max="6659" width="12.85546875" style="15" customWidth="1"/>
    <col min="6660" max="6660" width="12.28515625" style="15" customWidth="1"/>
    <col min="6661" max="6661" width="10.28515625" style="15" customWidth="1"/>
    <col min="6662" max="6662" width="8.7109375" style="15" customWidth="1"/>
    <col min="6663" max="6663" width="11" style="15" customWidth="1"/>
    <col min="6664" max="6664" width="9.42578125" style="15" customWidth="1"/>
    <col min="6665" max="6665" width="10.42578125" style="15" customWidth="1"/>
    <col min="6666" max="6666" width="12.28515625" style="15" customWidth="1"/>
    <col min="6667" max="6668" width="9.5703125" style="15" customWidth="1"/>
    <col min="6669" max="6669" width="12" style="15" customWidth="1"/>
    <col min="6670" max="6670" width="12.5703125" style="15" customWidth="1"/>
    <col min="6671" max="6671" width="11" style="15" customWidth="1"/>
    <col min="6672" max="6672" width="10.85546875" style="15" customWidth="1"/>
    <col min="6673" max="6674" width="10.7109375" style="15" customWidth="1"/>
    <col min="6675" max="6675" width="9.140625" style="15"/>
    <col min="6676" max="6676" width="12.85546875" style="15" customWidth="1"/>
    <col min="6677" max="6677" width="23.42578125" style="15" customWidth="1"/>
    <col min="6678" max="6679" width="9.140625" style="15"/>
    <col min="6680" max="6680" width="10.5703125" style="15" bestFit="1" customWidth="1"/>
    <col min="6681" max="6681" width="11.28515625" style="15" customWidth="1"/>
    <col min="6682" max="6912" width="9.140625" style="15"/>
    <col min="6913" max="6913" width="88.85546875" style="15" customWidth="1"/>
    <col min="6914" max="6914" width="12.7109375" style="15" customWidth="1"/>
    <col min="6915" max="6915" width="12.85546875" style="15" customWidth="1"/>
    <col min="6916" max="6916" width="12.28515625" style="15" customWidth="1"/>
    <col min="6917" max="6917" width="10.28515625" style="15" customWidth="1"/>
    <col min="6918" max="6918" width="8.7109375" style="15" customWidth="1"/>
    <col min="6919" max="6919" width="11" style="15" customWidth="1"/>
    <col min="6920" max="6920" width="9.42578125" style="15" customWidth="1"/>
    <col min="6921" max="6921" width="10.42578125" style="15" customWidth="1"/>
    <col min="6922" max="6922" width="12.28515625" style="15" customWidth="1"/>
    <col min="6923" max="6924" width="9.5703125" style="15" customWidth="1"/>
    <col min="6925" max="6925" width="12" style="15" customWidth="1"/>
    <col min="6926" max="6926" width="12.5703125" style="15" customWidth="1"/>
    <col min="6927" max="6927" width="11" style="15" customWidth="1"/>
    <col min="6928" max="6928" width="10.85546875" style="15" customWidth="1"/>
    <col min="6929" max="6930" width="10.7109375" style="15" customWidth="1"/>
    <col min="6931" max="6931" width="9.140625" style="15"/>
    <col min="6932" max="6932" width="12.85546875" style="15" customWidth="1"/>
    <col min="6933" max="6933" width="23.42578125" style="15" customWidth="1"/>
    <col min="6934" max="6935" width="9.140625" style="15"/>
    <col min="6936" max="6936" width="10.5703125" style="15" bestFit="1" customWidth="1"/>
    <col min="6937" max="6937" width="11.28515625" style="15" customWidth="1"/>
    <col min="6938" max="7168" width="9.140625" style="15"/>
    <col min="7169" max="7169" width="88.85546875" style="15" customWidth="1"/>
    <col min="7170" max="7170" width="12.7109375" style="15" customWidth="1"/>
    <col min="7171" max="7171" width="12.85546875" style="15" customWidth="1"/>
    <col min="7172" max="7172" width="12.28515625" style="15" customWidth="1"/>
    <col min="7173" max="7173" width="10.28515625" style="15" customWidth="1"/>
    <col min="7174" max="7174" width="8.7109375" style="15" customWidth="1"/>
    <col min="7175" max="7175" width="11" style="15" customWidth="1"/>
    <col min="7176" max="7176" width="9.42578125" style="15" customWidth="1"/>
    <col min="7177" max="7177" width="10.42578125" style="15" customWidth="1"/>
    <col min="7178" max="7178" width="12.28515625" style="15" customWidth="1"/>
    <col min="7179" max="7180" width="9.5703125" style="15" customWidth="1"/>
    <col min="7181" max="7181" width="12" style="15" customWidth="1"/>
    <col min="7182" max="7182" width="12.5703125" style="15" customWidth="1"/>
    <col min="7183" max="7183" width="11" style="15" customWidth="1"/>
    <col min="7184" max="7184" width="10.85546875" style="15" customWidth="1"/>
    <col min="7185" max="7186" width="10.7109375" style="15" customWidth="1"/>
    <col min="7187" max="7187" width="9.140625" style="15"/>
    <col min="7188" max="7188" width="12.85546875" style="15" customWidth="1"/>
    <col min="7189" max="7189" width="23.42578125" style="15" customWidth="1"/>
    <col min="7190" max="7191" width="9.140625" style="15"/>
    <col min="7192" max="7192" width="10.5703125" style="15" bestFit="1" customWidth="1"/>
    <col min="7193" max="7193" width="11.28515625" style="15" customWidth="1"/>
    <col min="7194" max="7424" width="9.140625" style="15"/>
    <col min="7425" max="7425" width="88.85546875" style="15" customWidth="1"/>
    <col min="7426" max="7426" width="12.7109375" style="15" customWidth="1"/>
    <col min="7427" max="7427" width="12.85546875" style="15" customWidth="1"/>
    <col min="7428" max="7428" width="12.28515625" style="15" customWidth="1"/>
    <col min="7429" max="7429" width="10.28515625" style="15" customWidth="1"/>
    <col min="7430" max="7430" width="8.7109375" style="15" customWidth="1"/>
    <col min="7431" max="7431" width="11" style="15" customWidth="1"/>
    <col min="7432" max="7432" width="9.42578125" style="15" customWidth="1"/>
    <col min="7433" max="7433" width="10.42578125" style="15" customWidth="1"/>
    <col min="7434" max="7434" width="12.28515625" style="15" customWidth="1"/>
    <col min="7435" max="7436" width="9.5703125" style="15" customWidth="1"/>
    <col min="7437" max="7437" width="12" style="15" customWidth="1"/>
    <col min="7438" max="7438" width="12.5703125" style="15" customWidth="1"/>
    <col min="7439" max="7439" width="11" style="15" customWidth="1"/>
    <col min="7440" max="7440" width="10.85546875" style="15" customWidth="1"/>
    <col min="7441" max="7442" width="10.7109375" style="15" customWidth="1"/>
    <col min="7443" max="7443" width="9.140625" style="15"/>
    <col min="7444" max="7444" width="12.85546875" style="15" customWidth="1"/>
    <col min="7445" max="7445" width="23.42578125" style="15" customWidth="1"/>
    <col min="7446" max="7447" width="9.140625" style="15"/>
    <col min="7448" max="7448" width="10.5703125" style="15" bestFit="1" customWidth="1"/>
    <col min="7449" max="7449" width="11.28515625" style="15" customWidth="1"/>
    <col min="7450" max="7680" width="9.140625" style="15"/>
    <col min="7681" max="7681" width="88.85546875" style="15" customWidth="1"/>
    <col min="7682" max="7682" width="12.7109375" style="15" customWidth="1"/>
    <col min="7683" max="7683" width="12.85546875" style="15" customWidth="1"/>
    <col min="7684" max="7684" width="12.28515625" style="15" customWidth="1"/>
    <col min="7685" max="7685" width="10.28515625" style="15" customWidth="1"/>
    <col min="7686" max="7686" width="8.7109375" style="15" customWidth="1"/>
    <col min="7687" max="7687" width="11" style="15" customWidth="1"/>
    <col min="7688" max="7688" width="9.42578125" style="15" customWidth="1"/>
    <col min="7689" max="7689" width="10.42578125" style="15" customWidth="1"/>
    <col min="7690" max="7690" width="12.28515625" style="15" customWidth="1"/>
    <col min="7691" max="7692" width="9.5703125" style="15" customWidth="1"/>
    <col min="7693" max="7693" width="12" style="15" customWidth="1"/>
    <col min="7694" max="7694" width="12.5703125" style="15" customWidth="1"/>
    <col min="7695" max="7695" width="11" style="15" customWidth="1"/>
    <col min="7696" max="7696" width="10.85546875" style="15" customWidth="1"/>
    <col min="7697" max="7698" width="10.7109375" style="15" customWidth="1"/>
    <col min="7699" max="7699" width="9.140625" style="15"/>
    <col min="7700" max="7700" width="12.85546875" style="15" customWidth="1"/>
    <col min="7701" max="7701" width="23.42578125" style="15" customWidth="1"/>
    <col min="7702" max="7703" width="9.140625" style="15"/>
    <col min="7704" max="7704" width="10.5703125" style="15" bestFit="1" customWidth="1"/>
    <col min="7705" max="7705" width="11.28515625" style="15" customWidth="1"/>
    <col min="7706" max="7936" width="9.140625" style="15"/>
    <col min="7937" max="7937" width="88.85546875" style="15" customWidth="1"/>
    <col min="7938" max="7938" width="12.7109375" style="15" customWidth="1"/>
    <col min="7939" max="7939" width="12.85546875" style="15" customWidth="1"/>
    <col min="7940" max="7940" width="12.28515625" style="15" customWidth="1"/>
    <col min="7941" max="7941" width="10.28515625" style="15" customWidth="1"/>
    <col min="7942" max="7942" width="8.7109375" style="15" customWidth="1"/>
    <col min="7943" max="7943" width="11" style="15" customWidth="1"/>
    <col min="7944" max="7944" width="9.42578125" style="15" customWidth="1"/>
    <col min="7945" max="7945" width="10.42578125" style="15" customWidth="1"/>
    <col min="7946" max="7946" width="12.28515625" style="15" customWidth="1"/>
    <col min="7947" max="7948" width="9.5703125" style="15" customWidth="1"/>
    <col min="7949" max="7949" width="12" style="15" customWidth="1"/>
    <col min="7950" max="7950" width="12.5703125" style="15" customWidth="1"/>
    <col min="7951" max="7951" width="11" style="15" customWidth="1"/>
    <col min="7952" max="7952" width="10.85546875" style="15" customWidth="1"/>
    <col min="7953" max="7954" width="10.7109375" style="15" customWidth="1"/>
    <col min="7955" max="7955" width="9.140625" style="15"/>
    <col min="7956" max="7956" width="12.85546875" style="15" customWidth="1"/>
    <col min="7957" max="7957" width="23.42578125" style="15" customWidth="1"/>
    <col min="7958" max="7959" width="9.140625" style="15"/>
    <col min="7960" max="7960" width="10.5703125" style="15" bestFit="1" customWidth="1"/>
    <col min="7961" max="7961" width="11.28515625" style="15" customWidth="1"/>
    <col min="7962" max="8192" width="9.140625" style="15"/>
    <col min="8193" max="8193" width="88.85546875" style="15" customWidth="1"/>
    <col min="8194" max="8194" width="12.7109375" style="15" customWidth="1"/>
    <col min="8195" max="8195" width="12.85546875" style="15" customWidth="1"/>
    <col min="8196" max="8196" width="12.28515625" style="15" customWidth="1"/>
    <col min="8197" max="8197" width="10.28515625" style="15" customWidth="1"/>
    <col min="8198" max="8198" width="8.7109375" style="15" customWidth="1"/>
    <col min="8199" max="8199" width="11" style="15" customWidth="1"/>
    <col min="8200" max="8200" width="9.42578125" style="15" customWidth="1"/>
    <col min="8201" max="8201" width="10.42578125" style="15" customWidth="1"/>
    <col min="8202" max="8202" width="12.28515625" style="15" customWidth="1"/>
    <col min="8203" max="8204" width="9.5703125" style="15" customWidth="1"/>
    <col min="8205" max="8205" width="12" style="15" customWidth="1"/>
    <col min="8206" max="8206" width="12.5703125" style="15" customWidth="1"/>
    <col min="8207" max="8207" width="11" style="15" customWidth="1"/>
    <col min="8208" max="8208" width="10.85546875" style="15" customWidth="1"/>
    <col min="8209" max="8210" width="10.7109375" style="15" customWidth="1"/>
    <col min="8211" max="8211" width="9.140625" style="15"/>
    <col min="8212" max="8212" width="12.85546875" style="15" customWidth="1"/>
    <col min="8213" max="8213" width="23.42578125" style="15" customWidth="1"/>
    <col min="8214" max="8215" width="9.140625" style="15"/>
    <col min="8216" max="8216" width="10.5703125" style="15" bestFit="1" customWidth="1"/>
    <col min="8217" max="8217" width="11.28515625" style="15" customWidth="1"/>
    <col min="8218" max="8448" width="9.140625" style="15"/>
    <col min="8449" max="8449" width="88.85546875" style="15" customWidth="1"/>
    <col min="8450" max="8450" width="12.7109375" style="15" customWidth="1"/>
    <col min="8451" max="8451" width="12.85546875" style="15" customWidth="1"/>
    <col min="8452" max="8452" width="12.28515625" style="15" customWidth="1"/>
    <col min="8453" max="8453" width="10.28515625" style="15" customWidth="1"/>
    <col min="8454" max="8454" width="8.7109375" style="15" customWidth="1"/>
    <col min="8455" max="8455" width="11" style="15" customWidth="1"/>
    <col min="8456" max="8456" width="9.42578125" style="15" customWidth="1"/>
    <col min="8457" max="8457" width="10.42578125" style="15" customWidth="1"/>
    <col min="8458" max="8458" width="12.28515625" style="15" customWidth="1"/>
    <col min="8459" max="8460" width="9.5703125" style="15" customWidth="1"/>
    <col min="8461" max="8461" width="12" style="15" customWidth="1"/>
    <col min="8462" max="8462" width="12.5703125" style="15" customWidth="1"/>
    <col min="8463" max="8463" width="11" style="15" customWidth="1"/>
    <col min="8464" max="8464" width="10.85546875" style="15" customWidth="1"/>
    <col min="8465" max="8466" width="10.7109375" style="15" customWidth="1"/>
    <col min="8467" max="8467" width="9.140625" style="15"/>
    <col min="8468" max="8468" width="12.85546875" style="15" customWidth="1"/>
    <col min="8469" max="8469" width="23.42578125" style="15" customWidth="1"/>
    <col min="8470" max="8471" width="9.140625" style="15"/>
    <col min="8472" max="8472" width="10.5703125" style="15" bestFit="1" customWidth="1"/>
    <col min="8473" max="8473" width="11.28515625" style="15" customWidth="1"/>
    <col min="8474" max="8704" width="9.140625" style="15"/>
    <col min="8705" max="8705" width="88.85546875" style="15" customWidth="1"/>
    <col min="8706" max="8706" width="12.7109375" style="15" customWidth="1"/>
    <col min="8707" max="8707" width="12.85546875" style="15" customWidth="1"/>
    <col min="8708" max="8708" width="12.28515625" style="15" customWidth="1"/>
    <col min="8709" max="8709" width="10.28515625" style="15" customWidth="1"/>
    <col min="8710" max="8710" width="8.7109375" style="15" customWidth="1"/>
    <col min="8711" max="8711" width="11" style="15" customWidth="1"/>
    <col min="8712" max="8712" width="9.42578125" style="15" customWidth="1"/>
    <col min="8713" max="8713" width="10.42578125" style="15" customWidth="1"/>
    <col min="8714" max="8714" width="12.28515625" style="15" customWidth="1"/>
    <col min="8715" max="8716" width="9.5703125" style="15" customWidth="1"/>
    <col min="8717" max="8717" width="12" style="15" customWidth="1"/>
    <col min="8718" max="8718" width="12.5703125" style="15" customWidth="1"/>
    <col min="8719" max="8719" width="11" style="15" customWidth="1"/>
    <col min="8720" max="8720" width="10.85546875" style="15" customWidth="1"/>
    <col min="8721" max="8722" width="10.7109375" style="15" customWidth="1"/>
    <col min="8723" max="8723" width="9.140625" style="15"/>
    <col min="8724" max="8724" width="12.85546875" style="15" customWidth="1"/>
    <col min="8725" max="8725" width="23.42578125" style="15" customWidth="1"/>
    <col min="8726" max="8727" width="9.140625" style="15"/>
    <col min="8728" max="8728" width="10.5703125" style="15" bestFit="1" customWidth="1"/>
    <col min="8729" max="8729" width="11.28515625" style="15" customWidth="1"/>
    <col min="8730" max="8960" width="9.140625" style="15"/>
    <col min="8961" max="8961" width="88.85546875" style="15" customWidth="1"/>
    <col min="8962" max="8962" width="12.7109375" style="15" customWidth="1"/>
    <col min="8963" max="8963" width="12.85546875" style="15" customWidth="1"/>
    <col min="8964" max="8964" width="12.28515625" style="15" customWidth="1"/>
    <col min="8965" max="8965" width="10.28515625" style="15" customWidth="1"/>
    <col min="8966" max="8966" width="8.7109375" style="15" customWidth="1"/>
    <col min="8967" max="8967" width="11" style="15" customWidth="1"/>
    <col min="8968" max="8968" width="9.42578125" style="15" customWidth="1"/>
    <col min="8969" max="8969" width="10.42578125" style="15" customWidth="1"/>
    <col min="8970" max="8970" width="12.28515625" style="15" customWidth="1"/>
    <col min="8971" max="8972" width="9.5703125" style="15" customWidth="1"/>
    <col min="8973" max="8973" width="12" style="15" customWidth="1"/>
    <col min="8974" max="8974" width="12.5703125" style="15" customWidth="1"/>
    <col min="8975" max="8975" width="11" style="15" customWidth="1"/>
    <col min="8976" max="8976" width="10.85546875" style="15" customWidth="1"/>
    <col min="8977" max="8978" width="10.7109375" style="15" customWidth="1"/>
    <col min="8979" max="8979" width="9.140625" style="15"/>
    <col min="8980" max="8980" width="12.85546875" style="15" customWidth="1"/>
    <col min="8981" max="8981" width="23.42578125" style="15" customWidth="1"/>
    <col min="8982" max="8983" width="9.140625" style="15"/>
    <col min="8984" max="8984" width="10.5703125" style="15" bestFit="1" customWidth="1"/>
    <col min="8985" max="8985" width="11.28515625" style="15" customWidth="1"/>
    <col min="8986" max="9216" width="9.140625" style="15"/>
    <col min="9217" max="9217" width="88.85546875" style="15" customWidth="1"/>
    <col min="9218" max="9218" width="12.7109375" style="15" customWidth="1"/>
    <col min="9219" max="9219" width="12.85546875" style="15" customWidth="1"/>
    <col min="9220" max="9220" width="12.28515625" style="15" customWidth="1"/>
    <col min="9221" max="9221" width="10.28515625" style="15" customWidth="1"/>
    <col min="9222" max="9222" width="8.7109375" style="15" customWidth="1"/>
    <col min="9223" max="9223" width="11" style="15" customWidth="1"/>
    <col min="9224" max="9224" width="9.42578125" style="15" customWidth="1"/>
    <col min="9225" max="9225" width="10.42578125" style="15" customWidth="1"/>
    <col min="9226" max="9226" width="12.28515625" style="15" customWidth="1"/>
    <col min="9227" max="9228" width="9.5703125" style="15" customWidth="1"/>
    <col min="9229" max="9229" width="12" style="15" customWidth="1"/>
    <col min="9230" max="9230" width="12.5703125" style="15" customWidth="1"/>
    <col min="9231" max="9231" width="11" style="15" customWidth="1"/>
    <col min="9232" max="9232" width="10.85546875" style="15" customWidth="1"/>
    <col min="9233" max="9234" width="10.7109375" style="15" customWidth="1"/>
    <col min="9235" max="9235" width="9.140625" style="15"/>
    <col min="9236" max="9236" width="12.85546875" style="15" customWidth="1"/>
    <col min="9237" max="9237" width="23.42578125" style="15" customWidth="1"/>
    <col min="9238" max="9239" width="9.140625" style="15"/>
    <col min="9240" max="9240" width="10.5703125" style="15" bestFit="1" customWidth="1"/>
    <col min="9241" max="9241" width="11.28515625" style="15" customWidth="1"/>
    <col min="9242" max="9472" width="9.140625" style="15"/>
    <col min="9473" max="9473" width="88.85546875" style="15" customWidth="1"/>
    <col min="9474" max="9474" width="12.7109375" style="15" customWidth="1"/>
    <col min="9475" max="9475" width="12.85546875" style="15" customWidth="1"/>
    <col min="9476" max="9476" width="12.28515625" style="15" customWidth="1"/>
    <col min="9477" max="9477" width="10.28515625" style="15" customWidth="1"/>
    <col min="9478" max="9478" width="8.7109375" style="15" customWidth="1"/>
    <col min="9479" max="9479" width="11" style="15" customWidth="1"/>
    <col min="9480" max="9480" width="9.42578125" style="15" customWidth="1"/>
    <col min="9481" max="9481" width="10.42578125" style="15" customWidth="1"/>
    <col min="9482" max="9482" width="12.28515625" style="15" customWidth="1"/>
    <col min="9483" max="9484" width="9.5703125" style="15" customWidth="1"/>
    <col min="9485" max="9485" width="12" style="15" customWidth="1"/>
    <col min="9486" max="9486" width="12.5703125" style="15" customWidth="1"/>
    <col min="9487" max="9487" width="11" style="15" customWidth="1"/>
    <col min="9488" max="9488" width="10.85546875" style="15" customWidth="1"/>
    <col min="9489" max="9490" width="10.7109375" style="15" customWidth="1"/>
    <col min="9491" max="9491" width="9.140625" style="15"/>
    <col min="9492" max="9492" width="12.85546875" style="15" customWidth="1"/>
    <col min="9493" max="9493" width="23.42578125" style="15" customWidth="1"/>
    <col min="9494" max="9495" width="9.140625" style="15"/>
    <col min="9496" max="9496" width="10.5703125" style="15" bestFit="1" customWidth="1"/>
    <col min="9497" max="9497" width="11.28515625" style="15" customWidth="1"/>
    <col min="9498" max="9728" width="9.140625" style="15"/>
    <col min="9729" max="9729" width="88.85546875" style="15" customWidth="1"/>
    <col min="9730" max="9730" width="12.7109375" style="15" customWidth="1"/>
    <col min="9731" max="9731" width="12.85546875" style="15" customWidth="1"/>
    <col min="9732" max="9732" width="12.28515625" style="15" customWidth="1"/>
    <col min="9733" max="9733" width="10.28515625" style="15" customWidth="1"/>
    <col min="9734" max="9734" width="8.7109375" style="15" customWidth="1"/>
    <col min="9735" max="9735" width="11" style="15" customWidth="1"/>
    <col min="9736" max="9736" width="9.42578125" style="15" customWidth="1"/>
    <col min="9737" max="9737" width="10.42578125" style="15" customWidth="1"/>
    <col min="9738" max="9738" width="12.28515625" style="15" customWidth="1"/>
    <col min="9739" max="9740" width="9.5703125" style="15" customWidth="1"/>
    <col min="9741" max="9741" width="12" style="15" customWidth="1"/>
    <col min="9742" max="9742" width="12.5703125" style="15" customWidth="1"/>
    <col min="9743" max="9743" width="11" style="15" customWidth="1"/>
    <col min="9744" max="9744" width="10.85546875" style="15" customWidth="1"/>
    <col min="9745" max="9746" width="10.7109375" style="15" customWidth="1"/>
    <col min="9747" max="9747" width="9.140625" style="15"/>
    <col min="9748" max="9748" width="12.85546875" style="15" customWidth="1"/>
    <col min="9749" max="9749" width="23.42578125" style="15" customWidth="1"/>
    <col min="9750" max="9751" width="9.140625" style="15"/>
    <col min="9752" max="9752" width="10.5703125" style="15" bestFit="1" customWidth="1"/>
    <col min="9753" max="9753" width="11.28515625" style="15" customWidth="1"/>
    <col min="9754" max="9984" width="9.140625" style="15"/>
    <col min="9985" max="9985" width="88.85546875" style="15" customWidth="1"/>
    <col min="9986" max="9986" width="12.7109375" style="15" customWidth="1"/>
    <col min="9987" max="9987" width="12.85546875" style="15" customWidth="1"/>
    <col min="9988" max="9988" width="12.28515625" style="15" customWidth="1"/>
    <col min="9989" max="9989" width="10.28515625" style="15" customWidth="1"/>
    <col min="9990" max="9990" width="8.7109375" style="15" customWidth="1"/>
    <col min="9991" max="9991" width="11" style="15" customWidth="1"/>
    <col min="9992" max="9992" width="9.42578125" style="15" customWidth="1"/>
    <col min="9993" max="9993" width="10.42578125" style="15" customWidth="1"/>
    <col min="9994" max="9994" width="12.28515625" style="15" customWidth="1"/>
    <col min="9995" max="9996" width="9.5703125" style="15" customWidth="1"/>
    <col min="9997" max="9997" width="12" style="15" customWidth="1"/>
    <col min="9998" max="9998" width="12.5703125" style="15" customWidth="1"/>
    <col min="9999" max="9999" width="11" style="15" customWidth="1"/>
    <col min="10000" max="10000" width="10.85546875" style="15" customWidth="1"/>
    <col min="10001" max="10002" width="10.7109375" style="15" customWidth="1"/>
    <col min="10003" max="10003" width="9.140625" style="15"/>
    <col min="10004" max="10004" width="12.85546875" style="15" customWidth="1"/>
    <col min="10005" max="10005" width="23.42578125" style="15" customWidth="1"/>
    <col min="10006" max="10007" width="9.140625" style="15"/>
    <col min="10008" max="10008" width="10.5703125" style="15" bestFit="1" customWidth="1"/>
    <col min="10009" max="10009" width="11.28515625" style="15" customWidth="1"/>
    <col min="10010" max="10240" width="9.140625" style="15"/>
    <col min="10241" max="10241" width="88.85546875" style="15" customWidth="1"/>
    <col min="10242" max="10242" width="12.7109375" style="15" customWidth="1"/>
    <col min="10243" max="10243" width="12.85546875" style="15" customWidth="1"/>
    <col min="10244" max="10244" width="12.28515625" style="15" customWidth="1"/>
    <col min="10245" max="10245" width="10.28515625" style="15" customWidth="1"/>
    <col min="10246" max="10246" width="8.7109375" style="15" customWidth="1"/>
    <col min="10247" max="10247" width="11" style="15" customWidth="1"/>
    <col min="10248" max="10248" width="9.42578125" style="15" customWidth="1"/>
    <col min="10249" max="10249" width="10.42578125" style="15" customWidth="1"/>
    <col min="10250" max="10250" width="12.28515625" style="15" customWidth="1"/>
    <col min="10251" max="10252" width="9.5703125" style="15" customWidth="1"/>
    <col min="10253" max="10253" width="12" style="15" customWidth="1"/>
    <col min="10254" max="10254" width="12.5703125" style="15" customWidth="1"/>
    <col min="10255" max="10255" width="11" style="15" customWidth="1"/>
    <col min="10256" max="10256" width="10.85546875" style="15" customWidth="1"/>
    <col min="10257" max="10258" width="10.7109375" style="15" customWidth="1"/>
    <col min="10259" max="10259" width="9.140625" style="15"/>
    <col min="10260" max="10260" width="12.85546875" style="15" customWidth="1"/>
    <col min="10261" max="10261" width="23.42578125" style="15" customWidth="1"/>
    <col min="10262" max="10263" width="9.140625" style="15"/>
    <col min="10264" max="10264" width="10.5703125" style="15" bestFit="1" customWidth="1"/>
    <col min="10265" max="10265" width="11.28515625" style="15" customWidth="1"/>
    <col min="10266" max="10496" width="9.140625" style="15"/>
    <col min="10497" max="10497" width="88.85546875" style="15" customWidth="1"/>
    <col min="10498" max="10498" width="12.7109375" style="15" customWidth="1"/>
    <col min="10499" max="10499" width="12.85546875" style="15" customWidth="1"/>
    <col min="10500" max="10500" width="12.28515625" style="15" customWidth="1"/>
    <col min="10501" max="10501" width="10.28515625" style="15" customWidth="1"/>
    <col min="10502" max="10502" width="8.7109375" style="15" customWidth="1"/>
    <col min="10503" max="10503" width="11" style="15" customWidth="1"/>
    <col min="10504" max="10504" width="9.42578125" style="15" customWidth="1"/>
    <col min="10505" max="10505" width="10.42578125" style="15" customWidth="1"/>
    <col min="10506" max="10506" width="12.28515625" style="15" customWidth="1"/>
    <col min="10507" max="10508" width="9.5703125" style="15" customWidth="1"/>
    <col min="10509" max="10509" width="12" style="15" customWidth="1"/>
    <col min="10510" max="10510" width="12.5703125" style="15" customWidth="1"/>
    <col min="10511" max="10511" width="11" style="15" customWidth="1"/>
    <col min="10512" max="10512" width="10.85546875" style="15" customWidth="1"/>
    <col min="10513" max="10514" width="10.7109375" style="15" customWidth="1"/>
    <col min="10515" max="10515" width="9.140625" style="15"/>
    <col min="10516" max="10516" width="12.85546875" style="15" customWidth="1"/>
    <col min="10517" max="10517" width="23.42578125" style="15" customWidth="1"/>
    <col min="10518" max="10519" width="9.140625" style="15"/>
    <col min="10520" max="10520" width="10.5703125" style="15" bestFit="1" customWidth="1"/>
    <col min="10521" max="10521" width="11.28515625" style="15" customWidth="1"/>
    <col min="10522" max="10752" width="9.140625" style="15"/>
    <col min="10753" max="10753" width="88.85546875" style="15" customWidth="1"/>
    <col min="10754" max="10754" width="12.7109375" style="15" customWidth="1"/>
    <col min="10755" max="10755" width="12.85546875" style="15" customWidth="1"/>
    <col min="10756" max="10756" width="12.28515625" style="15" customWidth="1"/>
    <col min="10757" max="10757" width="10.28515625" style="15" customWidth="1"/>
    <col min="10758" max="10758" width="8.7109375" style="15" customWidth="1"/>
    <col min="10759" max="10759" width="11" style="15" customWidth="1"/>
    <col min="10760" max="10760" width="9.42578125" style="15" customWidth="1"/>
    <col min="10761" max="10761" width="10.42578125" style="15" customWidth="1"/>
    <col min="10762" max="10762" width="12.28515625" style="15" customWidth="1"/>
    <col min="10763" max="10764" width="9.5703125" style="15" customWidth="1"/>
    <col min="10765" max="10765" width="12" style="15" customWidth="1"/>
    <col min="10766" max="10766" width="12.5703125" style="15" customWidth="1"/>
    <col min="10767" max="10767" width="11" style="15" customWidth="1"/>
    <col min="10768" max="10768" width="10.85546875" style="15" customWidth="1"/>
    <col min="10769" max="10770" width="10.7109375" style="15" customWidth="1"/>
    <col min="10771" max="10771" width="9.140625" style="15"/>
    <col min="10772" max="10772" width="12.85546875" style="15" customWidth="1"/>
    <col min="10773" max="10773" width="23.42578125" style="15" customWidth="1"/>
    <col min="10774" max="10775" width="9.140625" style="15"/>
    <col min="10776" max="10776" width="10.5703125" style="15" bestFit="1" customWidth="1"/>
    <col min="10777" max="10777" width="11.28515625" style="15" customWidth="1"/>
    <col min="10778" max="11008" width="9.140625" style="15"/>
    <col min="11009" max="11009" width="88.85546875" style="15" customWidth="1"/>
    <col min="11010" max="11010" width="12.7109375" style="15" customWidth="1"/>
    <col min="11011" max="11011" width="12.85546875" style="15" customWidth="1"/>
    <col min="11012" max="11012" width="12.28515625" style="15" customWidth="1"/>
    <col min="11013" max="11013" width="10.28515625" style="15" customWidth="1"/>
    <col min="11014" max="11014" width="8.7109375" style="15" customWidth="1"/>
    <col min="11015" max="11015" width="11" style="15" customWidth="1"/>
    <col min="11016" max="11016" width="9.42578125" style="15" customWidth="1"/>
    <col min="11017" max="11017" width="10.42578125" style="15" customWidth="1"/>
    <col min="11018" max="11018" width="12.28515625" style="15" customWidth="1"/>
    <col min="11019" max="11020" width="9.5703125" style="15" customWidth="1"/>
    <col min="11021" max="11021" width="12" style="15" customWidth="1"/>
    <col min="11022" max="11022" width="12.5703125" style="15" customWidth="1"/>
    <col min="11023" max="11023" width="11" style="15" customWidth="1"/>
    <col min="11024" max="11024" width="10.85546875" style="15" customWidth="1"/>
    <col min="11025" max="11026" width="10.7109375" style="15" customWidth="1"/>
    <col min="11027" max="11027" width="9.140625" style="15"/>
    <col min="11028" max="11028" width="12.85546875" style="15" customWidth="1"/>
    <col min="11029" max="11029" width="23.42578125" style="15" customWidth="1"/>
    <col min="11030" max="11031" width="9.140625" style="15"/>
    <col min="11032" max="11032" width="10.5703125" style="15" bestFit="1" customWidth="1"/>
    <col min="11033" max="11033" width="11.28515625" style="15" customWidth="1"/>
    <col min="11034" max="11264" width="9.140625" style="15"/>
    <col min="11265" max="11265" width="88.85546875" style="15" customWidth="1"/>
    <col min="11266" max="11266" width="12.7109375" style="15" customWidth="1"/>
    <col min="11267" max="11267" width="12.85546875" style="15" customWidth="1"/>
    <col min="11268" max="11268" width="12.28515625" style="15" customWidth="1"/>
    <col min="11269" max="11269" width="10.28515625" style="15" customWidth="1"/>
    <col min="11270" max="11270" width="8.7109375" style="15" customWidth="1"/>
    <col min="11271" max="11271" width="11" style="15" customWidth="1"/>
    <col min="11272" max="11272" width="9.42578125" style="15" customWidth="1"/>
    <col min="11273" max="11273" width="10.42578125" style="15" customWidth="1"/>
    <col min="11274" max="11274" width="12.28515625" style="15" customWidth="1"/>
    <col min="11275" max="11276" width="9.5703125" style="15" customWidth="1"/>
    <col min="11277" max="11277" width="12" style="15" customWidth="1"/>
    <col min="11278" max="11278" width="12.5703125" style="15" customWidth="1"/>
    <col min="11279" max="11279" width="11" style="15" customWidth="1"/>
    <col min="11280" max="11280" width="10.85546875" style="15" customWidth="1"/>
    <col min="11281" max="11282" width="10.7109375" style="15" customWidth="1"/>
    <col min="11283" max="11283" width="9.140625" style="15"/>
    <col min="11284" max="11284" width="12.85546875" style="15" customWidth="1"/>
    <col min="11285" max="11285" width="23.42578125" style="15" customWidth="1"/>
    <col min="11286" max="11287" width="9.140625" style="15"/>
    <col min="11288" max="11288" width="10.5703125" style="15" bestFit="1" customWidth="1"/>
    <col min="11289" max="11289" width="11.28515625" style="15" customWidth="1"/>
    <col min="11290" max="11520" width="9.140625" style="15"/>
    <col min="11521" max="11521" width="88.85546875" style="15" customWidth="1"/>
    <col min="11522" max="11522" width="12.7109375" style="15" customWidth="1"/>
    <col min="11523" max="11523" width="12.85546875" style="15" customWidth="1"/>
    <col min="11524" max="11524" width="12.28515625" style="15" customWidth="1"/>
    <col min="11525" max="11525" width="10.28515625" style="15" customWidth="1"/>
    <col min="11526" max="11526" width="8.7109375" style="15" customWidth="1"/>
    <col min="11527" max="11527" width="11" style="15" customWidth="1"/>
    <col min="11528" max="11528" width="9.42578125" style="15" customWidth="1"/>
    <col min="11529" max="11529" width="10.42578125" style="15" customWidth="1"/>
    <col min="11530" max="11530" width="12.28515625" style="15" customWidth="1"/>
    <col min="11531" max="11532" width="9.5703125" style="15" customWidth="1"/>
    <col min="11533" max="11533" width="12" style="15" customWidth="1"/>
    <col min="11534" max="11534" width="12.5703125" style="15" customWidth="1"/>
    <col min="11535" max="11535" width="11" style="15" customWidth="1"/>
    <col min="11536" max="11536" width="10.85546875" style="15" customWidth="1"/>
    <col min="11537" max="11538" width="10.7109375" style="15" customWidth="1"/>
    <col min="11539" max="11539" width="9.140625" style="15"/>
    <col min="11540" max="11540" width="12.85546875" style="15" customWidth="1"/>
    <col min="11541" max="11541" width="23.42578125" style="15" customWidth="1"/>
    <col min="11542" max="11543" width="9.140625" style="15"/>
    <col min="11544" max="11544" width="10.5703125" style="15" bestFit="1" customWidth="1"/>
    <col min="11545" max="11545" width="11.28515625" style="15" customWidth="1"/>
    <col min="11546" max="11776" width="9.140625" style="15"/>
    <col min="11777" max="11777" width="88.85546875" style="15" customWidth="1"/>
    <col min="11778" max="11778" width="12.7109375" style="15" customWidth="1"/>
    <col min="11779" max="11779" width="12.85546875" style="15" customWidth="1"/>
    <col min="11780" max="11780" width="12.28515625" style="15" customWidth="1"/>
    <col min="11781" max="11781" width="10.28515625" style="15" customWidth="1"/>
    <col min="11782" max="11782" width="8.7109375" style="15" customWidth="1"/>
    <col min="11783" max="11783" width="11" style="15" customWidth="1"/>
    <col min="11784" max="11784" width="9.42578125" style="15" customWidth="1"/>
    <col min="11785" max="11785" width="10.42578125" style="15" customWidth="1"/>
    <col min="11786" max="11786" width="12.28515625" style="15" customWidth="1"/>
    <col min="11787" max="11788" width="9.5703125" style="15" customWidth="1"/>
    <col min="11789" max="11789" width="12" style="15" customWidth="1"/>
    <col min="11790" max="11790" width="12.5703125" style="15" customWidth="1"/>
    <col min="11791" max="11791" width="11" style="15" customWidth="1"/>
    <col min="11792" max="11792" width="10.85546875" style="15" customWidth="1"/>
    <col min="11793" max="11794" width="10.7109375" style="15" customWidth="1"/>
    <col min="11795" max="11795" width="9.140625" style="15"/>
    <col min="11796" max="11796" width="12.85546875" style="15" customWidth="1"/>
    <col min="11797" max="11797" width="23.42578125" style="15" customWidth="1"/>
    <col min="11798" max="11799" width="9.140625" style="15"/>
    <col min="11800" max="11800" width="10.5703125" style="15" bestFit="1" customWidth="1"/>
    <col min="11801" max="11801" width="11.28515625" style="15" customWidth="1"/>
    <col min="11802" max="12032" width="9.140625" style="15"/>
    <col min="12033" max="12033" width="88.85546875" style="15" customWidth="1"/>
    <col min="12034" max="12034" width="12.7109375" style="15" customWidth="1"/>
    <col min="12035" max="12035" width="12.85546875" style="15" customWidth="1"/>
    <col min="12036" max="12036" width="12.28515625" style="15" customWidth="1"/>
    <col min="12037" max="12037" width="10.28515625" style="15" customWidth="1"/>
    <col min="12038" max="12038" width="8.7109375" style="15" customWidth="1"/>
    <col min="12039" max="12039" width="11" style="15" customWidth="1"/>
    <col min="12040" max="12040" width="9.42578125" style="15" customWidth="1"/>
    <col min="12041" max="12041" width="10.42578125" style="15" customWidth="1"/>
    <col min="12042" max="12042" width="12.28515625" style="15" customWidth="1"/>
    <col min="12043" max="12044" width="9.5703125" style="15" customWidth="1"/>
    <col min="12045" max="12045" width="12" style="15" customWidth="1"/>
    <col min="12046" max="12046" width="12.5703125" style="15" customWidth="1"/>
    <col min="12047" max="12047" width="11" style="15" customWidth="1"/>
    <col min="12048" max="12048" width="10.85546875" style="15" customWidth="1"/>
    <col min="12049" max="12050" width="10.7109375" style="15" customWidth="1"/>
    <col min="12051" max="12051" width="9.140625" style="15"/>
    <col min="12052" max="12052" width="12.85546875" style="15" customWidth="1"/>
    <col min="12053" max="12053" width="23.42578125" style="15" customWidth="1"/>
    <col min="12054" max="12055" width="9.140625" style="15"/>
    <col min="12056" max="12056" width="10.5703125" style="15" bestFit="1" customWidth="1"/>
    <col min="12057" max="12057" width="11.28515625" style="15" customWidth="1"/>
    <col min="12058" max="12288" width="9.140625" style="15"/>
    <col min="12289" max="12289" width="88.85546875" style="15" customWidth="1"/>
    <col min="12290" max="12290" width="12.7109375" style="15" customWidth="1"/>
    <col min="12291" max="12291" width="12.85546875" style="15" customWidth="1"/>
    <col min="12292" max="12292" width="12.28515625" style="15" customWidth="1"/>
    <col min="12293" max="12293" width="10.28515625" style="15" customWidth="1"/>
    <col min="12294" max="12294" width="8.7109375" style="15" customWidth="1"/>
    <col min="12295" max="12295" width="11" style="15" customWidth="1"/>
    <col min="12296" max="12296" width="9.42578125" style="15" customWidth="1"/>
    <col min="12297" max="12297" width="10.42578125" style="15" customWidth="1"/>
    <col min="12298" max="12298" width="12.28515625" style="15" customWidth="1"/>
    <col min="12299" max="12300" width="9.5703125" style="15" customWidth="1"/>
    <col min="12301" max="12301" width="12" style="15" customWidth="1"/>
    <col min="12302" max="12302" width="12.5703125" style="15" customWidth="1"/>
    <col min="12303" max="12303" width="11" style="15" customWidth="1"/>
    <col min="12304" max="12304" width="10.85546875" style="15" customWidth="1"/>
    <col min="12305" max="12306" width="10.7109375" style="15" customWidth="1"/>
    <col min="12307" max="12307" width="9.140625" style="15"/>
    <col min="12308" max="12308" width="12.85546875" style="15" customWidth="1"/>
    <col min="12309" max="12309" width="23.42578125" style="15" customWidth="1"/>
    <col min="12310" max="12311" width="9.140625" style="15"/>
    <col min="12312" max="12312" width="10.5703125" style="15" bestFit="1" customWidth="1"/>
    <col min="12313" max="12313" width="11.28515625" style="15" customWidth="1"/>
    <col min="12314" max="12544" width="9.140625" style="15"/>
    <col min="12545" max="12545" width="88.85546875" style="15" customWidth="1"/>
    <col min="12546" max="12546" width="12.7109375" style="15" customWidth="1"/>
    <col min="12547" max="12547" width="12.85546875" style="15" customWidth="1"/>
    <col min="12548" max="12548" width="12.28515625" style="15" customWidth="1"/>
    <col min="12549" max="12549" width="10.28515625" style="15" customWidth="1"/>
    <col min="12550" max="12550" width="8.7109375" style="15" customWidth="1"/>
    <col min="12551" max="12551" width="11" style="15" customWidth="1"/>
    <col min="12552" max="12552" width="9.42578125" style="15" customWidth="1"/>
    <col min="12553" max="12553" width="10.42578125" style="15" customWidth="1"/>
    <col min="12554" max="12554" width="12.28515625" style="15" customWidth="1"/>
    <col min="12555" max="12556" width="9.5703125" style="15" customWidth="1"/>
    <col min="12557" max="12557" width="12" style="15" customWidth="1"/>
    <col min="12558" max="12558" width="12.5703125" style="15" customWidth="1"/>
    <col min="12559" max="12559" width="11" style="15" customWidth="1"/>
    <col min="12560" max="12560" width="10.85546875" style="15" customWidth="1"/>
    <col min="12561" max="12562" width="10.7109375" style="15" customWidth="1"/>
    <col min="12563" max="12563" width="9.140625" style="15"/>
    <col min="12564" max="12564" width="12.85546875" style="15" customWidth="1"/>
    <col min="12565" max="12565" width="23.42578125" style="15" customWidth="1"/>
    <col min="12566" max="12567" width="9.140625" style="15"/>
    <col min="12568" max="12568" width="10.5703125" style="15" bestFit="1" customWidth="1"/>
    <col min="12569" max="12569" width="11.28515625" style="15" customWidth="1"/>
    <col min="12570" max="12800" width="9.140625" style="15"/>
    <col min="12801" max="12801" width="88.85546875" style="15" customWidth="1"/>
    <col min="12802" max="12802" width="12.7109375" style="15" customWidth="1"/>
    <col min="12803" max="12803" width="12.85546875" style="15" customWidth="1"/>
    <col min="12804" max="12804" width="12.28515625" style="15" customWidth="1"/>
    <col min="12805" max="12805" width="10.28515625" style="15" customWidth="1"/>
    <col min="12806" max="12806" width="8.7109375" style="15" customWidth="1"/>
    <col min="12807" max="12807" width="11" style="15" customWidth="1"/>
    <col min="12808" max="12808" width="9.42578125" style="15" customWidth="1"/>
    <col min="12809" max="12809" width="10.42578125" style="15" customWidth="1"/>
    <col min="12810" max="12810" width="12.28515625" style="15" customWidth="1"/>
    <col min="12811" max="12812" width="9.5703125" style="15" customWidth="1"/>
    <col min="12813" max="12813" width="12" style="15" customWidth="1"/>
    <col min="12814" max="12814" width="12.5703125" style="15" customWidth="1"/>
    <col min="12815" max="12815" width="11" style="15" customWidth="1"/>
    <col min="12816" max="12816" width="10.85546875" style="15" customWidth="1"/>
    <col min="12817" max="12818" width="10.7109375" style="15" customWidth="1"/>
    <col min="12819" max="12819" width="9.140625" style="15"/>
    <col min="12820" max="12820" width="12.85546875" style="15" customWidth="1"/>
    <col min="12821" max="12821" width="23.42578125" style="15" customWidth="1"/>
    <col min="12822" max="12823" width="9.140625" style="15"/>
    <col min="12824" max="12824" width="10.5703125" style="15" bestFit="1" customWidth="1"/>
    <col min="12825" max="12825" width="11.28515625" style="15" customWidth="1"/>
    <col min="12826" max="13056" width="9.140625" style="15"/>
    <col min="13057" max="13057" width="88.85546875" style="15" customWidth="1"/>
    <col min="13058" max="13058" width="12.7109375" style="15" customWidth="1"/>
    <col min="13059" max="13059" width="12.85546875" style="15" customWidth="1"/>
    <col min="13060" max="13060" width="12.28515625" style="15" customWidth="1"/>
    <col min="13061" max="13061" width="10.28515625" style="15" customWidth="1"/>
    <col min="13062" max="13062" width="8.7109375" style="15" customWidth="1"/>
    <col min="13063" max="13063" width="11" style="15" customWidth="1"/>
    <col min="13064" max="13064" width="9.42578125" style="15" customWidth="1"/>
    <col min="13065" max="13065" width="10.42578125" style="15" customWidth="1"/>
    <col min="13066" max="13066" width="12.28515625" style="15" customWidth="1"/>
    <col min="13067" max="13068" width="9.5703125" style="15" customWidth="1"/>
    <col min="13069" max="13069" width="12" style="15" customWidth="1"/>
    <col min="13070" max="13070" width="12.5703125" style="15" customWidth="1"/>
    <col min="13071" max="13071" width="11" style="15" customWidth="1"/>
    <col min="13072" max="13072" width="10.85546875" style="15" customWidth="1"/>
    <col min="13073" max="13074" width="10.7109375" style="15" customWidth="1"/>
    <col min="13075" max="13075" width="9.140625" style="15"/>
    <col min="13076" max="13076" width="12.85546875" style="15" customWidth="1"/>
    <col min="13077" max="13077" width="23.42578125" style="15" customWidth="1"/>
    <col min="13078" max="13079" width="9.140625" style="15"/>
    <col min="13080" max="13080" width="10.5703125" style="15" bestFit="1" customWidth="1"/>
    <col min="13081" max="13081" width="11.28515625" style="15" customWidth="1"/>
    <col min="13082" max="13312" width="9.140625" style="15"/>
    <col min="13313" max="13313" width="88.85546875" style="15" customWidth="1"/>
    <col min="13314" max="13314" width="12.7109375" style="15" customWidth="1"/>
    <col min="13315" max="13315" width="12.85546875" style="15" customWidth="1"/>
    <col min="13316" max="13316" width="12.28515625" style="15" customWidth="1"/>
    <col min="13317" max="13317" width="10.28515625" style="15" customWidth="1"/>
    <col min="13318" max="13318" width="8.7109375" style="15" customWidth="1"/>
    <col min="13319" max="13319" width="11" style="15" customWidth="1"/>
    <col min="13320" max="13320" width="9.42578125" style="15" customWidth="1"/>
    <col min="13321" max="13321" width="10.42578125" style="15" customWidth="1"/>
    <col min="13322" max="13322" width="12.28515625" style="15" customWidth="1"/>
    <col min="13323" max="13324" width="9.5703125" style="15" customWidth="1"/>
    <col min="13325" max="13325" width="12" style="15" customWidth="1"/>
    <col min="13326" max="13326" width="12.5703125" style="15" customWidth="1"/>
    <col min="13327" max="13327" width="11" style="15" customWidth="1"/>
    <col min="13328" max="13328" width="10.85546875" style="15" customWidth="1"/>
    <col min="13329" max="13330" width="10.7109375" style="15" customWidth="1"/>
    <col min="13331" max="13331" width="9.140625" style="15"/>
    <col min="13332" max="13332" width="12.85546875" style="15" customWidth="1"/>
    <col min="13333" max="13333" width="23.42578125" style="15" customWidth="1"/>
    <col min="13334" max="13335" width="9.140625" style="15"/>
    <col min="13336" max="13336" width="10.5703125" style="15" bestFit="1" customWidth="1"/>
    <col min="13337" max="13337" width="11.28515625" style="15" customWidth="1"/>
    <col min="13338" max="13568" width="9.140625" style="15"/>
    <col min="13569" max="13569" width="88.85546875" style="15" customWidth="1"/>
    <col min="13570" max="13570" width="12.7109375" style="15" customWidth="1"/>
    <col min="13571" max="13571" width="12.85546875" style="15" customWidth="1"/>
    <col min="13572" max="13572" width="12.28515625" style="15" customWidth="1"/>
    <col min="13573" max="13573" width="10.28515625" style="15" customWidth="1"/>
    <col min="13574" max="13574" width="8.7109375" style="15" customWidth="1"/>
    <col min="13575" max="13575" width="11" style="15" customWidth="1"/>
    <col min="13576" max="13576" width="9.42578125" style="15" customWidth="1"/>
    <col min="13577" max="13577" width="10.42578125" style="15" customWidth="1"/>
    <col min="13578" max="13578" width="12.28515625" style="15" customWidth="1"/>
    <col min="13579" max="13580" width="9.5703125" style="15" customWidth="1"/>
    <col min="13581" max="13581" width="12" style="15" customWidth="1"/>
    <col min="13582" max="13582" width="12.5703125" style="15" customWidth="1"/>
    <col min="13583" max="13583" width="11" style="15" customWidth="1"/>
    <col min="13584" max="13584" width="10.85546875" style="15" customWidth="1"/>
    <col min="13585" max="13586" width="10.7109375" style="15" customWidth="1"/>
    <col min="13587" max="13587" width="9.140625" style="15"/>
    <col min="13588" max="13588" width="12.85546875" style="15" customWidth="1"/>
    <col min="13589" max="13589" width="23.42578125" style="15" customWidth="1"/>
    <col min="13590" max="13591" width="9.140625" style="15"/>
    <col min="13592" max="13592" width="10.5703125" style="15" bestFit="1" customWidth="1"/>
    <col min="13593" max="13593" width="11.28515625" style="15" customWidth="1"/>
    <col min="13594" max="13824" width="9.140625" style="15"/>
    <col min="13825" max="13825" width="88.85546875" style="15" customWidth="1"/>
    <col min="13826" max="13826" width="12.7109375" style="15" customWidth="1"/>
    <col min="13827" max="13827" width="12.85546875" style="15" customWidth="1"/>
    <col min="13828" max="13828" width="12.28515625" style="15" customWidth="1"/>
    <col min="13829" max="13829" width="10.28515625" style="15" customWidth="1"/>
    <col min="13830" max="13830" width="8.7109375" style="15" customWidth="1"/>
    <col min="13831" max="13831" width="11" style="15" customWidth="1"/>
    <col min="13832" max="13832" width="9.42578125" style="15" customWidth="1"/>
    <col min="13833" max="13833" width="10.42578125" style="15" customWidth="1"/>
    <col min="13834" max="13834" width="12.28515625" style="15" customWidth="1"/>
    <col min="13835" max="13836" width="9.5703125" style="15" customWidth="1"/>
    <col min="13837" max="13837" width="12" style="15" customWidth="1"/>
    <col min="13838" max="13838" width="12.5703125" style="15" customWidth="1"/>
    <col min="13839" max="13839" width="11" style="15" customWidth="1"/>
    <col min="13840" max="13840" width="10.85546875" style="15" customWidth="1"/>
    <col min="13841" max="13842" width="10.7109375" style="15" customWidth="1"/>
    <col min="13843" max="13843" width="9.140625" style="15"/>
    <col min="13844" max="13844" width="12.85546875" style="15" customWidth="1"/>
    <col min="13845" max="13845" width="23.42578125" style="15" customWidth="1"/>
    <col min="13846" max="13847" width="9.140625" style="15"/>
    <col min="13848" max="13848" width="10.5703125" style="15" bestFit="1" customWidth="1"/>
    <col min="13849" max="13849" width="11.28515625" style="15" customWidth="1"/>
    <col min="13850" max="14080" width="9.140625" style="15"/>
    <col min="14081" max="14081" width="88.85546875" style="15" customWidth="1"/>
    <col min="14082" max="14082" width="12.7109375" style="15" customWidth="1"/>
    <col min="14083" max="14083" width="12.85546875" style="15" customWidth="1"/>
    <col min="14084" max="14084" width="12.28515625" style="15" customWidth="1"/>
    <col min="14085" max="14085" width="10.28515625" style="15" customWidth="1"/>
    <col min="14086" max="14086" width="8.7109375" style="15" customWidth="1"/>
    <col min="14087" max="14087" width="11" style="15" customWidth="1"/>
    <col min="14088" max="14088" width="9.42578125" style="15" customWidth="1"/>
    <col min="14089" max="14089" width="10.42578125" style="15" customWidth="1"/>
    <col min="14090" max="14090" width="12.28515625" style="15" customWidth="1"/>
    <col min="14091" max="14092" width="9.5703125" style="15" customWidth="1"/>
    <col min="14093" max="14093" width="12" style="15" customWidth="1"/>
    <col min="14094" max="14094" width="12.5703125" style="15" customWidth="1"/>
    <col min="14095" max="14095" width="11" style="15" customWidth="1"/>
    <col min="14096" max="14096" width="10.85546875" style="15" customWidth="1"/>
    <col min="14097" max="14098" width="10.7109375" style="15" customWidth="1"/>
    <col min="14099" max="14099" width="9.140625" style="15"/>
    <col min="14100" max="14100" width="12.85546875" style="15" customWidth="1"/>
    <col min="14101" max="14101" width="23.42578125" style="15" customWidth="1"/>
    <col min="14102" max="14103" width="9.140625" style="15"/>
    <col min="14104" max="14104" width="10.5703125" style="15" bestFit="1" customWidth="1"/>
    <col min="14105" max="14105" width="11.28515625" style="15" customWidth="1"/>
    <col min="14106" max="14336" width="9.140625" style="15"/>
    <col min="14337" max="14337" width="88.85546875" style="15" customWidth="1"/>
    <col min="14338" max="14338" width="12.7109375" style="15" customWidth="1"/>
    <col min="14339" max="14339" width="12.85546875" style="15" customWidth="1"/>
    <col min="14340" max="14340" width="12.28515625" style="15" customWidth="1"/>
    <col min="14341" max="14341" width="10.28515625" style="15" customWidth="1"/>
    <col min="14342" max="14342" width="8.7109375" style="15" customWidth="1"/>
    <col min="14343" max="14343" width="11" style="15" customWidth="1"/>
    <col min="14344" max="14344" width="9.42578125" style="15" customWidth="1"/>
    <col min="14345" max="14345" width="10.42578125" style="15" customWidth="1"/>
    <col min="14346" max="14346" width="12.28515625" style="15" customWidth="1"/>
    <col min="14347" max="14348" width="9.5703125" style="15" customWidth="1"/>
    <col min="14349" max="14349" width="12" style="15" customWidth="1"/>
    <col min="14350" max="14350" width="12.5703125" style="15" customWidth="1"/>
    <col min="14351" max="14351" width="11" style="15" customWidth="1"/>
    <col min="14352" max="14352" width="10.85546875" style="15" customWidth="1"/>
    <col min="14353" max="14354" width="10.7109375" style="15" customWidth="1"/>
    <col min="14355" max="14355" width="9.140625" style="15"/>
    <col min="14356" max="14356" width="12.85546875" style="15" customWidth="1"/>
    <col min="14357" max="14357" width="23.42578125" style="15" customWidth="1"/>
    <col min="14358" max="14359" width="9.140625" style="15"/>
    <col min="14360" max="14360" width="10.5703125" style="15" bestFit="1" customWidth="1"/>
    <col min="14361" max="14361" width="11.28515625" style="15" customWidth="1"/>
    <col min="14362" max="14592" width="9.140625" style="15"/>
    <col min="14593" max="14593" width="88.85546875" style="15" customWidth="1"/>
    <col min="14594" max="14594" width="12.7109375" style="15" customWidth="1"/>
    <col min="14595" max="14595" width="12.85546875" style="15" customWidth="1"/>
    <col min="14596" max="14596" width="12.28515625" style="15" customWidth="1"/>
    <col min="14597" max="14597" width="10.28515625" style="15" customWidth="1"/>
    <col min="14598" max="14598" width="8.7109375" style="15" customWidth="1"/>
    <col min="14599" max="14599" width="11" style="15" customWidth="1"/>
    <col min="14600" max="14600" width="9.42578125" style="15" customWidth="1"/>
    <col min="14601" max="14601" width="10.42578125" style="15" customWidth="1"/>
    <col min="14602" max="14602" width="12.28515625" style="15" customWidth="1"/>
    <col min="14603" max="14604" width="9.5703125" style="15" customWidth="1"/>
    <col min="14605" max="14605" width="12" style="15" customWidth="1"/>
    <col min="14606" max="14606" width="12.5703125" style="15" customWidth="1"/>
    <col min="14607" max="14607" width="11" style="15" customWidth="1"/>
    <col min="14608" max="14608" width="10.85546875" style="15" customWidth="1"/>
    <col min="14609" max="14610" width="10.7109375" style="15" customWidth="1"/>
    <col min="14611" max="14611" width="9.140625" style="15"/>
    <col min="14612" max="14612" width="12.85546875" style="15" customWidth="1"/>
    <col min="14613" max="14613" width="23.42578125" style="15" customWidth="1"/>
    <col min="14614" max="14615" width="9.140625" style="15"/>
    <col min="14616" max="14616" width="10.5703125" style="15" bestFit="1" customWidth="1"/>
    <col min="14617" max="14617" width="11.28515625" style="15" customWidth="1"/>
    <col min="14618" max="14848" width="9.140625" style="15"/>
    <col min="14849" max="14849" width="88.85546875" style="15" customWidth="1"/>
    <col min="14850" max="14850" width="12.7109375" style="15" customWidth="1"/>
    <col min="14851" max="14851" width="12.85546875" style="15" customWidth="1"/>
    <col min="14852" max="14852" width="12.28515625" style="15" customWidth="1"/>
    <col min="14853" max="14853" width="10.28515625" style="15" customWidth="1"/>
    <col min="14854" max="14854" width="8.7109375" style="15" customWidth="1"/>
    <col min="14855" max="14855" width="11" style="15" customWidth="1"/>
    <col min="14856" max="14856" width="9.42578125" style="15" customWidth="1"/>
    <col min="14857" max="14857" width="10.42578125" style="15" customWidth="1"/>
    <col min="14858" max="14858" width="12.28515625" style="15" customWidth="1"/>
    <col min="14859" max="14860" width="9.5703125" style="15" customWidth="1"/>
    <col min="14861" max="14861" width="12" style="15" customWidth="1"/>
    <col min="14862" max="14862" width="12.5703125" style="15" customWidth="1"/>
    <col min="14863" max="14863" width="11" style="15" customWidth="1"/>
    <col min="14864" max="14864" width="10.85546875" style="15" customWidth="1"/>
    <col min="14865" max="14866" width="10.7109375" style="15" customWidth="1"/>
    <col min="14867" max="14867" width="9.140625" style="15"/>
    <col min="14868" max="14868" width="12.85546875" style="15" customWidth="1"/>
    <col min="14869" max="14869" width="23.42578125" style="15" customWidth="1"/>
    <col min="14870" max="14871" width="9.140625" style="15"/>
    <col min="14872" max="14872" width="10.5703125" style="15" bestFit="1" customWidth="1"/>
    <col min="14873" max="14873" width="11.28515625" style="15" customWidth="1"/>
    <col min="14874" max="15104" width="9.140625" style="15"/>
    <col min="15105" max="15105" width="88.85546875" style="15" customWidth="1"/>
    <col min="15106" max="15106" width="12.7109375" style="15" customWidth="1"/>
    <col min="15107" max="15107" width="12.85546875" style="15" customWidth="1"/>
    <col min="15108" max="15108" width="12.28515625" style="15" customWidth="1"/>
    <col min="15109" max="15109" width="10.28515625" style="15" customWidth="1"/>
    <col min="15110" max="15110" width="8.7109375" style="15" customWidth="1"/>
    <col min="15111" max="15111" width="11" style="15" customWidth="1"/>
    <col min="15112" max="15112" width="9.42578125" style="15" customWidth="1"/>
    <col min="15113" max="15113" width="10.42578125" style="15" customWidth="1"/>
    <col min="15114" max="15114" width="12.28515625" style="15" customWidth="1"/>
    <col min="15115" max="15116" width="9.5703125" style="15" customWidth="1"/>
    <col min="15117" max="15117" width="12" style="15" customWidth="1"/>
    <col min="15118" max="15118" width="12.5703125" style="15" customWidth="1"/>
    <col min="15119" max="15119" width="11" style="15" customWidth="1"/>
    <col min="15120" max="15120" width="10.85546875" style="15" customWidth="1"/>
    <col min="15121" max="15122" width="10.7109375" style="15" customWidth="1"/>
    <col min="15123" max="15123" width="9.140625" style="15"/>
    <col min="15124" max="15124" width="12.85546875" style="15" customWidth="1"/>
    <col min="15125" max="15125" width="23.42578125" style="15" customWidth="1"/>
    <col min="15126" max="15127" width="9.140625" style="15"/>
    <col min="15128" max="15128" width="10.5703125" style="15" bestFit="1" customWidth="1"/>
    <col min="15129" max="15129" width="11.28515625" style="15" customWidth="1"/>
    <col min="15130" max="15360" width="9.140625" style="15"/>
    <col min="15361" max="15361" width="88.85546875" style="15" customWidth="1"/>
    <col min="15362" max="15362" width="12.7109375" style="15" customWidth="1"/>
    <col min="15363" max="15363" width="12.85546875" style="15" customWidth="1"/>
    <col min="15364" max="15364" width="12.28515625" style="15" customWidth="1"/>
    <col min="15365" max="15365" width="10.28515625" style="15" customWidth="1"/>
    <col min="15366" max="15366" width="8.7109375" style="15" customWidth="1"/>
    <col min="15367" max="15367" width="11" style="15" customWidth="1"/>
    <col min="15368" max="15368" width="9.42578125" style="15" customWidth="1"/>
    <col min="15369" max="15369" width="10.42578125" style="15" customWidth="1"/>
    <col min="15370" max="15370" width="12.28515625" style="15" customWidth="1"/>
    <col min="15371" max="15372" width="9.5703125" style="15" customWidth="1"/>
    <col min="15373" max="15373" width="12" style="15" customWidth="1"/>
    <col min="15374" max="15374" width="12.5703125" style="15" customWidth="1"/>
    <col min="15375" max="15375" width="11" style="15" customWidth="1"/>
    <col min="15376" max="15376" width="10.85546875" style="15" customWidth="1"/>
    <col min="15377" max="15378" width="10.7109375" style="15" customWidth="1"/>
    <col min="15379" max="15379" width="9.140625" style="15"/>
    <col min="15380" max="15380" width="12.85546875" style="15" customWidth="1"/>
    <col min="15381" max="15381" width="23.42578125" style="15" customWidth="1"/>
    <col min="15382" max="15383" width="9.140625" style="15"/>
    <col min="15384" max="15384" width="10.5703125" style="15" bestFit="1" customWidth="1"/>
    <col min="15385" max="15385" width="11.28515625" style="15" customWidth="1"/>
    <col min="15386" max="15616" width="9.140625" style="15"/>
    <col min="15617" max="15617" width="88.85546875" style="15" customWidth="1"/>
    <col min="15618" max="15618" width="12.7109375" style="15" customWidth="1"/>
    <col min="15619" max="15619" width="12.85546875" style="15" customWidth="1"/>
    <col min="15620" max="15620" width="12.28515625" style="15" customWidth="1"/>
    <col min="15621" max="15621" width="10.28515625" style="15" customWidth="1"/>
    <col min="15622" max="15622" width="8.7109375" style="15" customWidth="1"/>
    <col min="15623" max="15623" width="11" style="15" customWidth="1"/>
    <col min="15624" max="15624" width="9.42578125" style="15" customWidth="1"/>
    <col min="15625" max="15625" width="10.42578125" style="15" customWidth="1"/>
    <col min="15626" max="15626" width="12.28515625" style="15" customWidth="1"/>
    <col min="15627" max="15628" width="9.5703125" style="15" customWidth="1"/>
    <col min="15629" max="15629" width="12" style="15" customWidth="1"/>
    <col min="15630" max="15630" width="12.5703125" style="15" customWidth="1"/>
    <col min="15631" max="15631" width="11" style="15" customWidth="1"/>
    <col min="15632" max="15632" width="10.85546875" style="15" customWidth="1"/>
    <col min="15633" max="15634" width="10.7109375" style="15" customWidth="1"/>
    <col min="15635" max="15635" width="9.140625" style="15"/>
    <col min="15636" max="15636" width="12.85546875" style="15" customWidth="1"/>
    <col min="15637" max="15637" width="23.42578125" style="15" customWidth="1"/>
    <col min="15638" max="15639" width="9.140625" style="15"/>
    <col min="15640" max="15640" width="10.5703125" style="15" bestFit="1" customWidth="1"/>
    <col min="15641" max="15641" width="11.28515625" style="15" customWidth="1"/>
    <col min="15642" max="15872" width="9.140625" style="15"/>
    <col min="15873" max="15873" width="88.85546875" style="15" customWidth="1"/>
    <col min="15874" max="15874" width="12.7109375" style="15" customWidth="1"/>
    <col min="15875" max="15875" width="12.85546875" style="15" customWidth="1"/>
    <col min="15876" max="15876" width="12.28515625" style="15" customWidth="1"/>
    <col min="15877" max="15877" width="10.28515625" style="15" customWidth="1"/>
    <col min="15878" max="15878" width="8.7109375" style="15" customWidth="1"/>
    <col min="15879" max="15879" width="11" style="15" customWidth="1"/>
    <col min="15880" max="15880" width="9.42578125" style="15" customWidth="1"/>
    <col min="15881" max="15881" width="10.42578125" style="15" customWidth="1"/>
    <col min="15882" max="15882" width="12.28515625" style="15" customWidth="1"/>
    <col min="15883" max="15884" width="9.5703125" style="15" customWidth="1"/>
    <col min="15885" max="15885" width="12" style="15" customWidth="1"/>
    <col min="15886" max="15886" width="12.5703125" style="15" customWidth="1"/>
    <col min="15887" max="15887" width="11" style="15" customWidth="1"/>
    <col min="15888" max="15888" width="10.85546875" style="15" customWidth="1"/>
    <col min="15889" max="15890" width="10.7109375" style="15" customWidth="1"/>
    <col min="15891" max="15891" width="9.140625" style="15"/>
    <col min="15892" max="15892" width="12.85546875" style="15" customWidth="1"/>
    <col min="15893" max="15893" width="23.42578125" style="15" customWidth="1"/>
    <col min="15894" max="15895" width="9.140625" style="15"/>
    <col min="15896" max="15896" width="10.5703125" style="15" bestFit="1" customWidth="1"/>
    <col min="15897" max="15897" width="11.28515625" style="15" customWidth="1"/>
    <col min="15898" max="16128" width="9.140625" style="15"/>
    <col min="16129" max="16129" width="88.85546875" style="15" customWidth="1"/>
    <col min="16130" max="16130" width="12.7109375" style="15" customWidth="1"/>
    <col min="16131" max="16131" width="12.85546875" style="15" customWidth="1"/>
    <col min="16132" max="16132" width="12.28515625" style="15" customWidth="1"/>
    <col min="16133" max="16133" width="10.28515625" style="15" customWidth="1"/>
    <col min="16134" max="16134" width="8.7109375" style="15" customWidth="1"/>
    <col min="16135" max="16135" width="11" style="15" customWidth="1"/>
    <col min="16136" max="16136" width="9.42578125" style="15" customWidth="1"/>
    <col min="16137" max="16137" width="10.42578125" style="15" customWidth="1"/>
    <col min="16138" max="16138" width="12.28515625" style="15" customWidth="1"/>
    <col min="16139" max="16140" width="9.5703125" style="15" customWidth="1"/>
    <col min="16141" max="16141" width="12" style="15" customWidth="1"/>
    <col min="16142" max="16142" width="12.5703125" style="15" customWidth="1"/>
    <col min="16143" max="16143" width="11" style="15" customWidth="1"/>
    <col min="16144" max="16144" width="10.85546875" style="15" customWidth="1"/>
    <col min="16145" max="16146" width="10.7109375" style="15" customWidth="1"/>
    <col min="16147" max="16147" width="9.140625" style="15"/>
    <col min="16148" max="16148" width="12.85546875" style="15" customWidth="1"/>
    <col min="16149" max="16149" width="23.42578125" style="15" customWidth="1"/>
    <col min="16150" max="16151" width="9.140625" style="15"/>
    <col min="16152" max="16152" width="10.5703125" style="15" bestFit="1" customWidth="1"/>
    <col min="16153" max="16153" width="11.28515625" style="15" customWidth="1"/>
    <col min="16154" max="16384" width="9.140625" style="15"/>
  </cols>
  <sheetData>
    <row r="1" spans="1:20" ht="39.75" customHeight="1" x14ac:dyDescent="0.35">
      <c r="A1" s="3190" t="s">
        <v>126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29"/>
      <c r="R1" s="29"/>
      <c r="S1" s="29"/>
      <c r="T1" s="29"/>
    </row>
    <row r="2" spans="1:20" ht="37.5" customHeight="1" x14ac:dyDescent="0.35">
      <c r="A2" s="3190" t="s">
        <v>364</v>
      </c>
      <c r="B2" s="3190"/>
      <c r="C2" s="3190"/>
      <c r="D2" s="3190"/>
      <c r="E2" s="3190"/>
      <c r="F2" s="3190"/>
      <c r="G2" s="3190"/>
      <c r="H2" s="3190"/>
      <c r="I2" s="3190"/>
      <c r="J2" s="3190"/>
      <c r="K2" s="3190"/>
      <c r="L2" s="3190"/>
      <c r="M2" s="3190"/>
      <c r="N2" s="3190"/>
      <c r="O2" s="3190"/>
      <c r="P2" s="3190"/>
      <c r="Q2" s="1909"/>
      <c r="R2" s="1909"/>
    </row>
    <row r="3" spans="1:20" ht="27.75" customHeight="1" thickBot="1" x14ac:dyDescent="0.4">
      <c r="A3" s="16"/>
    </row>
    <row r="4" spans="1:20" ht="20.25" customHeight="1" x14ac:dyDescent="0.35">
      <c r="A4" s="3191" t="s">
        <v>9</v>
      </c>
      <c r="B4" s="3205" t="s">
        <v>0</v>
      </c>
      <c r="C4" s="3206"/>
      <c r="D4" s="3207"/>
      <c r="E4" s="3205" t="s">
        <v>1</v>
      </c>
      <c r="F4" s="3206"/>
      <c r="G4" s="3207"/>
      <c r="H4" s="3205" t="s">
        <v>2</v>
      </c>
      <c r="I4" s="3206"/>
      <c r="J4" s="3207"/>
      <c r="K4" s="3205" t="s">
        <v>3</v>
      </c>
      <c r="L4" s="3206"/>
      <c r="M4" s="3207"/>
      <c r="N4" s="3181" t="s">
        <v>6</v>
      </c>
      <c r="O4" s="3182"/>
      <c r="P4" s="3183"/>
      <c r="Q4" s="30"/>
      <c r="R4" s="30"/>
    </row>
    <row r="5" spans="1:20" ht="33" customHeight="1" thickBot="1" x14ac:dyDescent="0.4">
      <c r="A5" s="3192"/>
      <c r="B5" s="3208"/>
      <c r="C5" s="3209"/>
      <c r="D5" s="3210"/>
      <c r="E5" s="3211"/>
      <c r="F5" s="3212"/>
      <c r="G5" s="3213"/>
      <c r="H5" s="3211"/>
      <c r="I5" s="3212"/>
      <c r="J5" s="3213"/>
      <c r="K5" s="3208"/>
      <c r="L5" s="3209"/>
      <c r="M5" s="3210"/>
      <c r="N5" s="3184"/>
      <c r="O5" s="3185"/>
      <c r="P5" s="3186"/>
      <c r="Q5" s="30"/>
      <c r="R5" s="30"/>
    </row>
    <row r="6" spans="1:20" ht="99.75" customHeight="1" thickBot="1" x14ac:dyDescent="0.4">
      <c r="A6" s="3204"/>
      <c r="B6" s="1283" t="s">
        <v>335</v>
      </c>
      <c r="C6" s="1283" t="s">
        <v>336</v>
      </c>
      <c r="D6" s="1284" t="s">
        <v>4</v>
      </c>
      <c r="E6" s="1285" t="s">
        <v>335</v>
      </c>
      <c r="F6" s="1285" t="s">
        <v>336</v>
      </c>
      <c r="G6" s="1286" t="s">
        <v>4</v>
      </c>
      <c r="H6" s="1287" t="s">
        <v>335</v>
      </c>
      <c r="I6" s="1285" t="s">
        <v>336</v>
      </c>
      <c r="J6" s="1288" t="s">
        <v>4</v>
      </c>
      <c r="K6" s="1289" t="s">
        <v>335</v>
      </c>
      <c r="L6" s="1289" t="s">
        <v>336</v>
      </c>
      <c r="M6" s="1290" t="s">
        <v>4</v>
      </c>
      <c r="N6" s="1283" t="s">
        <v>335</v>
      </c>
      <c r="O6" s="1291" t="s">
        <v>336</v>
      </c>
      <c r="P6" s="1292" t="s">
        <v>4</v>
      </c>
      <c r="Q6" s="30"/>
      <c r="R6" s="30"/>
    </row>
    <row r="7" spans="1:20" ht="45" customHeight="1" thickBot="1" x14ac:dyDescent="0.4">
      <c r="A7" s="2" t="s">
        <v>22</v>
      </c>
      <c r="B7" s="45"/>
      <c r="C7" s="45"/>
      <c r="D7" s="432"/>
      <c r="E7" s="432"/>
      <c r="F7" s="432"/>
      <c r="G7" s="433"/>
      <c r="H7" s="434"/>
      <c r="I7" s="432"/>
      <c r="J7" s="432"/>
      <c r="K7" s="432"/>
      <c r="L7" s="432"/>
      <c r="M7" s="433"/>
      <c r="N7" s="432"/>
      <c r="O7" s="432"/>
      <c r="P7" s="433"/>
      <c r="Q7" s="30"/>
      <c r="R7" s="30"/>
    </row>
    <row r="8" spans="1:20" ht="28.5" customHeight="1" x14ac:dyDescent="0.35">
      <c r="A8" s="234" t="s">
        <v>98</v>
      </c>
      <c r="B8" s="691">
        <v>19</v>
      </c>
      <c r="C8" s="192">
        <v>2</v>
      </c>
      <c r="D8" s="719">
        <v>21</v>
      </c>
      <c r="E8" s="720">
        <v>21</v>
      </c>
      <c r="F8" s="721">
        <v>1</v>
      </c>
      <c r="G8" s="722">
        <v>22</v>
      </c>
      <c r="H8" s="720">
        <v>18</v>
      </c>
      <c r="I8" s="721">
        <v>16</v>
      </c>
      <c r="J8" s="722">
        <v>34</v>
      </c>
      <c r="K8" s="723">
        <v>10</v>
      </c>
      <c r="L8" s="724">
        <v>1</v>
      </c>
      <c r="M8" s="719">
        <f>SUM(K8:L8)</f>
        <v>11</v>
      </c>
      <c r="N8" s="725">
        <f>B8+E289+H8+K8+E8</f>
        <v>68</v>
      </c>
      <c r="O8" s="725">
        <f>SUM(C8)+F8+I8+L8</f>
        <v>20</v>
      </c>
      <c r="P8" s="726">
        <f>SUM(N8:O8)</f>
        <v>88</v>
      </c>
      <c r="Q8" s="30"/>
      <c r="R8" s="30"/>
    </row>
    <row r="9" spans="1:20" ht="28.5" customHeight="1" x14ac:dyDescent="0.35">
      <c r="A9" s="215" t="s">
        <v>102</v>
      </c>
      <c r="B9" s="231">
        <v>14</v>
      </c>
      <c r="C9" s="89">
        <v>0</v>
      </c>
      <c r="D9" s="727">
        <v>14</v>
      </c>
      <c r="E9" s="728">
        <v>10</v>
      </c>
      <c r="F9" s="421">
        <v>0</v>
      </c>
      <c r="G9" s="727">
        <v>10</v>
      </c>
      <c r="H9" s="728">
        <v>8</v>
      </c>
      <c r="I9" s="421">
        <v>1</v>
      </c>
      <c r="J9" s="727">
        <f>SUM(H9:I9)</f>
        <v>9</v>
      </c>
      <c r="K9" s="728">
        <v>7</v>
      </c>
      <c r="L9" s="421">
        <v>0</v>
      </c>
      <c r="M9" s="727">
        <v>7</v>
      </c>
      <c r="N9" s="729">
        <f>B9+E290+H9+K9+E9</f>
        <v>39</v>
      </c>
      <c r="O9" s="729">
        <f>C9+F290+I9+L9+F9</f>
        <v>1</v>
      </c>
      <c r="P9" s="730">
        <f>SUM(N9:O9)</f>
        <v>40</v>
      </c>
      <c r="Q9" s="30"/>
      <c r="R9" s="30"/>
    </row>
    <row r="10" spans="1:20" ht="30.75" customHeight="1" x14ac:dyDescent="0.35">
      <c r="A10" s="215" t="s">
        <v>101</v>
      </c>
      <c r="B10" s="231">
        <v>15</v>
      </c>
      <c r="C10" s="89">
        <v>1</v>
      </c>
      <c r="D10" s="727">
        <v>16</v>
      </c>
      <c r="E10" s="731">
        <v>0</v>
      </c>
      <c r="F10" s="732">
        <v>0</v>
      </c>
      <c r="G10" s="727">
        <v>0</v>
      </c>
      <c r="H10" s="731">
        <v>11</v>
      </c>
      <c r="I10" s="732">
        <v>5</v>
      </c>
      <c r="J10" s="727">
        <f>SUM(H10:I10)</f>
        <v>16</v>
      </c>
      <c r="K10" s="731">
        <v>10</v>
      </c>
      <c r="L10" s="732">
        <v>0</v>
      </c>
      <c r="M10" s="727">
        <f>SUM(K10:L10)</f>
        <v>10</v>
      </c>
      <c r="N10" s="729">
        <f>B10+E291+H10+K10+E10</f>
        <v>36</v>
      </c>
      <c r="O10" s="729">
        <f>C10+F291+I10+L10+F10</f>
        <v>6</v>
      </c>
      <c r="P10" s="730">
        <f>SUM(N10:O10)</f>
        <v>42</v>
      </c>
      <c r="Q10" s="30"/>
      <c r="R10" s="30"/>
    </row>
    <row r="11" spans="1:20" ht="27.75" customHeight="1" thickBot="1" x14ac:dyDescent="0.4">
      <c r="A11" s="215" t="s">
        <v>80</v>
      </c>
      <c r="B11" s="321">
        <v>14</v>
      </c>
      <c r="C11" s="165">
        <v>0</v>
      </c>
      <c r="D11" s="733">
        <v>14</v>
      </c>
      <c r="E11" s="734">
        <v>19</v>
      </c>
      <c r="F11" s="735">
        <v>0</v>
      </c>
      <c r="G11" s="733">
        <v>19</v>
      </c>
      <c r="H11" s="734">
        <v>9</v>
      </c>
      <c r="I11" s="735">
        <v>2</v>
      </c>
      <c r="J11" s="733">
        <f>SUM(H11:I11)</f>
        <v>11</v>
      </c>
      <c r="K11" s="734">
        <v>10</v>
      </c>
      <c r="L11" s="735">
        <v>0</v>
      </c>
      <c r="M11" s="733">
        <f>SUM(K11:L11)</f>
        <v>10</v>
      </c>
      <c r="N11" s="729">
        <f>B11+E292+H11+K11+E11</f>
        <v>52</v>
      </c>
      <c r="O11" s="729">
        <f>C11+F292+I11+L11+F11</f>
        <v>2</v>
      </c>
      <c r="P11" s="730">
        <f>SUM(N11:O11)</f>
        <v>54</v>
      </c>
      <c r="Q11" s="30"/>
      <c r="R11" s="30"/>
    </row>
    <row r="12" spans="1:20" ht="45" customHeight="1" thickBot="1" x14ac:dyDescent="0.4">
      <c r="A12" s="17" t="s">
        <v>12</v>
      </c>
      <c r="B12" s="54">
        <v>62</v>
      </c>
      <c r="C12" s="54">
        <v>3</v>
      </c>
      <c r="D12" s="435">
        <v>65</v>
      </c>
      <c r="E12" s="584">
        <v>50</v>
      </c>
      <c r="F12" s="584">
        <v>1</v>
      </c>
      <c r="G12" s="584">
        <v>51</v>
      </c>
      <c r="H12" s="584">
        <f t="shared" ref="H12:P12" si="0">SUM(H8:H11)</f>
        <v>46</v>
      </c>
      <c r="I12" s="584">
        <f t="shared" si="0"/>
        <v>24</v>
      </c>
      <c r="J12" s="584">
        <f t="shared" si="0"/>
        <v>70</v>
      </c>
      <c r="K12" s="435">
        <f t="shared" si="0"/>
        <v>37</v>
      </c>
      <c r="L12" s="435">
        <f t="shared" si="0"/>
        <v>1</v>
      </c>
      <c r="M12" s="435">
        <f t="shared" si="0"/>
        <v>38</v>
      </c>
      <c r="N12" s="435">
        <f t="shared" si="0"/>
        <v>195</v>
      </c>
      <c r="O12" s="435">
        <f t="shared" si="0"/>
        <v>29</v>
      </c>
      <c r="P12" s="1945">
        <f t="shared" si="0"/>
        <v>224</v>
      </c>
      <c r="Q12" s="30"/>
      <c r="R12" s="30"/>
    </row>
    <row r="13" spans="1:20" ht="45" customHeight="1" thickBot="1" x14ac:dyDescent="0.4">
      <c r="A13" s="3" t="s">
        <v>23</v>
      </c>
      <c r="B13" s="56"/>
      <c r="C13" s="147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7"/>
      <c r="Q13" s="30"/>
      <c r="R13" s="30"/>
    </row>
    <row r="14" spans="1:20" ht="31.5" customHeight="1" x14ac:dyDescent="0.35">
      <c r="A14" s="39" t="s">
        <v>11</v>
      </c>
      <c r="B14" s="225"/>
      <c r="C14" s="736"/>
      <c r="D14" s="737"/>
      <c r="E14" s="738"/>
      <c r="F14" s="739"/>
      <c r="G14" s="740"/>
      <c r="H14" s="738"/>
      <c r="I14" s="739"/>
      <c r="J14" s="740"/>
      <c r="K14" s="741"/>
      <c r="L14" s="739" t="s">
        <v>7</v>
      </c>
      <c r="M14" s="737"/>
      <c r="N14" s="742"/>
      <c r="O14" s="743"/>
      <c r="P14" s="744"/>
      <c r="Q14" s="27"/>
      <c r="R14" s="27"/>
    </row>
    <row r="15" spans="1:20" ht="24.95" customHeight="1" x14ac:dyDescent="0.35">
      <c r="A15" s="215" t="s">
        <v>98</v>
      </c>
      <c r="B15" s="231">
        <v>19</v>
      </c>
      <c r="C15" s="89">
        <v>2</v>
      </c>
      <c r="D15" s="301">
        <f>SUM(B15:C15)</f>
        <v>21</v>
      </c>
      <c r="E15" s="745">
        <v>21</v>
      </c>
      <c r="F15" s="298">
        <v>1</v>
      </c>
      <c r="G15" s="301">
        <v>22</v>
      </c>
      <c r="H15" s="745">
        <v>18</v>
      </c>
      <c r="I15" s="298">
        <v>16</v>
      </c>
      <c r="J15" s="301">
        <f>SUM(H15:I15)</f>
        <v>34</v>
      </c>
      <c r="K15" s="728">
        <v>8</v>
      </c>
      <c r="L15" s="421">
        <v>1</v>
      </c>
      <c r="M15" s="746">
        <f>SUM(K15:L15)</f>
        <v>9</v>
      </c>
      <c r="N15" s="729">
        <f>B15+E15+H15+K15</f>
        <v>66</v>
      </c>
      <c r="O15" s="747">
        <f t="shared" ref="N15:O17" si="1">C15+F15+I15+L15</f>
        <v>20</v>
      </c>
      <c r="P15" s="730">
        <f>SUM(N15:O15)</f>
        <v>86</v>
      </c>
      <c r="Q15" s="24"/>
      <c r="R15" s="24"/>
    </row>
    <row r="16" spans="1:20" ht="24.95" customHeight="1" x14ac:dyDescent="0.35">
      <c r="A16" s="215" t="s">
        <v>102</v>
      </c>
      <c r="B16" s="231">
        <v>14</v>
      </c>
      <c r="C16" s="89">
        <v>0</v>
      </c>
      <c r="D16" s="746">
        <f>SUM(B16:C16)</f>
        <v>14</v>
      </c>
      <c r="E16" s="728">
        <v>10</v>
      </c>
      <c r="F16" s="421">
        <v>0</v>
      </c>
      <c r="G16" s="746">
        <v>10</v>
      </c>
      <c r="H16" s="728">
        <v>8</v>
      </c>
      <c r="I16" s="421">
        <v>0</v>
      </c>
      <c r="J16" s="746">
        <f>SUM(H16:I16)</f>
        <v>8</v>
      </c>
      <c r="K16" s="728">
        <v>7</v>
      </c>
      <c r="L16" s="421">
        <v>0</v>
      </c>
      <c r="M16" s="746">
        <f>SUM(K16:L16)</f>
        <v>7</v>
      </c>
      <c r="N16" s="729">
        <f t="shared" si="1"/>
        <v>39</v>
      </c>
      <c r="O16" s="747">
        <f t="shared" si="1"/>
        <v>0</v>
      </c>
      <c r="P16" s="730">
        <f>SUM(N16:O16)</f>
        <v>39</v>
      </c>
      <c r="Q16" s="24"/>
      <c r="R16" s="24"/>
    </row>
    <row r="17" spans="1:18" ht="24.95" customHeight="1" x14ac:dyDescent="0.35">
      <c r="A17" s="215" t="s">
        <v>101</v>
      </c>
      <c r="B17" s="231">
        <v>15</v>
      </c>
      <c r="C17" s="89">
        <v>1</v>
      </c>
      <c r="D17" s="746">
        <f>SUM(B17:C17)</f>
        <v>16</v>
      </c>
      <c r="E17" s="731">
        <v>0</v>
      </c>
      <c r="F17" s="732">
        <v>0</v>
      </c>
      <c r="G17" s="746">
        <v>0</v>
      </c>
      <c r="H17" s="731">
        <v>10</v>
      </c>
      <c r="I17" s="732">
        <v>5</v>
      </c>
      <c r="J17" s="746">
        <f>SUM(H17:I17)</f>
        <v>15</v>
      </c>
      <c r="K17" s="731">
        <v>10</v>
      </c>
      <c r="L17" s="732">
        <v>0</v>
      </c>
      <c r="M17" s="746">
        <f>SUM(K17:L17)</f>
        <v>10</v>
      </c>
      <c r="N17" s="729">
        <f t="shared" si="1"/>
        <v>35</v>
      </c>
      <c r="O17" s="747">
        <f t="shared" si="1"/>
        <v>6</v>
      </c>
      <c r="P17" s="730">
        <f>SUM(N17:O17)</f>
        <v>41</v>
      </c>
      <c r="Q17" s="24"/>
      <c r="R17" s="24"/>
    </row>
    <row r="18" spans="1:18" ht="29.25" customHeight="1" thickBot="1" x14ac:dyDescent="0.4">
      <c r="A18" s="215" t="s">
        <v>80</v>
      </c>
      <c r="B18" s="231">
        <v>14</v>
      </c>
      <c r="C18" s="89">
        <v>0</v>
      </c>
      <c r="D18" s="746">
        <f>SUM(B18:C18)</f>
        <v>14</v>
      </c>
      <c r="E18" s="731">
        <v>19</v>
      </c>
      <c r="F18" s="732">
        <v>0</v>
      </c>
      <c r="G18" s="746">
        <v>19</v>
      </c>
      <c r="H18" s="731">
        <v>9</v>
      </c>
      <c r="I18" s="732">
        <v>2</v>
      </c>
      <c r="J18" s="746">
        <f>SUM(H18:I18)</f>
        <v>11</v>
      </c>
      <c r="K18" s="731">
        <v>9</v>
      </c>
      <c r="L18" s="732">
        <v>0</v>
      </c>
      <c r="M18" s="746">
        <f>SUM(K18:L18)</f>
        <v>9</v>
      </c>
      <c r="N18" s="729">
        <f>B18+E18+H18+K18</f>
        <v>51</v>
      </c>
      <c r="O18" s="747">
        <f>C18+F18+I18+L18</f>
        <v>2</v>
      </c>
      <c r="P18" s="730">
        <f>SUM(N18:O18)</f>
        <v>53</v>
      </c>
      <c r="Q18" s="24"/>
      <c r="R18" s="24"/>
    </row>
    <row r="19" spans="1:18" ht="24.95" customHeight="1" thickBot="1" x14ac:dyDescent="0.4">
      <c r="A19" s="37" t="s">
        <v>8</v>
      </c>
      <c r="B19" s="310">
        <f>SUM(B15:B18)</f>
        <v>62</v>
      </c>
      <c r="C19" s="310">
        <f>SUM(C15:C18)</f>
        <v>3</v>
      </c>
      <c r="D19" s="748">
        <f>SUM(D15:D18)</f>
        <v>65</v>
      </c>
      <c r="E19" s="749">
        <v>50</v>
      </c>
      <c r="F19" s="749">
        <v>1</v>
      </c>
      <c r="G19" s="749">
        <v>51</v>
      </c>
      <c r="H19" s="749">
        <f t="shared" ref="H19:P19" si="2">SUM(H15:H18)</f>
        <v>45</v>
      </c>
      <c r="I19" s="749">
        <f t="shared" si="2"/>
        <v>23</v>
      </c>
      <c r="J19" s="749">
        <f t="shared" si="2"/>
        <v>68</v>
      </c>
      <c r="K19" s="748">
        <f t="shared" si="2"/>
        <v>34</v>
      </c>
      <c r="L19" s="748">
        <f t="shared" si="2"/>
        <v>1</v>
      </c>
      <c r="M19" s="750">
        <f t="shared" si="2"/>
        <v>35</v>
      </c>
      <c r="N19" s="748">
        <v>191</v>
      </c>
      <c r="O19" s="748">
        <f t="shared" si="2"/>
        <v>28</v>
      </c>
      <c r="P19" s="751">
        <f t="shared" si="2"/>
        <v>219</v>
      </c>
      <c r="Q19" s="31"/>
      <c r="R19" s="31"/>
    </row>
    <row r="20" spans="1:18" ht="52.5" customHeight="1" x14ac:dyDescent="0.35">
      <c r="A20" s="331" t="s">
        <v>25</v>
      </c>
      <c r="B20" s="691"/>
      <c r="C20" s="192"/>
      <c r="D20" s="752"/>
      <c r="E20" s="723"/>
      <c r="F20" s="724"/>
      <c r="G20" s="752"/>
      <c r="H20" s="723"/>
      <c r="I20" s="724"/>
      <c r="J20" s="752"/>
      <c r="K20" s="723"/>
      <c r="L20" s="724"/>
      <c r="M20" s="752"/>
      <c r="N20" s="723"/>
      <c r="O20" s="724"/>
      <c r="P20" s="719"/>
      <c r="Q20" s="24"/>
      <c r="R20" s="24"/>
    </row>
    <row r="21" spans="1:18" ht="24.95" customHeight="1" x14ac:dyDescent="0.35">
      <c r="A21" s="215" t="s">
        <v>98</v>
      </c>
      <c r="B21" s="231">
        <v>0</v>
      </c>
      <c r="C21" s="89">
        <v>0</v>
      </c>
      <c r="D21" s="78">
        <v>0</v>
      </c>
      <c r="E21" s="231">
        <v>0</v>
      </c>
      <c r="F21" s="89">
        <v>0</v>
      </c>
      <c r="G21" s="78">
        <v>0</v>
      </c>
      <c r="H21" s="231">
        <v>0</v>
      </c>
      <c r="I21" s="89">
        <v>0</v>
      </c>
      <c r="J21" s="78">
        <f>SUM(H21:I21)</f>
        <v>0</v>
      </c>
      <c r="K21" s="231">
        <v>2</v>
      </c>
      <c r="L21" s="89">
        <v>0</v>
      </c>
      <c r="M21" s="78">
        <f>SUM(K21:L21)</f>
        <v>2</v>
      </c>
      <c r="N21" s="82">
        <f t="shared" ref="N21:O24" si="3">B21+E21+H21+K21</f>
        <v>2</v>
      </c>
      <c r="O21" s="83">
        <f t="shared" si="3"/>
        <v>0</v>
      </c>
      <c r="P21" s="73">
        <f>SUM(N21:O21)</f>
        <v>2</v>
      </c>
      <c r="Q21" s="24"/>
      <c r="R21" s="24"/>
    </row>
    <row r="22" spans="1:18" ht="24.95" customHeight="1" x14ac:dyDescent="0.35">
      <c r="A22" s="215" t="s">
        <v>102</v>
      </c>
      <c r="B22" s="231">
        <v>0</v>
      </c>
      <c r="C22" s="89">
        <v>0</v>
      </c>
      <c r="D22" s="78">
        <v>0</v>
      </c>
      <c r="E22" s="231">
        <v>0</v>
      </c>
      <c r="F22" s="89">
        <v>0</v>
      </c>
      <c r="G22" s="78">
        <v>0</v>
      </c>
      <c r="H22" s="231">
        <v>0</v>
      </c>
      <c r="I22" s="89">
        <v>1</v>
      </c>
      <c r="J22" s="78">
        <f>SUM(H22:I22)</f>
        <v>1</v>
      </c>
      <c r="K22" s="231">
        <v>0</v>
      </c>
      <c r="L22" s="89">
        <v>0</v>
      </c>
      <c r="M22" s="78">
        <f>SUM(K22:L22)</f>
        <v>0</v>
      </c>
      <c r="N22" s="82">
        <f>B22+E22+H22+K22</f>
        <v>0</v>
      </c>
      <c r="O22" s="83">
        <f>C22+F22+I22+L22</f>
        <v>1</v>
      </c>
      <c r="P22" s="73">
        <f>SUM(N22:O22)</f>
        <v>1</v>
      </c>
      <c r="Q22" s="24"/>
      <c r="R22" s="24"/>
    </row>
    <row r="23" spans="1:18" ht="24.95" customHeight="1" x14ac:dyDescent="0.35">
      <c r="A23" s="215" t="s">
        <v>101</v>
      </c>
      <c r="B23" s="231">
        <v>0</v>
      </c>
      <c r="C23" s="89">
        <v>0</v>
      </c>
      <c r="D23" s="78">
        <v>0</v>
      </c>
      <c r="E23" s="231">
        <v>0</v>
      </c>
      <c r="F23" s="753">
        <v>0</v>
      </c>
      <c r="G23" s="78">
        <v>0</v>
      </c>
      <c r="H23" s="231">
        <v>1</v>
      </c>
      <c r="I23" s="753">
        <v>0</v>
      </c>
      <c r="J23" s="78">
        <f>SUM(H23:I23)</f>
        <v>1</v>
      </c>
      <c r="K23" s="231">
        <v>0</v>
      </c>
      <c r="L23" s="89">
        <v>0</v>
      </c>
      <c r="M23" s="78">
        <f>SUM(K23:L23)</f>
        <v>0</v>
      </c>
      <c r="N23" s="82">
        <f>B23+E23+H23+K23</f>
        <v>1</v>
      </c>
      <c r="O23" s="83">
        <f>C23+F23+I23+L23</f>
        <v>0</v>
      </c>
      <c r="P23" s="73">
        <f>SUM(N23:O23)</f>
        <v>1</v>
      </c>
      <c r="Q23" s="24"/>
      <c r="R23" s="24"/>
    </row>
    <row r="24" spans="1:18" ht="24.95" customHeight="1" thickBot="1" x14ac:dyDescent="0.4">
      <c r="A24" s="215" t="s">
        <v>80</v>
      </c>
      <c r="B24" s="231">
        <v>0</v>
      </c>
      <c r="C24" s="89">
        <v>0</v>
      </c>
      <c r="D24" s="78">
        <v>0</v>
      </c>
      <c r="E24" s="231">
        <v>0</v>
      </c>
      <c r="F24" s="89">
        <v>0</v>
      </c>
      <c r="G24" s="78">
        <v>0</v>
      </c>
      <c r="H24" s="231">
        <v>0</v>
      </c>
      <c r="I24" s="89">
        <v>0</v>
      </c>
      <c r="J24" s="78">
        <f>SUM(H24:I24)</f>
        <v>0</v>
      </c>
      <c r="K24" s="231">
        <v>1</v>
      </c>
      <c r="L24" s="89">
        <v>0</v>
      </c>
      <c r="M24" s="78">
        <f>SUM(K24:L24)</f>
        <v>1</v>
      </c>
      <c r="N24" s="82">
        <f t="shared" si="3"/>
        <v>1</v>
      </c>
      <c r="O24" s="83">
        <f t="shared" si="3"/>
        <v>0</v>
      </c>
      <c r="P24" s="73">
        <f>SUM(N24:O24)</f>
        <v>1</v>
      </c>
      <c r="Q24" s="27"/>
      <c r="R24" s="27"/>
    </row>
    <row r="25" spans="1:18" ht="33" customHeight="1" thickBot="1" x14ac:dyDescent="0.4">
      <c r="A25" s="2" t="s">
        <v>13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f t="shared" ref="H25:P25" si="4">SUM(H21:H24)</f>
        <v>1</v>
      </c>
      <c r="I25" s="56">
        <f t="shared" si="4"/>
        <v>1</v>
      </c>
      <c r="J25" s="56">
        <f t="shared" si="4"/>
        <v>2</v>
      </c>
      <c r="K25" s="56">
        <f t="shared" si="4"/>
        <v>3</v>
      </c>
      <c r="L25" s="56">
        <f t="shared" si="4"/>
        <v>0</v>
      </c>
      <c r="M25" s="57">
        <f t="shared" si="4"/>
        <v>3</v>
      </c>
      <c r="N25" s="56">
        <f t="shared" si="4"/>
        <v>4</v>
      </c>
      <c r="O25" s="56">
        <f t="shared" si="4"/>
        <v>1</v>
      </c>
      <c r="P25" s="60">
        <f t="shared" si="4"/>
        <v>5</v>
      </c>
      <c r="Q25" s="24"/>
      <c r="R25" s="24"/>
    </row>
    <row r="26" spans="1:18" ht="30" customHeight="1" thickBot="1" x14ac:dyDescent="0.4">
      <c r="A26" s="33" t="s">
        <v>10</v>
      </c>
      <c r="B26" s="56">
        <f>SUM(B19)</f>
        <v>62</v>
      </c>
      <c r="C26" s="56">
        <f>SUM(C19)</f>
        <v>3</v>
      </c>
      <c r="D26" s="56">
        <f>SUM(D19)</f>
        <v>65</v>
      </c>
      <c r="E26" s="56">
        <v>50</v>
      </c>
      <c r="F26" s="56">
        <v>1</v>
      </c>
      <c r="G26" s="56">
        <v>51</v>
      </c>
      <c r="H26" s="56">
        <f t="shared" ref="H26:P26" si="5">H19</f>
        <v>45</v>
      </c>
      <c r="I26" s="56">
        <f t="shared" si="5"/>
        <v>23</v>
      </c>
      <c r="J26" s="56">
        <f t="shared" si="5"/>
        <v>68</v>
      </c>
      <c r="K26" s="56">
        <f t="shared" si="5"/>
        <v>34</v>
      </c>
      <c r="L26" s="56">
        <f t="shared" si="5"/>
        <v>1</v>
      </c>
      <c r="M26" s="56">
        <f t="shared" si="5"/>
        <v>35</v>
      </c>
      <c r="N26" s="56">
        <v>191</v>
      </c>
      <c r="O26" s="56">
        <f t="shared" si="5"/>
        <v>28</v>
      </c>
      <c r="P26" s="60">
        <f t="shared" si="5"/>
        <v>219</v>
      </c>
      <c r="Q26" s="34"/>
      <c r="R26" s="34"/>
    </row>
    <row r="27" spans="1:18" ht="26.25" thickBot="1" x14ac:dyDescent="0.4">
      <c r="A27" s="33" t="s">
        <v>14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f t="shared" ref="H27:P27" si="6">H25</f>
        <v>1</v>
      </c>
      <c r="I27" s="56">
        <f t="shared" si="6"/>
        <v>1</v>
      </c>
      <c r="J27" s="56">
        <f t="shared" si="6"/>
        <v>2</v>
      </c>
      <c r="K27" s="56">
        <f t="shared" si="6"/>
        <v>3</v>
      </c>
      <c r="L27" s="56">
        <f t="shared" si="6"/>
        <v>0</v>
      </c>
      <c r="M27" s="56">
        <f t="shared" si="6"/>
        <v>3</v>
      </c>
      <c r="N27" s="56">
        <f t="shared" si="6"/>
        <v>4</v>
      </c>
      <c r="O27" s="56">
        <f t="shared" si="6"/>
        <v>1</v>
      </c>
      <c r="P27" s="60">
        <f t="shared" si="6"/>
        <v>5</v>
      </c>
      <c r="Q27" s="25"/>
      <c r="R27" s="25"/>
    </row>
    <row r="28" spans="1:18" ht="26.25" thickBot="1" x14ac:dyDescent="0.4">
      <c r="A28" s="3" t="s">
        <v>15</v>
      </c>
      <c r="B28" s="58">
        <f>SUM(B25:B26)</f>
        <v>62</v>
      </c>
      <c r="C28" s="58">
        <f>SUM(C25:C26)</f>
        <v>3</v>
      </c>
      <c r="D28" s="58">
        <f>SUM(D25:D26)</f>
        <v>65</v>
      </c>
      <c r="E28" s="754">
        <v>50</v>
      </c>
      <c r="F28" s="754">
        <v>1</v>
      </c>
      <c r="G28" s="754">
        <v>51</v>
      </c>
      <c r="H28" s="754">
        <f t="shared" ref="H28:P28" si="7">SUM(H26:H27)</f>
        <v>46</v>
      </c>
      <c r="I28" s="754">
        <f t="shared" si="7"/>
        <v>24</v>
      </c>
      <c r="J28" s="754">
        <f t="shared" si="7"/>
        <v>70</v>
      </c>
      <c r="K28" s="58">
        <f t="shared" si="7"/>
        <v>37</v>
      </c>
      <c r="L28" s="58">
        <f t="shared" si="7"/>
        <v>1</v>
      </c>
      <c r="M28" s="58">
        <f t="shared" si="7"/>
        <v>38</v>
      </c>
      <c r="N28" s="58">
        <f t="shared" si="7"/>
        <v>195</v>
      </c>
      <c r="O28" s="58">
        <f t="shared" si="7"/>
        <v>29</v>
      </c>
      <c r="P28" s="61">
        <f t="shared" si="7"/>
        <v>224</v>
      </c>
      <c r="Q28" s="25"/>
      <c r="R28" s="25"/>
    </row>
    <row r="29" spans="1:18" ht="12" customHeight="1" x14ac:dyDescent="0.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25.5" hidden="1" customHeight="1" x14ac:dyDescent="0.3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8"/>
    </row>
    <row r="31" spans="1:18" x14ac:dyDescent="0.3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30.75" customHeight="1" x14ac:dyDescent="0.35">
      <c r="A32" s="3503" t="s">
        <v>365</v>
      </c>
      <c r="B32" s="3503"/>
      <c r="C32" s="3503"/>
      <c r="D32" s="3503"/>
      <c r="E32" s="3503"/>
      <c r="F32" s="3503"/>
      <c r="G32" s="3503"/>
      <c r="H32" s="3503"/>
      <c r="I32" s="3503"/>
      <c r="J32" s="3503"/>
      <c r="K32" s="3503"/>
      <c r="L32" s="3503"/>
      <c r="M32" s="3503"/>
      <c r="N32" s="3503"/>
      <c r="O32" s="3503"/>
      <c r="P32" s="3503"/>
    </row>
    <row r="33" spans="1:16" x14ac:dyDescent="0.35">
      <c r="A33" s="338"/>
      <c r="B33" s="25" t="s">
        <v>366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45" customHeight="1" x14ac:dyDescent="0.3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</sheetData>
  <mergeCells count="9">
    <mergeCell ref="A32:P32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Y26" sqref="Y26:Z26"/>
    </sheetView>
  </sheetViews>
  <sheetFormatPr defaultRowHeight="25.5" x14ac:dyDescent="0.35"/>
  <cols>
    <col min="1" max="1" width="3" style="15" customWidth="1"/>
    <col min="2" max="2" width="79.28515625" style="15" customWidth="1"/>
    <col min="3" max="3" width="14.85546875" style="15" customWidth="1"/>
    <col min="4" max="4" width="13.5703125" style="15" customWidth="1"/>
    <col min="5" max="5" width="12.28515625" style="15" customWidth="1"/>
    <col min="6" max="6" width="15" style="15" customWidth="1"/>
    <col min="7" max="7" width="14.140625" style="15" customWidth="1"/>
    <col min="8" max="8" width="11" style="15" customWidth="1"/>
    <col min="9" max="9" width="15" style="15" customWidth="1"/>
    <col min="10" max="10" width="12.7109375" style="15" customWidth="1"/>
    <col min="11" max="11" width="14.28515625" style="15" customWidth="1"/>
    <col min="12" max="12" width="14.42578125" style="15" customWidth="1"/>
    <col min="13" max="13" width="12.140625" style="15" customWidth="1"/>
    <col min="14" max="14" width="12" style="15" customWidth="1"/>
    <col min="15" max="15" width="14.85546875" style="15" customWidth="1"/>
    <col min="16" max="16" width="14.140625" style="15" customWidth="1"/>
    <col min="17" max="17" width="12" style="15" customWidth="1"/>
    <col min="18" max="18" width="14.42578125" style="15" customWidth="1"/>
    <col min="19" max="19" width="12.5703125" style="15" customWidth="1"/>
    <col min="20" max="20" width="10.85546875" style="15" customWidth="1"/>
    <col min="21" max="21" width="14.28515625" style="15" customWidth="1"/>
    <col min="22" max="22" width="10.5703125" style="15" bestFit="1" customWidth="1"/>
    <col min="23" max="23" width="9.28515625" style="15" bestFit="1" customWidth="1"/>
    <col min="24" max="256" width="9.140625" style="15"/>
    <col min="257" max="257" width="3" style="15" customWidth="1"/>
    <col min="258" max="258" width="79.28515625" style="15" customWidth="1"/>
    <col min="259" max="259" width="14.85546875" style="15" customWidth="1"/>
    <col min="260" max="260" width="13.5703125" style="15" customWidth="1"/>
    <col min="261" max="261" width="12.28515625" style="15" customWidth="1"/>
    <col min="262" max="262" width="15" style="15" customWidth="1"/>
    <col min="263" max="263" width="14.140625" style="15" customWidth="1"/>
    <col min="264" max="264" width="11" style="15" customWidth="1"/>
    <col min="265" max="265" width="15" style="15" customWidth="1"/>
    <col min="266" max="266" width="12.7109375" style="15" customWidth="1"/>
    <col min="267" max="267" width="14.28515625" style="15" customWidth="1"/>
    <col min="268" max="268" width="14.42578125" style="15" customWidth="1"/>
    <col min="269" max="269" width="12.140625" style="15" customWidth="1"/>
    <col min="270" max="270" width="12" style="15" customWidth="1"/>
    <col min="271" max="271" width="14.85546875" style="15" customWidth="1"/>
    <col min="272" max="272" width="14.140625" style="15" customWidth="1"/>
    <col min="273" max="273" width="12" style="15" customWidth="1"/>
    <col min="274" max="274" width="14.42578125" style="15" customWidth="1"/>
    <col min="275" max="275" width="12.5703125" style="15" customWidth="1"/>
    <col min="276" max="276" width="10.85546875" style="15" customWidth="1"/>
    <col min="277" max="277" width="14.28515625" style="15" customWidth="1"/>
    <col min="278" max="278" width="10.5703125" style="15" bestFit="1" customWidth="1"/>
    <col min="279" max="279" width="9.28515625" style="15" bestFit="1" customWidth="1"/>
    <col min="280" max="512" width="9.140625" style="15"/>
    <col min="513" max="513" width="3" style="15" customWidth="1"/>
    <col min="514" max="514" width="79.28515625" style="15" customWidth="1"/>
    <col min="515" max="515" width="14.85546875" style="15" customWidth="1"/>
    <col min="516" max="516" width="13.5703125" style="15" customWidth="1"/>
    <col min="517" max="517" width="12.28515625" style="15" customWidth="1"/>
    <col min="518" max="518" width="15" style="15" customWidth="1"/>
    <col min="519" max="519" width="14.140625" style="15" customWidth="1"/>
    <col min="520" max="520" width="11" style="15" customWidth="1"/>
    <col min="521" max="521" width="15" style="15" customWidth="1"/>
    <col min="522" max="522" width="12.7109375" style="15" customWidth="1"/>
    <col min="523" max="523" width="14.28515625" style="15" customWidth="1"/>
    <col min="524" max="524" width="14.42578125" style="15" customWidth="1"/>
    <col min="525" max="525" width="12.140625" style="15" customWidth="1"/>
    <col min="526" max="526" width="12" style="15" customWidth="1"/>
    <col min="527" max="527" width="14.85546875" style="15" customWidth="1"/>
    <col min="528" max="528" width="14.140625" style="15" customWidth="1"/>
    <col min="529" max="529" width="12" style="15" customWidth="1"/>
    <col min="530" max="530" width="14.42578125" style="15" customWidth="1"/>
    <col min="531" max="531" width="12.5703125" style="15" customWidth="1"/>
    <col min="532" max="532" width="10.85546875" style="15" customWidth="1"/>
    <col min="533" max="533" width="14.28515625" style="15" customWidth="1"/>
    <col min="534" max="534" width="10.5703125" style="15" bestFit="1" customWidth="1"/>
    <col min="535" max="535" width="9.28515625" style="15" bestFit="1" customWidth="1"/>
    <col min="536" max="768" width="9.140625" style="15"/>
    <col min="769" max="769" width="3" style="15" customWidth="1"/>
    <col min="770" max="770" width="79.28515625" style="15" customWidth="1"/>
    <col min="771" max="771" width="14.85546875" style="15" customWidth="1"/>
    <col min="772" max="772" width="13.5703125" style="15" customWidth="1"/>
    <col min="773" max="773" width="12.28515625" style="15" customWidth="1"/>
    <col min="774" max="774" width="15" style="15" customWidth="1"/>
    <col min="775" max="775" width="14.140625" style="15" customWidth="1"/>
    <col min="776" max="776" width="11" style="15" customWidth="1"/>
    <col min="777" max="777" width="15" style="15" customWidth="1"/>
    <col min="778" max="778" width="12.7109375" style="15" customWidth="1"/>
    <col min="779" max="779" width="14.28515625" style="15" customWidth="1"/>
    <col min="780" max="780" width="14.42578125" style="15" customWidth="1"/>
    <col min="781" max="781" width="12.140625" style="15" customWidth="1"/>
    <col min="782" max="782" width="12" style="15" customWidth="1"/>
    <col min="783" max="783" width="14.85546875" style="15" customWidth="1"/>
    <col min="784" max="784" width="14.140625" style="15" customWidth="1"/>
    <col min="785" max="785" width="12" style="15" customWidth="1"/>
    <col min="786" max="786" width="14.42578125" style="15" customWidth="1"/>
    <col min="787" max="787" width="12.5703125" style="15" customWidth="1"/>
    <col min="788" max="788" width="10.85546875" style="15" customWidth="1"/>
    <col min="789" max="789" width="14.28515625" style="15" customWidth="1"/>
    <col min="790" max="790" width="10.5703125" style="15" bestFit="1" customWidth="1"/>
    <col min="791" max="791" width="9.28515625" style="15" bestFit="1" customWidth="1"/>
    <col min="792" max="1024" width="9.140625" style="15"/>
    <col min="1025" max="1025" width="3" style="15" customWidth="1"/>
    <col min="1026" max="1026" width="79.28515625" style="15" customWidth="1"/>
    <col min="1027" max="1027" width="14.85546875" style="15" customWidth="1"/>
    <col min="1028" max="1028" width="13.5703125" style="15" customWidth="1"/>
    <col min="1029" max="1029" width="12.28515625" style="15" customWidth="1"/>
    <col min="1030" max="1030" width="15" style="15" customWidth="1"/>
    <col min="1031" max="1031" width="14.140625" style="15" customWidth="1"/>
    <col min="1032" max="1032" width="11" style="15" customWidth="1"/>
    <col min="1033" max="1033" width="15" style="15" customWidth="1"/>
    <col min="1034" max="1034" width="12.7109375" style="15" customWidth="1"/>
    <col min="1035" max="1035" width="14.28515625" style="15" customWidth="1"/>
    <col min="1036" max="1036" width="14.42578125" style="15" customWidth="1"/>
    <col min="1037" max="1037" width="12.140625" style="15" customWidth="1"/>
    <col min="1038" max="1038" width="12" style="15" customWidth="1"/>
    <col min="1039" max="1039" width="14.85546875" style="15" customWidth="1"/>
    <col min="1040" max="1040" width="14.140625" style="15" customWidth="1"/>
    <col min="1041" max="1041" width="12" style="15" customWidth="1"/>
    <col min="1042" max="1042" width="14.42578125" style="15" customWidth="1"/>
    <col min="1043" max="1043" width="12.5703125" style="15" customWidth="1"/>
    <col min="1044" max="1044" width="10.85546875" style="15" customWidth="1"/>
    <col min="1045" max="1045" width="14.28515625" style="15" customWidth="1"/>
    <col min="1046" max="1046" width="10.5703125" style="15" bestFit="1" customWidth="1"/>
    <col min="1047" max="1047" width="9.28515625" style="15" bestFit="1" customWidth="1"/>
    <col min="1048" max="1280" width="9.140625" style="15"/>
    <col min="1281" max="1281" width="3" style="15" customWidth="1"/>
    <col min="1282" max="1282" width="79.28515625" style="15" customWidth="1"/>
    <col min="1283" max="1283" width="14.85546875" style="15" customWidth="1"/>
    <col min="1284" max="1284" width="13.5703125" style="15" customWidth="1"/>
    <col min="1285" max="1285" width="12.28515625" style="15" customWidth="1"/>
    <col min="1286" max="1286" width="15" style="15" customWidth="1"/>
    <col min="1287" max="1287" width="14.140625" style="15" customWidth="1"/>
    <col min="1288" max="1288" width="11" style="15" customWidth="1"/>
    <col min="1289" max="1289" width="15" style="15" customWidth="1"/>
    <col min="1290" max="1290" width="12.7109375" style="15" customWidth="1"/>
    <col min="1291" max="1291" width="14.28515625" style="15" customWidth="1"/>
    <col min="1292" max="1292" width="14.42578125" style="15" customWidth="1"/>
    <col min="1293" max="1293" width="12.140625" style="15" customWidth="1"/>
    <col min="1294" max="1294" width="12" style="15" customWidth="1"/>
    <col min="1295" max="1295" width="14.85546875" style="15" customWidth="1"/>
    <col min="1296" max="1296" width="14.140625" style="15" customWidth="1"/>
    <col min="1297" max="1297" width="12" style="15" customWidth="1"/>
    <col min="1298" max="1298" width="14.42578125" style="15" customWidth="1"/>
    <col min="1299" max="1299" width="12.5703125" style="15" customWidth="1"/>
    <col min="1300" max="1300" width="10.85546875" style="15" customWidth="1"/>
    <col min="1301" max="1301" width="14.28515625" style="15" customWidth="1"/>
    <col min="1302" max="1302" width="10.5703125" style="15" bestFit="1" customWidth="1"/>
    <col min="1303" max="1303" width="9.28515625" style="15" bestFit="1" customWidth="1"/>
    <col min="1304" max="1536" width="9.140625" style="15"/>
    <col min="1537" max="1537" width="3" style="15" customWidth="1"/>
    <col min="1538" max="1538" width="79.28515625" style="15" customWidth="1"/>
    <col min="1539" max="1539" width="14.85546875" style="15" customWidth="1"/>
    <col min="1540" max="1540" width="13.5703125" style="15" customWidth="1"/>
    <col min="1541" max="1541" width="12.28515625" style="15" customWidth="1"/>
    <col min="1542" max="1542" width="15" style="15" customWidth="1"/>
    <col min="1543" max="1543" width="14.140625" style="15" customWidth="1"/>
    <col min="1544" max="1544" width="11" style="15" customWidth="1"/>
    <col min="1545" max="1545" width="15" style="15" customWidth="1"/>
    <col min="1546" max="1546" width="12.7109375" style="15" customWidth="1"/>
    <col min="1547" max="1547" width="14.28515625" style="15" customWidth="1"/>
    <col min="1548" max="1548" width="14.42578125" style="15" customWidth="1"/>
    <col min="1549" max="1549" width="12.140625" style="15" customWidth="1"/>
    <col min="1550" max="1550" width="12" style="15" customWidth="1"/>
    <col min="1551" max="1551" width="14.85546875" style="15" customWidth="1"/>
    <col min="1552" max="1552" width="14.140625" style="15" customWidth="1"/>
    <col min="1553" max="1553" width="12" style="15" customWidth="1"/>
    <col min="1554" max="1554" width="14.42578125" style="15" customWidth="1"/>
    <col min="1555" max="1555" width="12.5703125" style="15" customWidth="1"/>
    <col min="1556" max="1556" width="10.85546875" style="15" customWidth="1"/>
    <col min="1557" max="1557" width="14.28515625" style="15" customWidth="1"/>
    <col min="1558" max="1558" width="10.5703125" style="15" bestFit="1" customWidth="1"/>
    <col min="1559" max="1559" width="9.28515625" style="15" bestFit="1" customWidth="1"/>
    <col min="1560" max="1792" width="9.140625" style="15"/>
    <col min="1793" max="1793" width="3" style="15" customWidth="1"/>
    <col min="1794" max="1794" width="79.28515625" style="15" customWidth="1"/>
    <col min="1795" max="1795" width="14.85546875" style="15" customWidth="1"/>
    <col min="1796" max="1796" width="13.5703125" style="15" customWidth="1"/>
    <col min="1797" max="1797" width="12.28515625" style="15" customWidth="1"/>
    <col min="1798" max="1798" width="15" style="15" customWidth="1"/>
    <col min="1799" max="1799" width="14.140625" style="15" customWidth="1"/>
    <col min="1800" max="1800" width="11" style="15" customWidth="1"/>
    <col min="1801" max="1801" width="15" style="15" customWidth="1"/>
    <col min="1802" max="1802" width="12.7109375" style="15" customWidth="1"/>
    <col min="1803" max="1803" width="14.28515625" style="15" customWidth="1"/>
    <col min="1804" max="1804" width="14.42578125" style="15" customWidth="1"/>
    <col min="1805" max="1805" width="12.140625" style="15" customWidth="1"/>
    <col min="1806" max="1806" width="12" style="15" customWidth="1"/>
    <col min="1807" max="1807" width="14.85546875" style="15" customWidth="1"/>
    <col min="1808" max="1808" width="14.140625" style="15" customWidth="1"/>
    <col min="1809" max="1809" width="12" style="15" customWidth="1"/>
    <col min="1810" max="1810" width="14.42578125" style="15" customWidth="1"/>
    <col min="1811" max="1811" width="12.5703125" style="15" customWidth="1"/>
    <col min="1812" max="1812" width="10.85546875" style="15" customWidth="1"/>
    <col min="1813" max="1813" width="14.28515625" style="15" customWidth="1"/>
    <col min="1814" max="1814" width="10.5703125" style="15" bestFit="1" customWidth="1"/>
    <col min="1815" max="1815" width="9.28515625" style="15" bestFit="1" customWidth="1"/>
    <col min="1816" max="2048" width="9.140625" style="15"/>
    <col min="2049" max="2049" width="3" style="15" customWidth="1"/>
    <col min="2050" max="2050" width="79.28515625" style="15" customWidth="1"/>
    <col min="2051" max="2051" width="14.85546875" style="15" customWidth="1"/>
    <col min="2052" max="2052" width="13.5703125" style="15" customWidth="1"/>
    <col min="2053" max="2053" width="12.28515625" style="15" customWidth="1"/>
    <col min="2054" max="2054" width="15" style="15" customWidth="1"/>
    <col min="2055" max="2055" width="14.140625" style="15" customWidth="1"/>
    <col min="2056" max="2056" width="11" style="15" customWidth="1"/>
    <col min="2057" max="2057" width="15" style="15" customWidth="1"/>
    <col min="2058" max="2058" width="12.7109375" style="15" customWidth="1"/>
    <col min="2059" max="2059" width="14.28515625" style="15" customWidth="1"/>
    <col min="2060" max="2060" width="14.42578125" style="15" customWidth="1"/>
    <col min="2061" max="2061" width="12.140625" style="15" customWidth="1"/>
    <col min="2062" max="2062" width="12" style="15" customWidth="1"/>
    <col min="2063" max="2063" width="14.85546875" style="15" customWidth="1"/>
    <col min="2064" max="2064" width="14.140625" style="15" customWidth="1"/>
    <col min="2065" max="2065" width="12" style="15" customWidth="1"/>
    <col min="2066" max="2066" width="14.42578125" style="15" customWidth="1"/>
    <col min="2067" max="2067" width="12.5703125" style="15" customWidth="1"/>
    <col min="2068" max="2068" width="10.85546875" style="15" customWidth="1"/>
    <col min="2069" max="2069" width="14.28515625" style="15" customWidth="1"/>
    <col min="2070" max="2070" width="10.5703125" style="15" bestFit="1" customWidth="1"/>
    <col min="2071" max="2071" width="9.28515625" style="15" bestFit="1" customWidth="1"/>
    <col min="2072" max="2304" width="9.140625" style="15"/>
    <col min="2305" max="2305" width="3" style="15" customWidth="1"/>
    <col min="2306" max="2306" width="79.28515625" style="15" customWidth="1"/>
    <col min="2307" max="2307" width="14.85546875" style="15" customWidth="1"/>
    <col min="2308" max="2308" width="13.5703125" style="15" customWidth="1"/>
    <col min="2309" max="2309" width="12.28515625" style="15" customWidth="1"/>
    <col min="2310" max="2310" width="15" style="15" customWidth="1"/>
    <col min="2311" max="2311" width="14.140625" style="15" customWidth="1"/>
    <col min="2312" max="2312" width="11" style="15" customWidth="1"/>
    <col min="2313" max="2313" width="15" style="15" customWidth="1"/>
    <col min="2314" max="2314" width="12.7109375" style="15" customWidth="1"/>
    <col min="2315" max="2315" width="14.28515625" style="15" customWidth="1"/>
    <col min="2316" max="2316" width="14.42578125" style="15" customWidth="1"/>
    <col min="2317" max="2317" width="12.140625" style="15" customWidth="1"/>
    <col min="2318" max="2318" width="12" style="15" customWidth="1"/>
    <col min="2319" max="2319" width="14.85546875" style="15" customWidth="1"/>
    <col min="2320" max="2320" width="14.140625" style="15" customWidth="1"/>
    <col min="2321" max="2321" width="12" style="15" customWidth="1"/>
    <col min="2322" max="2322" width="14.42578125" style="15" customWidth="1"/>
    <col min="2323" max="2323" width="12.5703125" style="15" customWidth="1"/>
    <col min="2324" max="2324" width="10.85546875" style="15" customWidth="1"/>
    <col min="2325" max="2325" width="14.28515625" style="15" customWidth="1"/>
    <col min="2326" max="2326" width="10.5703125" style="15" bestFit="1" customWidth="1"/>
    <col min="2327" max="2327" width="9.28515625" style="15" bestFit="1" customWidth="1"/>
    <col min="2328" max="2560" width="9.140625" style="15"/>
    <col min="2561" max="2561" width="3" style="15" customWidth="1"/>
    <col min="2562" max="2562" width="79.28515625" style="15" customWidth="1"/>
    <col min="2563" max="2563" width="14.85546875" style="15" customWidth="1"/>
    <col min="2564" max="2564" width="13.5703125" style="15" customWidth="1"/>
    <col min="2565" max="2565" width="12.28515625" style="15" customWidth="1"/>
    <col min="2566" max="2566" width="15" style="15" customWidth="1"/>
    <col min="2567" max="2567" width="14.140625" style="15" customWidth="1"/>
    <col min="2568" max="2568" width="11" style="15" customWidth="1"/>
    <col min="2569" max="2569" width="15" style="15" customWidth="1"/>
    <col min="2570" max="2570" width="12.7109375" style="15" customWidth="1"/>
    <col min="2571" max="2571" width="14.28515625" style="15" customWidth="1"/>
    <col min="2572" max="2572" width="14.42578125" style="15" customWidth="1"/>
    <col min="2573" max="2573" width="12.140625" style="15" customWidth="1"/>
    <col min="2574" max="2574" width="12" style="15" customWidth="1"/>
    <col min="2575" max="2575" width="14.85546875" style="15" customWidth="1"/>
    <col min="2576" max="2576" width="14.140625" style="15" customWidth="1"/>
    <col min="2577" max="2577" width="12" style="15" customWidth="1"/>
    <col min="2578" max="2578" width="14.42578125" style="15" customWidth="1"/>
    <col min="2579" max="2579" width="12.5703125" style="15" customWidth="1"/>
    <col min="2580" max="2580" width="10.85546875" style="15" customWidth="1"/>
    <col min="2581" max="2581" width="14.28515625" style="15" customWidth="1"/>
    <col min="2582" max="2582" width="10.5703125" style="15" bestFit="1" customWidth="1"/>
    <col min="2583" max="2583" width="9.28515625" style="15" bestFit="1" customWidth="1"/>
    <col min="2584" max="2816" width="9.140625" style="15"/>
    <col min="2817" max="2817" width="3" style="15" customWidth="1"/>
    <col min="2818" max="2818" width="79.28515625" style="15" customWidth="1"/>
    <col min="2819" max="2819" width="14.85546875" style="15" customWidth="1"/>
    <col min="2820" max="2820" width="13.5703125" style="15" customWidth="1"/>
    <col min="2821" max="2821" width="12.28515625" style="15" customWidth="1"/>
    <col min="2822" max="2822" width="15" style="15" customWidth="1"/>
    <col min="2823" max="2823" width="14.140625" style="15" customWidth="1"/>
    <col min="2824" max="2824" width="11" style="15" customWidth="1"/>
    <col min="2825" max="2825" width="15" style="15" customWidth="1"/>
    <col min="2826" max="2826" width="12.7109375" style="15" customWidth="1"/>
    <col min="2827" max="2827" width="14.28515625" style="15" customWidth="1"/>
    <col min="2828" max="2828" width="14.42578125" style="15" customWidth="1"/>
    <col min="2829" max="2829" width="12.140625" style="15" customWidth="1"/>
    <col min="2830" max="2830" width="12" style="15" customWidth="1"/>
    <col min="2831" max="2831" width="14.85546875" style="15" customWidth="1"/>
    <col min="2832" max="2832" width="14.140625" style="15" customWidth="1"/>
    <col min="2833" max="2833" width="12" style="15" customWidth="1"/>
    <col min="2834" max="2834" width="14.42578125" style="15" customWidth="1"/>
    <col min="2835" max="2835" width="12.5703125" style="15" customWidth="1"/>
    <col min="2836" max="2836" width="10.85546875" style="15" customWidth="1"/>
    <col min="2837" max="2837" width="14.28515625" style="15" customWidth="1"/>
    <col min="2838" max="2838" width="10.5703125" style="15" bestFit="1" customWidth="1"/>
    <col min="2839" max="2839" width="9.28515625" style="15" bestFit="1" customWidth="1"/>
    <col min="2840" max="3072" width="9.140625" style="15"/>
    <col min="3073" max="3073" width="3" style="15" customWidth="1"/>
    <col min="3074" max="3074" width="79.28515625" style="15" customWidth="1"/>
    <col min="3075" max="3075" width="14.85546875" style="15" customWidth="1"/>
    <col min="3076" max="3076" width="13.5703125" style="15" customWidth="1"/>
    <col min="3077" max="3077" width="12.28515625" style="15" customWidth="1"/>
    <col min="3078" max="3078" width="15" style="15" customWidth="1"/>
    <col min="3079" max="3079" width="14.140625" style="15" customWidth="1"/>
    <col min="3080" max="3080" width="11" style="15" customWidth="1"/>
    <col min="3081" max="3081" width="15" style="15" customWidth="1"/>
    <col min="3082" max="3082" width="12.7109375" style="15" customWidth="1"/>
    <col min="3083" max="3083" width="14.28515625" style="15" customWidth="1"/>
    <col min="3084" max="3084" width="14.42578125" style="15" customWidth="1"/>
    <col min="3085" max="3085" width="12.140625" style="15" customWidth="1"/>
    <col min="3086" max="3086" width="12" style="15" customWidth="1"/>
    <col min="3087" max="3087" width="14.85546875" style="15" customWidth="1"/>
    <col min="3088" max="3088" width="14.140625" style="15" customWidth="1"/>
    <col min="3089" max="3089" width="12" style="15" customWidth="1"/>
    <col min="3090" max="3090" width="14.42578125" style="15" customWidth="1"/>
    <col min="3091" max="3091" width="12.5703125" style="15" customWidth="1"/>
    <col min="3092" max="3092" width="10.85546875" style="15" customWidth="1"/>
    <col min="3093" max="3093" width="14.28515625" style="15" customWidth="1"/>
    <col min="3094" max="3094" width="10.5703125" style="15" bestFit="1" customWidth="1"/>
    <col min="3095" max="3095" width="9.28515625" style="15" bestFit="1" customWidth="1"/>
    <col min="3096" max="3328" width="9.140625" style="15"/>
    <col min="3329" max="3329" width="3" style="15" customWidth="1"/>
    <col min="3330" max="3330" width="79.28515625" style="15" customWidth="1"/>
    <col min="3331" max="3331" width="14.85546875" style="15" customWidth="1"/>
    <col min="3332" max="3332" width="13.5703125" style="15" customWidth="1"/>
    <col min="3333" max="3333" width="12.28515625" style="15" customWidth="1"/>
    <col min="3334" max="3334" width="15" style="15" customWidth="1"/>
    <col min="3335" max="3335" width="14.140625" style="15" customWidth="1"/>
    <col min="3336" max="3336" width="11" style="15" customWidth="1"/>
    <col min="3337" max="3337" width="15" style="15" customWidth="1"/>
    <col min="3338" max="3338" width="12.7109375" style="15" customWidth="1"/>
    <col min="3339" max="3339" width="14.28515625" style="15" customWidth="1"/>
    <col min="3340" max="3340" width="14.42578125" style="15" customWidth="1"/>
    <col min="3341" max="3341" width="12.140625" style="15" customWidth="1"/>
    <col min="3342" max="3342" width="12" style="15" customWidth="1"/>
    <col min="3343" max="3343" width="14.85546875" style="15" customWidth="1"/>
    <col min="3344" max="3344" width="14.140625" style="15" customWidth="1"/>
    <col min="3345" max="3345" width="12" style="15" customWidth="1"/>
    <col min="3346" max="3346" width="14.42578125" style="15" customWidth="1"/>
    <col min="3347" max="3347" width="12.5703125" style="15" customWidth="1"/>
    <col min="3348" max="3348" width="10.85546875" style="15" customWidth="1"/>
    <col min="3349" max="3349" width="14.28515625" style="15" customWidth="1"/>
    <col min="3350" max="3350" width="10.5703125" style="15" bestFit="1" customWidth="1"/>
    <col min="3351" max="3351" width="9.28515625" style="15" bestFit="1" customWidth="1"/>
    <col min="3352" max="3584" width="9.140625" style="15"/>
    <col min="3585" max="3585" width="3" style="15" customWidth="1"/>
    <col min="3586" max="3586" width="79.28515625" style="15" customWidth="1"/>
    <col min="3587" max="3587" width="14.85546875" style="15" customWidth="1"/>
    <col min="3588" max="3588" width="13.5703125" style="15" customWidth="1"/>
    <col min="3589" max="3589" width="12.28515625" style="15" customWidth="1"/>
    <col min="3590" max="3590" width="15" style="15" customWidth="1"/>
    <col min="3591" max="3591" width="14.140625" style="15" customWidth="1"/>
    <col min="3592" max="3592" width="11" style="15" customWidth="1"/>
    <col min="3593" max="3593" width="15" style="15" customWidth="1"/>
    <col min="3594" max="3594" width="12.7109375" style="15" customWidth="1"/>
    <col min="3595" max="3595" width="14.28515625" style="15" customWidth="1"/>
    <col min="3596" max="3596" width="14.42578125" style="15" customWidth="1"/>
    <col min="3597" max="3597" width="12.140625" style="15" customWidth="1"/>
    <col min="3598" max="3598" width="12" style="15" customWidth="1"/>
    <col min="3599" max="3599" width="14.85546875" style="15" customWidth="1"/>
    <col min="3600" max="3600" width="14.140625" style="15" customWidth="1"/>
    <col min="3601" max="3601" width="12" style="15" customWidth="1"/>
    <col min="3602" max="3602" width="14.42578125" style="15" customWidth="1"/>
    <col min="3603" max="3603" width="12.5703125" style="15" customWidth="1"/>
    <col min="3604" max="3604" width="10.85546875" style="15" customWidth="1"/>
    <col min="3605" max="3605" width="14.28515625" style="15" customWidth="1"/>
    <col min="3606" max="3606" width="10.5703125" style="15" bestFit="1" customWidth="1"/>
    <col min="3607" max="3607" width="9.28515625" style="15" bestFit="1" customWidth="1"/>
    <col min="3608" max="3840" width="9.140625" style="15"/>
    <col min="3841" max="3841" width="3" style="15" customWidth="1"/>
    <col min="3842" max="3842" width="79.28515625" style="15" customWidth="1"/>
    <col min="3843" max="3843" width="14.85546875" style="15" customWidth="1"/>
    <col min="3844" max="3844" width="13.5703125" style="15" customWidth="1"/>
    <col min="3845" max="3845" width="12.28515625" style="15" customWidth="1"/>
    <col min="3846" max="3846" width="15" style="15" customWidth="1"/>
    <col min="3847" max="3847" width="14.140625" style="15" customWidth="1"/>
    <col min="3848" max="3848" width="11" style="15" customWidth="1"/>
    <col min="3849" max="3849" width="15" style="15" customWidth="1"/>
    <col min="3850" max="3850" width="12.7109375" style="15" customWidth="1"/>
    <col min="3851" max="3851" width="14.28515625" style="15" customWidth="1"/>
    <col min="3852" max="3852" width="14.42578125" style="15" customWidth="1"/>
    <col min="3853" max="3853" width="12.140625" style="15" customWidth="1"/>
    <col min="3854" max="3854" width="12" style="15" customWidth="1"/>
    <col min="3855" max="3855" width="14.85546875" style="15" customWidth="1"/>
    <col min="3856" max="3856" width="14.140625" style="15" customWidth="1"/>
    <col min="3857" max="3857" width="12" style="15" customWidth="1"/>
    <col min="3858" max="3858" width="14.42578125" style="15" customWidth="1"/>
    <col min="3859" max="3859" width="12.5703125" style="15" customWidth="1"/>
    <col min="3860" max="3860" width="10.85546875" style="15" customWidth="1"/>
    <col min="3861" max="3861" width="14.28515625" style="15" customWidth="1"/>
    <col min="3862" max="3862" width="10.5703125" style="15" bestFit="1" customWidth="1"/>
    <col min="3863" max="3863" width="9.28515625" style="15" bestFit="1" customWidth="1"/>
    <col min="3864" max="4096" width="9.140625" style="15"/>
    <col min="4097" max="4097" width="3" style="15" customWidth="1"/>
    <col min="4098" max="4098" width="79.28515625" style="15" customWidth="1"/>
    <col min="4099" max="4099" width="14.85546875" style="15" customWidth="1"/>
    <col min="4100" max="4100" width="13.5703125" style="15" customWidth="1"/>
    <col min="4101" max="4101" width="12.28515625" style="15" customWidth="1"/>
    <col min="4102" max="4102" width="15" style="15" customWidth="1"/>
    <col min="4103" max="4103" width="14.140625" style="15" customWidth="1"/>
    <col min="4104" max="4104" width="11" style="15" customWidth="1"/>
    <col min="4105" max="4105" width="15" style="15" customWidth="1"/>
    <col min="4106" max="4106" width="12.7109375" style="15" customWidth="1"/>
    <col min="4107" max="4107" width="14.28515625" style="15" customWidth="1"/>
    <col min="4108" max="4108" width="14.42578125" style="15" customWidth="1"/>
    <col min="4109" max="4109" width="12.140625" style="15" customWidth="1"/>
    <col min="4110" max="4110" width="12" style="15" customWidth="1"/>
    <col min="4111" max="4111" width="14.85546875" style="15" customWidth="1"/>
    <col min="4112" max="4112" width="14.140625" style="15" customWidth="1"/>
    <col min="4113" max="4113" width="12" style="15" customWidth="1"/>
    <col min="4114" max="4114" width="14.42578125" style="15" customWidth="1"/>
    <col min="4115" max="4115" width="12.5703125" style="15" customWidth="1"/>
    <col min="4116" max="4116" width="10.85546875" style="15" customWidth="1"/>
    <col min="4117" max="4117" width="14.28515625" style="15" customWidth="1"/>
    <col min="4118" max="4118" width="10.5703125" style="15" bestFit="1" customWidth="1"/>
    <col min="4119" max="4119" width="9.28515625" style="15" bestFit="1" customWidth="1"/>
    <col min="4120" max="4352" width="9.140625" style="15"/>
    <col min="4353" max="4353" width="3" style="15" customWidth="1"/>
    <col min="4354" max="4354" width="79.28515625" style="15" customWidth="1"/>
    <col min="4355" max="4355" width="14.85546875" style="15" customWidth="1"/>
    <col min="4356" max="4356" width="13.5703125" style="15" customWidth="1"/>
    <col min="4357" max="4357" width="12.28515625" style="15" customWidth="1"/>
    <col min="4358" max="4358" width="15" style="15" customWidth="1"/>
    <col min="4359" max="4359" width="14.140625" style="15" customWidth="1"/>
    <col min="4360" max="4360" width="11" style="15" customWidth="1"/>
    <col min="4361" max="4361" width="15" style="15" customWidth="1"/>
    <col min="4362" max="4362" width="12.7109375" style="15" customWidth="1"/>
    <col min="4363" max="4363" width="14.28515625" style="15" customWidth="1"/>
    <col min="4364" max="4364" width="14.42578125" style="15" customWidth="1"/>
    <col min="4365" max="4365" width="12.140625" style="15" customWidth="1"/>
    <col min="4366" max="4366" width="12" style="15" customWidth="1"/>
    <col min="4367" max="4367" width="14.85546875" style="15" customWidth="1"/>
    <col min="4368" max="4368" width="14.140625" style="15" customWidth="1"/>
    <col min="4369" max="4369" width="12" style="15" customWidth="1"/>
    <col min="4370" max="4370" width="14.42578125" style="15" customWidth="1"/>
    <col min="4371" max="4371" width="12.5703125" style="15" customWidth="1"/>
    <col min="4372" max="4372" width="10.85546875" style="15" customWidth="1"/>
    <col min="4373" max="4373" width="14.28515625" style="15" customWidth="1"/>
    <col min="4374" max="4374" width="10.5703125" style="15" bestFit="1" customWidth="1"/>
    <col min="4375" max="4375" width="9.28515625" style="15" bestFit="1" customWidth="1"/>
    <col min="4376" max="4608" width="9.140625" style="15"/>
    <col min="4609" max="4609" width="3" style="15" customWidth="1"/>
    <col min="4610" max="4610" width="79.28515625" style="15" customWidth="1"/>
    <col min="4611" max="4611" width="14.85546875" style="15" customWidth="1"/>
    <col min="4612" max="4612" width="13.5703125" style="15" customWidth="1"/>
    <col min="4613" max="4613" width="12.28515625" style="15" customWidth="1"/>
    <col min="4614" max="4614" width="15" style="15" customWidth="1"/>
    <col min="4615" max="4615" width="14.140625" style="15" customWidth="1"/>
    <col min="4616" max="4616" width="11" style="15" customWidth="1"/>
    <col min="4617" max="4617" width="15" style="15" customWidth="1"/>
    <col min="4618" max="4618" width="12.7109375" style="15" customWidth="1"/>
    <col min="4619" max="4619" width="14.28515625" style="15" customWidth="1"/>
    <col min="4620" max="4620" width="14.42578125" style="15" customWidth="1"/>
    <col min="4621" max="4621" width="12.140625" style="15" customWidth="1"/>
    <col min="4622" max="4622" width="12" style="15" customWidth="1"/>
    <col min="4623" max="4623" width="14.85546875" style="15" customWidth="1"/>
    <col min="4624" max="4624" width="14.140625" style="15" customWidth="1"/>
    <col min="4625" max="4625" width="12" style="15" customWidth="1"/>
    <col min="4626" max="4626" width="14.42578125" style="15" customWidth="1"/>
    <col min="4627" max="4627" width="12.5703125" style="15" customWidth="1"/>
    <col min="4628" max="4628" width="10.85546875" style="15" customWidth="1"/>
    <col min="4629" max="4629" width="14.28515625" style="15" customWidth="1"/>
    <col min="4630" max="4630" width="10.5703125" style="15" bestFit="1" customWidth="1"/>
    <col min="4631" max="4631" width="9.28515625" style="15" bestFit="1" customWidth="1"/>
    <col min="4632" max="4864" width="9.140625" style="15"/>
    <col min="4865" max="4865" width="3" style="15" customWidth="1"/>
    <col min="4866" max="4866" width="79.28515625" style="15" customWidth="1"/>
    <col min="4867" max="4867" width="14.85546875" style="15" customWidth="1"/>
    <col min="4868" max="4868" width="13.5703125" style="15" customWidth="1"/>
    <col min="4869" max="4869" width="12.28515625" style="15" customWidth="1"/>
    <col min="4870" max="4870" width="15" style="15" customWidth="1"/>
    <col min="4871" max="4871" width="14.140625" style="15" customWidth="1"/>
    <col min="4872" max="4872" width="11" style="15" customWidth="1"/>
    <col min="4873" max="4873" width="15" style="15" customWidth="1"/>
    <col min="4874" max="4874" width="12.7109375" style="15" customWidth="1"/>
    <col min="4875" max="4875" width="14.28515625" style="15" customWidth="1"/>
    <col min="4876" max="4876" width="14.42578125" style="15" customWidth="1"/>
    <col min="4877" max="4877" width="12.140625" style="15" customWidth="1"/>
    <col min="4878" max="4878" width="12" style="15" customWidth="1"/>
    <col min="4879" max="4879" width="14.85546875" style="15" customWidth="1"/>
    <col min="4880" max="4880" width="14.140625" style="15" customWidth="1"/>
    <col min="4881" max="4881" width="12" style="15" customWidth="1"/>
    <col min="4882" max="4882" width="14.42578125" style="15" customWidth="1"/>
    <col min="4883" max="4883" width="12.5703125" style="15" customWidth="1"/>
    <col min="4884" max="4884" width="10.85546875" style="15" customWidth="1"/>
    <col min="4885" max="4885" width="14.28515625" style="15" customWidth="1"/>
    <col min="4886" max="4886" width="10.5703125" style="15" bestFit="1" customWidth="1"/>
    <col min="4887" max="4887" width="9.28515625" style="15" bestFit="1" customWidth="1"/>
    <col min="4888" max="5120" width="9.140625" style="15"/>
    <col min="5121" max="5121" width="3" style="15" customWidth="1"/>
    <col min="5122" max="5122" width="79.28515625" style="15" customWidth="1"/>
    <col min="5123" max="5123" width="14.85546875" style="15" customWidth="1"/>
    <col min="5124" max="5124" width="13.5703125" style="15" customWidth="1"/>
    <col min="5125" max="5125" width="12.28515625" style="15" customWidth="1"/>
    <col min="5126" max="5126" width="15" style="15" customWidth="1"/>
    <col min="5127" max="5127" width="14.140625" style="15" customWidth="1"/>
    <col min="5128" max="5128" width="11" style="15" customWidth="1"/>
    <col min="5129" max="5129" width="15" style="15" customWidth="1"/>
    <col min="5130" max="5130" width="12.7109375" style="15" customWidth="1"/>
    <col min="5131" max="5131" width="14.28515625" style="15" customWidth="1"/>
    <col min="5132" max="5132" width="14.42578125" style="15" customWidth="1"/>
    <col min="5133" max="5133" width="12.140625" style="15" customWidth="1"/>
    <col min="5134" max="5134" width="12" style="15" customWidth="1"/>
    <col min="5135" max="5135" width="14.85546875" style="15" customWidth="1"/>
    <col min="5136" max="5136" width="14.140625" style="15" customWidth="1"/>
    <col min="5137" max="5137" width="12" style="15" customWidth="1"/>
    <col min="5138" max="5138" width="14.42578125" style="15" customWidth="1"/>
    <col min="5139" max="5139" width="12.5703125" style="15" customWidth="1"/>
    <col min="5140" max="5140" width="10.85546875" style="15" customWidth="1"/>
    <col min="5141" max="5141" width="14.28515625" style="15" customWidth="1"/>
    <col min="5142" max="5142" width="10.5703125" style="15" bestFit="1" customWidth="1"/>
    <col min="5143" max="5143" width="9.28515625" style="15" bestFit="1" customWidth="1"/>
    <col min="5144" max="5376" width="9.140625" style="15"/>
    <col min="5377" max="5377" width="3" style="15" customWidth="1"/>
    <col min="5378" max="5378" width="79.28515625" style="15" customWidth="1"/>
    <col min="5379" max="5379" width="14.85546875" style="15" customWidth="1"/>
    <col min="5380" max="5380" width="13.5703125" style="15" customWidth="1"/>
    <col min="5381" max="5381" width="12.28515625" style="15" customWidth="1"/>
    <col min="5382" max="5382" width="15" style="15" customWidth="1"/>
    <col min="5383" max="5383" width="14.140625" style="15" customWidth="1"/>
    <col min="5384" max="5384" width="11" style="15" customWidth="1"/>
    <col min="5385" max="5385" width="15" style="15" customWidth="1"/>
    <col min="5386" max="5386" width="12.7109375" style="15" customWidth="1"/>
    <col min="5387" max="5387" width="14.28515625" style="15" customWidth="1"/>
    <col min="5388" max="5388" width="14.42578125" style="15" customWidth="1"/>
    <col min="5389" max="5389" width="12.140625" style="15" customWidth="1"/>
    <col min="5390" max="5390" width="12" style="15" customWidth="1"/>
    <col min="5391" max="5391" width="14.85546875" style="15" customWidth="1"/>
    <col min="5392" max="5392" width="14.140625" style="15" customWidth="1"/>
    <col min="5393" max="5393" width="12" style="15" customWidth="1"/>
    <col min="5394" max="5394" width="14.42578125" style="15" customWidth="1"/>
    <col min="5395" max="5395" width="12.5703125" style="15" customWidth="1"/>
    <col min="5396" max="5396" width="10.85546875" style="15" customWidth="1"/>
    <col min="5397" max="5397" width="14.28515625" style="15" customWidth="1"/>
    <col min="5398" max="5398" width="10.5703125" style="15" bestFit="1" customWidth="1"/>
    <col min="5399" max="5399" width="9.28515625" style="15" bestFit="1" customWidth="1"/>
    <col min="5400" max="5632" width="9.140625" style="15"/>
    <col min="5633" max="5633" width="3" style="15" customWidth="1"/>
    <col min="5634" max="5634" width="79.28515625" style="15" customWidth="1"/>
    <col min="5635" max="5635" width="14.85546875" style="15" customWidth="1"/>
    <col min="5636" max="5636" width="13.5703125" style="15" customWidth="1"/>
    <col min="5637" max="5637" width="12.28515625" style="15" customWidth="1"/>
    <col min="5638" max="5638" width="15" style="15" customWidth="1"/>
    <col min="5639" max="5639" width="14.140625" style="15" customWidth="1"/>
    <col min="5640" max="5640" width="11" style="15" customWidth="1"/>
    <col min="5641" max="5641" width="15" style="15" customWidth="1"/>
    <col min="5642" max="5642" width="12.7109375" style="15" customWidth="1"/>
    <col min="5643" max="5643" width="14.28515625" style="15" customWidth="1"/>
    <col min="5644" max="5644" width="14.42578125" style="15" customWidth="1"/>
    <col min="5645" max="5645" width="12.140625" style="15" customWidth="1"/>
    <col min="5646" max="5646" width="12" style="15" customWidth="1"/>
    <col min="5647" max="5647" width="14.85546875" style="15" customWidth="1"/>
    <col min="5648" max="5648" width="14.140625" style="15" customWidth="1"/>
    <col min="5649" max="5649" width="12" style="15" customWidth="1"/>
    <col min="5650" max="5650" width="14.42578125" style="15" customWidth="1"/>
    <col min="5651" max="5651" width="12.5703125" style="15" customWidth="1"/>
    <col min="5652" max="5652" width="10.85546875" style="15" customWidth="1"/>
    <col min="5653" max="5653" width="14.28515625" style="15" customWidth="1"/>
    <col min="5654" max="5654" width="10.5703125" style="15" bestFit="1" customWidth="1"/>
    <col min="5655" max="5655" width="9.28515625" style="15" bestFit="1" customWidth="1"/>
    <col min="5656" max="5888" width="9.140625" style="15"/>
    <col min="5889" max="5889" width="3" style="15" customWidth="1"/>
    <col min="5890" max="5890" width="79.28515625" style="15" customWidth="1"/>
    <col min="5891" max="5891" width="14.85546875" style="15" customWidth="1"/>
    <col min="5892" max="5892" width="13.5703125" style="15" customWidth="1"/>
    <col min="5893" max="5893" width="12.28515625" style="15" customWidth="1"/>
    <col min="5894" max="5894" width="15" style="15" customWidth="1"/>
    <col min="5895" max="5895" width="14.140625" style="15" customWidth="1"/>
    <col min="5896" max="5896" width="11" style="15" customWidth="1"/>
    <col min="5897" max="5897" width="15" style="15" customWidth="1"/>
    <col min="5898" max="5898" width="12.7109375" style="15" customWidth="1"/>
    <col min="5899" max="5899" width="14.28515625" style="15" customWidth="1"/>
    <col min="5900" max="5900" width="14.42578125" style="15" customWidth="1"/>
    <col min="5901" max="5901" width="12.140625" style="15" customWidth="1"/>
    <col min="5902" max="5902" width="12" style="15" customWidth="1"/>
    <col min="5903" max="5903" width="14.85546875" style="15" customWidth="1"/>
    <col min="5904" max="5904" width="14.140625" style="15" customWidth="1"/>
    <col min="5905" max="5905" width="12" style="15" customWidth="1"/>
    <col min="5906" max="5906" width="14.42578125" style="15" customWidth="1"/>
    <col min="5907" max="5907" width="12.5703125" style="15" customWidth="1"/>
    <col min="5908" max="5908" width="10.85546875" style="15" customWidth="1"/>
    <col min="5909" max="5909" width="14.28515625" style="15" customWidth="1"/>
    <col min="5910" max="5910" width="10.5703125" style="15" bestFit="1" customWidth="1"/>
    <col min="5911" max="5911" width="9.28515625" style="15" bestFit="1" customWidth="1"/>
    <col min="5912" max="6144" width="9.140625" style="15"/>
    <col min="6145" max="6145" width="3" style="15" customWidth="1"/>
    <col min="6146" max="6146" width="79.28515625" style="15" customWidth="1"/>
    <col min="6147" max="6147" width="14.85546875" style="15" customWidth="1"/>
    <col min="6148" max="6148" width="13.5703125" style="15" customWidth="1"/>
    <col min="6149" max="6149" width="12.28515625" style="15" customWidth="1"/>
    <col min="6150" max="6150" width="15" style="15" customWidth="1"/>
    <col min="6151" max="6151" width="14.140625" style="15" customWidth="1"/>
    <col min="6152" max="6152" width="11" style="15" customWidth="1"/>
    <col min="6153" max="6153" width="15" style="15" customWidth="1"/>
    <col min="6154" max="6154" width="12.7109375" style="15" customWidth="1"/>
    <col min="6155" max="6155" width="14.28515625" style="15" customWidth="1"/>
    <col min="6156" max="6156" width="14.42578125" style="15" customWidth="1"/>
    <col min="6157" max="6157" width="12.140625" style="15" customWidth="1"/>
    <col min="6158" max="6158" width="12" style="15" customWidth="1"/>
    <col min="6159" max="6159" width="14.85546875" style="15" customWidth="1"/>
    <col min="6160" max="6160" width="14.140625" style="15" customWidth="1"/>
    <col min="6161" max="6161" width="12" style="15" customWidth="1"/>
    <col min="6162" max="6162" width="14.42578125" style="15" customWidth="1"/>
    <col min="6163" max="6163" width="12.5703125" style="15" customWidth="1"/>
    <col min="6164" max="6164" width="10.85546875" style="15" customWidth="1"/>
    <col min="6165" max="6165" width="14.28515625" style="15" customWidth="1"/>
    <col min="6166" max="6166" width="10.5703125" style="15" bestFit="1" customWidth="1"/>
    <col min="6167" max="6167" width="9.28515625" style="15" bestFit="1" customWidth="1"/>
    <col min="6168" max="6400" width="9.140625" style="15"/>
    <col min="6401" max="6401" width="3" style="15" customWidth="1"/>
    <col min="6402" max="6402" width="79.28515625" style="15" customWidth="1"/>
    <col min="6403" max="6403" width="14.85546875" style="15" customWidth="1"/>
    <col min="6404" max="6404" width="13.5703125" style="15" customWidth="1"/>
    <col min="6405" max="6405" width="12.28515625" style="15" customWidth="1"/>
    <col min="6406" max="6406" width="15" style="15" customWidth="1"/>
    <col min="6407" max="6407" width="14.140625" style="15" customWidth="1"/>
    <col min="6408" max="6408" width="11" style="15" customWidth="1"/>
    <col min="6409" max="6409" width="15" style="15" customWidth="1"/>
    <col min="6410" max="6410" width="12.7109375" style="15" customWidth="1"/>
    <col min="6411" max="6411" width="14.28515625" style="15" customWidth="1"/>
    <col min="6412" max="6412" width="14.42578125" style="15" customWidth="1"/>
    <col min="6413" max="6413" width="12.140625" style="15" customWidth="1"/>
    <col min="6414" max="6414" width="12" style="15" customWidth="1"/>
    <col min="6415" max="6415" width="14.85546875" style="15" customWidth="1"/>
    <col min="6416" max="6416" width="14.140625" style="15" customWidth="1"/>
    <col min="6417" max="6417" width="12" style="15" customWidth="1"/>
    <col min="6418" max="6418" width="14.42578125" style="15" customWidth="1"/>
    <col min="6419" max="6419" width="12.5703125" style="15" customWidth="1"/>
    <col min="6420" max="6420" width="10.85546875" style="15" customWidth="1"/>
    <col min="6421" max="6421" width="14.28515625" style="15" customWidth="1"/>
    <col min="6422" max="6422" width="10.5703125" style="15" bestFit="1" customWidth="1"/>
    <col min="6423" max="6423" width="9.28515625" style="15" bestFit="1" customWidth="1"/>
    <col min="6424" max="6656" width="9.140625" style="15"/>
    <col min="6657" max="6657" width="3" style="15" customWidth="1"/>
    <col min="6658" max="6658" width="79.28515625" style="15" customWidth="1"/>
    <col min="6659" max="6659" width="14.85546875" style="15" customWidth="1"/>
    <col min="6660" max="6660" width="13.5703125" style="15" customWidth="1"/>
    <col min="6661" max="6661" width="12.28515625" style="15" customWidth="1"/>
    <col min="6662" max="6662" width="15" style="15" customWidth="1"/>
    <col min="6663" max="6663" width="14.140625" style="15" customWidth="1"/>
    <col min="6664" max="6664" width="11" style="15" customWidth="1"/>
    <col min="6665" max="6665" width="15" style="15" customWidth="1"/>
    <col min="6666" max="6666" width="12.7109375" style="15" customWidth="1"/>
    <col min="6667" max="6667" width="14.28515625" style="15" customWidth="1"/>
    <col min="6668" max="6668" width="14.42578125" style="15" customWidth="1"/>
    <col min="6669" max="6669" width="12.140625" style="15" customWidth="1"/>
    <col min="6670" max="6670" width="12" style="15" customWidth="1"/>
    <col min="6671" max="6671" width="14.85546875" style="15" customWidth="1"/>
    <col min="6672" max="6672" width="14.140625" style="15" customWidth="1"/>
    <col min="6673" max="6673" width="12" style="15" customWidth="1"/>
    <col min="6674" max="6674" width="14.42578125" style="15" customWidth="1"/>
    <col min="6675" max="6675" width="12.5703125" style="15" customWidth="1"/>
    <col min="6676" max="6676" width="10.85546875" style="15" customWidth="1"/>
    <col min="6677" max="6677" width="14.28515625" style="15" customWidth="1"/>
    <col min="6678" max="6678" width="10.5703125" style="15" bestFit="1" customWidth="1"/>
    <col min="6679" max="6679" width="9.28515625" style="15" bestFit="1" customWidth="1"/>
    <col min="6680" max="6912" width="9.140625" style="15"/>
    <col min="6913" max="6913" width="3" style="15" customWidth="1"/>
    <col min="6914" max="6914" width="79.28515625" style="15" customWidth="1"/>
    <col min="6915" max="6915" width="14.85546875" style="15" customWidth="1"/>
    <col min="6916" max="6916" width="13.5703125" style="15" customWidth="1"/>
    <col min="6917" max="6917" width="12.28515625" style="15" customWidth="1"/>
    <col min="6918" max="6918" width="15" style="15" customWidth="1"/>
    <col min="6919" max="6919" width="14.140625" style="15" customWidth="1"/>
    <col min="6920" max="6920" width="11" style="15" customWidth="1"/>
    <col min="6921" max="6921" width="15" style="15" customWidth="1"/>
    <col min="6922" max="6922" width="12.7109375" style="15" customWidth="1"/>
    <col min="6923" max="6923" width="14.28515625" style="15" customWidth="1"/>
    <col min="6924" max="6924" width="14.42578125" style="15" customWidth="1"/>
    <col min="6925" max="6925" width="12.140625" style="15" customWidth="1"/>
    <col min="6926" max="6926" width="12" style="15" customWidth="1"/>
    <col min="6927" max="6927" width="14.85546875" style="15" customWidth="1"/>
    <col min="6928" max="6928" width="14.140625" style="15" customWidth="1"/>
    <col min="6929" max="6929" width="12" style="15" customWidth="1"/>
    <col min="6930" max="6930" width="14.42578125" style="15" customWidth="1"/>
    <col min="6931" max="6931" width="12.5703125" style="15" customWidth="1"/>
    <col min="6932" max="6932" width="10.85546875" style="15" customWidth="1"/>
    <col min="6933" max="6933" width="14.28515625" style="15" customWidth="1"/>
    <col min="6934" max="6934" width="10.5703125" style="15" bestFit="1" customWidth="1"/>
    <col min="6935" max="6935" width="9.28515625" style="15" bestFit="1" customWidth="1"/>
    <col min="6936" max="7168" width="9.140625" style="15"/>
    <col min="7169" max="7169" width="3" style="15" customWidth="1"/>
    <col min="7170" max="7170" width="79.28515625" style="15" customWidth="1"/>
    <col min="7171" max="7171" width="14.85546875" style="15" customWidth="1"/>
    <col min="7172" max="7172" width="13.5703125" style="15" customWidth="1"/>
    <col min="7173" max="7173" width="12.28515625" style="15" customWidth="1"/>
    <col min="7174" max="7174" width="15" style="15" customWidth="1"/>
    <col min="7175" max="7175" width="14.140625" style="15" customWidth="1"/>
    <col min="7176" max="7176" width="11" style="15" customWidth="1"/>
    <col min="7177" max="7177" width="15" style="15" customWidth="1"/>
    <col min="7178" max="7178" width="12.7109375" style="15" customWidth="1"/>
    <col min="7179" max="7179" width="14.28515625" style="15" customWidth="1"/>
    <col min="7180" max="7180" width="14.42578125" style="15" customWidth="1"/>
    <col min="7181" max="7181" width="12.140625" style="15" customWidth="1"/>
    <col min="7182" max="7182" width="12" style="15" customWidth="1"/>
    <col min="7183" max="7183" width="14.85546875" style="15" customWidth="1"/>
    <col min="7184" max="7184" width="14.140625" style="15" customWidth="1"/>
    <col min="7185" max="7185" width="12" style="15" customWidth="1"/>
    <col min="7186" max="7186" width="14.42578125" style="15" customWidth="1"/>
    <col min="7187" max="7187" width="12.5703125" style="15" customWidth="1"/>
    <col min="7188" max="7188" width="10.85546875" style="15" customWidth="1"/>
    <col min="7189" max="7189" width="14.28515625" style="15" customWidth="1"/>
    <col min="7190" max="7190" width="10.5703125" style="15" bestFit="1" customWidth="1"/>
    <col min="7191" max="7191" width="9.28515625" style="15" bestFit="1" customWidth="1"/>
    <col min="7192" max="7424" width="9.140625" style="15"/>
    <col min="7425" max="7425" width="3" style="15" customWidth="1"/>
    <col min="7426" max="7426" width="79.28515625" style="15" customWidth="1"/>
    <col min="7427" max="7427" width="14.85546875" style="15" customWidth="1"/>
    <col min="7428" max="7428" width="13.5703125" style="15" customWidth="1"/>
    <col min="7429" max="7429" width="12.28515625" style="15" customWidth="1"/>
    <col min="7430" max="7430" width="15" style="15" customWidth="1"/>
    <col min="7431" max="7431" width="14.140625" style="15" customWidth="1"/>
    <col min="7432" max="7432" width="11" style="15" customWidth="1"/>
    <col min="7433" max="7433" width="15" style="15" customWidth="1"/>
    <col min="7434" max="7434" width="12.7109375" style="15" customWidth="1"/>
    <col min="7435" max="7435" width="14.28515625" style="15" customWidth="1"/>
    <col min="7436" max="7436" width="14.42578125" style="15" customWidth="1"/>
    <col min="7437" max="7437" width="12.140625" style="15" customWidth="1"/>
    <col min="7438" max="7438" width="12" style="15" customWidth="1"/>
    <col min="7439" max="7439" width="14.85546875" style="15" customWidth="1"/>
    <col min="7440" max="7440" width="14.140625" style="15" customWidth="1"/>
    <col min="7441" max="7441" width="12" style="15" customWidth="1"/>
    <col min="7442" max="7442" width="14.42578125" style="15" customWidth="1"/>
    <col min="7443" max="7443" width="12.5703125" style="15" customWidth="1"/>
    <col min="7444" max="7444" width="10.85546875" style="15" customWidth="1"/>
    <col min="7445" max="7445" width="14.28515625" style="15" customWidth="1"/>
    <col min="7446" max="7446" width="10.5703125" style="15" bestFit="1" customWidth="1"/>
    <col min="7447" max="7447" width="9.28515625" style="15" bestFit="1" customWidth="1"/>
    <col min="7448" max="7680" width="9.140625" style="15"/>
    <col min="7681" max="7681" width="3" style="15" customWidth="1"/>
    <col min="7682" max="7682" width="79.28515625" style="15" customWidth="1"/>
    <col min="7683" max="7683" width="14.85546875" style="15" customWidth="1"/>
    <col min="7684" max="7684" width="13.5703125" style="15" customWidth="1"/>
    <col min="7685" max="7685" width="12.28515625" style="15" customWidth="1"/>
    <col min="7686" max="7686" width="15" style="15" customWidth="1"/>
    <col min="7687" max="7687" width="14.140625" style="15" customWidth="1"/>
    <col min="7688" max="7688" width="11" style="15" customWidth="1"/>
    <col min="7689" max="7689" width="15" style="15" customWidth="1"/>
    <col min="7690" max="7690" width="12.7109375" style="15" customWidth="1"/>
    <col min="7691" max="7691" width="14.28515625" style="15" customWidth="1"/>
    <col min="7692" max="7692" width="14.42578125" style="15" customWidth="1"/>
    <col min="7693" max="7693" width="12.140625" style="15" customWidth="1"/>
    <col min="7694" max="7694" width="12" style="15" customWidth="1"/>
    <col min="7695" max="7695" width="14.85546875" style="15" customWidth="1"/>
    <col min="7696" max="7696" width="14.140625" style="15" customWidth="1"/>
    <col min="7697" max="7697" width="12" style="15" customWidth="1"/>
    <col min="7698" max="7698" width="14.42578125" style="15" customWidth="1"/>
    <col min="7699" max="7699" width="12.5703125" style="15" customWidth="1"/>
    <col min="7700" max="7700" width="10.85546875" style="15" customWidth="1"/>
    <col min="7701" max="7701" width="14.28515625" style="15" customWidth="1"/>
    <col min="7702" max="7702" width="10.5703125" style="15" bestFit="1" customWidth="1"/>
    <col min="7703" max="7703" width="9.28515625" style="15" bestFit="1" customWidth="1"/>
    <col min="7704" max="7936" width="9.140625" style="15"/>
    <col min="7937" max="7937" width="3" style="15" customWidth="1"/>
    <col min="7938" max="7938" width="79.28515625" style="15" customWidth="1"/>
    <col min="7939" max="7939" width="14.85546875" style="15" customWidth="1"/>
    <col min="7940" max="7940" width="13.5703125" style="15" customWidth="1"/>
    <col min="7941" max="7941" width="12.28515625" style="15" customWidth="1"/>
    <col min="7942" max="7942" width="15" style="15" customWidth="1"/>
    <col min="7943" max="7943" width="14.140625" style="15" customWidth="1"/>
    <col min="7944" max="7944" width="11" style="15" customWidth="1"/>
    <col min="7945" max="7945" width="15" style="15" customWidth="1"/>
    <col min="7946" max="7946" width="12.7109375" style="15" customWidth="1"/>
    <col min="7947" max="7947" width="14.28515625" style="15" customWidth="1"/>
    <col min="7948" max="7948" width="14.42578125" style="15" customWidth="1"/>
    <col min="7949" max="7949" width="12.140625" style="15" customWidth="1"/>
    <col min="7950" max="7950" width="12" style="15" customWidth="1"/>
    <col min="7951" max="7951" width="14.85546875" style="15" customWidth="1"/>
    <col min="7952" max="7952" width="14.140625" style="15" customWidth="1"/>
    <col min="7953" max="7953" width="12" style="15" customWidth="1"/>
    <col min="7954" max="7954" width="14.42578125" style="15" customWidth="1"/>
    <col min="7955" max="7955" width="12.5703125" style="15" customWidth="1"/>
    <col min="7956" max="7956" width="10.85546875" style="15" customWidth="1"/>
    <col min="7957" max="7957" width="14.28515625" style="15" customWidth="1"/>
    <col min="7958" max="7958" width="10.5703125" style="15" bestFit="1" customWidth="1"/>
    <col min="7959" max="7959" width="9.28515625" style="15" bestFit="1" customWidth="1"/>
    <col min="7960" max="8192" width="9.140625" style="15"/>
    <col min="8193" max="8193" width="3" style="15" customWidth="1"/>
    <col min="8194" max="8194" width="79.28515625" style="15" customWidth="1"/>
    <col min="8195" max="8195" width="14.85546875" style="15" customWidth="1"/>
    <col min="8196" max="8196" width="13.5703125" style="15" customWidth="1"/>
    <col min="8197" max="8197" width="12.28515625" style="15" customWidth="1"/>
    <col min="8198" max="8198" width="15" style="15" customWidth="1"/>
    <col min="8199" max="8199" width="14.140625" style="15" customWidth="1"/>
    <col min="8200" max="8200" width="11" style="15" customWidth="1"/>
    <col min="8201" max="8201" width="15" style="15" customWidth="1"/>
    <col min="8202" max="8202" width="12.7109375" style="15" customWidth="1"/>
    <col min="8203" max="8203" width="14.28515625" style="15" customWidth="1"/>
    <col min="8204" max="8204" width="14.42578125" style="15" customWidth="1"/>
    <col min="8205" max="8205" width="12.140625" style="15" customWidth="1"/>
    <col min="8206" max="8206" width="12" style="15" customWidth="1"/>
    <col min="8207" max="8207" width="14.85546875" style="15" customWidth="1"/>
    <col min="8208" max="8208" width="14.140625" style="15" customWidth="1"/>
    <col min="8209" max="8209" width="12" style="15" customWidth="1"/>
    <col min="8210" max="8210" width="14.42578125" style="15" customWidth="1"/>
    <col min="8211" max="8211" width="12.5703125" style="15" customWidth="1"/>
    <col min="8212" max="8212" width="10.85546875" style="15" customWidth="1"/>
    <col min="8213" max="8213" width="14.28515625" style="15" customWidth="1"/>
    <col min="8214" max="8214" width="10.5703125" style="15" bestFit="1" customWidth="1"/>
    <col min="8215" max="8215" width="9.28515625" style="15" bestFit="1" customWidth="1"/>
    <col min="8216" max="8448" width="9.140625" style="15"/>
    <col min="8449" max="8449" width="3" style="15" customWidth="1"/>
    <col min="8450" max="8450" width="79.28515625" style="15" customWidth="1"/>
    <col min="8451" max="8451" width="14.85546875" style="15" customWidth="1"/>
    <col min="8452" max="8452" width="13.5703125" style="15" customWidth="1"/>
    <col min="8453" max="8453" width="12.28515625" style="15" customWidth="1"/>
    <col min="8454" max="8454" width="15" style="15" customWidth="1"/>
    <col min="8455" max="8455" width="14.140625" style="15" customWidth="1"/>
    <col min="8456" max="8456" width="11" style="15" customWidth="1"/>
    <col min="8457" max="8457" width="15" style="15" customWidth="1"/>
    <col min="8458" max="8458" width="12.7109375" style="15" customWidth="1"/>
    <col min="8459" max="8459" width="14.28515625" style="15" customWidth="1"/>
    <col min="8460" max="8460" width="14.42578125" style="15" customWidth="1"/>
    <col min="8461" max="8461" width="12.140625" style="15" customWidth="1"/>
    <col min="8462" max="8462" width="12" style="15" customWidth="1"/>
    <col min="8463" max="8463" width="14.85546875" style="15" customWidth="1"/>
    <col min="8464" max="8464" width="14.140625" style="15" customWidth="1"/>
    <col min="8465" max="8465" width="12" style="15" customWidth="1"/>
    <col min="8466" max="8466" width="14.42578125" style="15" customWidth="1"/>
    <col min="8467" max="8467" width="12.5703125" style="15" customWidth="1"/>
    <col min="8468" max="8468" width="10.85546875" style="15" customWidth="1"/>
    <col min="8469" max="8469" width="14.28515625" style="15" customWidth="1"/>
    <col min="8470" max="8470" width="10.5703125" style="15" bestFit="1" customWidth="1"/>
    <col min="8471" max="8471" width="9.28515625" style="15" bestFit="1" customWidth="1"/>
    <col min="8472" max="8704" width="9.140625" style="15"/>
    <col min="8705" max="8705" width="3" style="15" customWidth="1"/>
    <col min="8706" max="8706" width="79.28515625" style="15" customWidth="1"/>
    <col min="8707" max="8707" width="14.85546875" style="15" customWidth="1"/>
    <col min="8708" max="8708" width="13.5703125" style="15" customWidth="1"/>
    <col min="8709" max="8709" width="12.28515625" style="15" customWidth="1"/>
    <col min="8710" max="8710" width="15" style="15" customWidth="1"/>
    <col min="8711" max="8711" width="14.140625" style="15" customWidth="1"/>
    <col min="8712" max="8712" width="11" style="15" customWidth="1"/>
    <col min="8713" max="8713" width="15" style="15" customWidth="1"/>
    <col min="8714" max="8714" width="12.7109375" style="15" customWidth="1"/>
    <col min="8715" max="8715" width="14.28515625" style="15" customWidth="1"/>
    <col min="8716" max="8716" width="14.42578125" style="15" customWidth="1"/>
    <col min="8717" max="8717" width="12.140625" style="15" customWidth="1"/>
    <col min="8718" max="8718" width="12" style="15" customWidth="1"/>
    <col min="8719" max="8719" width="14.85546875" style="15" customWidth="1"/>
    <col min="8720" max="8720" width="14.140625" style="15" customWidth="1"/>
    <col min="8721" max="8721" width="12" style="15" customWidth="1"/>
    <col min="8722" max="8722" width="14.42578125" style="15" customWidth="1"/>
    <col min="8723" max="8723" width="12.5703125" style="15" customWidth="1"/>
    <col min="8724" max="8724" width="10.85546875" style="15" customWidth="1"/>
    <col min="8725" max="8725" width="14.28515625" style="15" customWidth="1"/>
    <col min="8726" max="8726" width="10.5703125" style="15" bestFit="1" customWidth="1"/>
    <col min="8727" max="8727" width="9.28515625" style="15" bestFit="1" customWidth="1"/>
    <col min="8728" max="8960" width="9.140625" style="15"/>
    <col min="8961" max="8961" width="3" style="15" customWidth="1"/>
    <col min="8962" max="8962" width="79.28515625" style="15" customWidth="1"/>
    <col min="8963" max="8963" width="14.85546875" style="15" customWidth="1"/>
    <col min="8964" max="8964" width="13.5703125" style="15" customWidth="1"/>
    <col min="8965" max="8965" width="12.28515625" style="15" customWidth="1"/>
    <col min="8966" max="8966" width="15" style="15" customWidth="1"/>
    <col min="8967" max="8967" width="14.140625" style="15" customWidth="1"/>
    <col min="8968" max="8968" width="11" style="15" customWidth="1"/>
    <col min="8969" max="8969" width="15" style="15" customWidth="1"/>
    <col min="8970" max="8970" width="12.7109375" style="15" customWidth="1"/>
    <col min="8971" max="8971" width="14.28515625" style="15" customWidth="1"/>
    <col min="8972" max="8972" width="14.42578125" style="15" customWidth="1"/>
    <col min="8973" max="8973" width="12.140625" style="15" customWidth="1"/>
    <col min="8974" max="8974" width="12" style="15" customWidth="1"/>
    <col min="8975" max="8975" width="14.85546875" style="15" customWidth="1"/>
    <col min="8976" max="8976" width="14.140625" style="15" customWidth="1"/>
    <col min="8977" max="8977" width="12" style="15" customWidth="1"/>
    <col min="8978" max="8978" width="14.42578125" style="15" customWidth="1"/>
    <col min="8979" max="8979" width="12.5703125" style="15" customWidth="1"/>
    <col min="8980" max="8980" width="10.85546875" style="15" customWidth="1"/>
    <col min="8981" max="8981" width="14.28515625" style="15" customWidth="1"/>
    <col min="8982" max="8982" width="10.5703125" style="15" bestFit="1" customWidth="1"/>
    <col min="8983" max="8983" width="9.28515625" style="15" bestFit="1" customWidth="1"/>
    <col min="8984" max="9216" width="9.140625" style="15"/>
    <col min="9217" max="9217" width="3" style="15" customWidth="1"/>
    <col min="9218" max="9218" width="79.28515625" style="15" customWidth="1"/>
    <col min="9219" max="9219" width="14.85546875" style="15" customWidth="1"/>
    <col min="9220" max="9220" width="13.5703125" style="15" customWidth="1"/>
    <col min="9221" max="9221" width="12.28515625" style="15" customWidth="1"/>
    <col min="9222" max="9222" width="15" style="15" customWidth="1"/>
    <col min="9223" max="9223" width="14.140625" style="15" customWidth="1"/>
    <col min="9224" max="9224" width="11" style="15" customWidth="1"/>
    <col min="9225" max="9225" width="15" style="15" customWidth="1"/>
    <col min="9226" max="9226" width="12.7109375" style="15" customWidth="1"/>
    <col min="9227" max="9227" width="14.28515625" style="15" customWidth="1"/>
    <col min="9228" max="9228" width="14.42578125" style="15" customWidth="1"/>
    <col min="9229" max="9229" width="12.140625" style="15" customWidth="1"/>
    <col min="9230" max="9230" width="12" style="15" customWidth="1"/>
    <col min="9231" max="9231" width="14.85546875" style="15" customWidth="1"/>
    <col min="9232" max="9232" width="14.140625" style="15" customWidth="1"/>
    <col min="9233" max="9233" width="12" style="15" customWidth="1"/>
    <col min="9234" max="9234" width="14.42578125" style="15" customWidth="1"/>
    <col min="9235" max="9235" width="12.5703125" style="15" customWidth="1"/>
    <col min="9236" max="9236" width="10.85546875" style="15" customWidth="1"/>
    <col min="9237" max="9237" width="14.28515625" style="15" customWidth="1"/>
    <col min="9238" max="9238" width="10.5703125" style="15" bestFit="1" customWidth="1"/>
    <col min="9239" max="9239" width="9.28515625" style="15" bestFit="1" customWidth="1"/>
    <col min="9240" max="9472" width="9.140625" style="15"/>
    <col min="9473" max="9473" width="3" style="15" customWidth="1"/>
    <col min="9474" max="9474" width="79.28515625" style="15" customWidth="1"/>
    <col min="9475" max="9475" width="14.85546875" style="15" customWidth="1"/>
    <col min="9476" max="9476" width="13.5703125" style="15" customWidth="1"/>
    <col min="9477" max="9477" width="12.28515625" style="15" customWidth="1"/>
    <col min="9478" max="9478" width="15" style="15" customWidth="1"/>
    <col min="9479" max="9479" width="14.140625" style="15" customWidth="1"/>
    <col min="9480" max="9480" width="11" style="15" customWidth="1"/>
    <col min="9481" max="9481" width="15" style="15" customWidth="1"/>
    <col min="9482" max="9482" width="12.7109375" style="15" customWidth="1"/>
    <col min="9483" max="9483" width="14.28515625" style="15" customWidth="1"/>
    <col min="9484" max="9484" width="14.42578125" style="15" customWidth="1"/>
    <col min="9485" max="9485" width="12.140625" style="15" customWidth="1"/>
    <col min="9486" max="9486" width="12" style="15" customWidth="1"/>
    <col min="9487" max="9487" width="14.85546875" style="15" customWidth="1"/>
    <col min="9488" max="9488" width="14.140625" style="15" customWidth="1"/>
    <col min="9489" max="9489" width="12" style="15" customWidth="1"/>
    <col min="9490" max="9490" width="14.42578125" style="15" customWidth="1"/>
    <col min="9491" max="9491" width="12.5703125" style="15" customWidth="1"/>
    <col min="9492" max="9492" width="10.85546875" style="15" customWidth="1"/>
    <col min="9493" max="9493" width="14.28515625" style="15" customWidth="1"/>
    <col min="9494" max="9494" width="10.5703125" style="15" bestFit="1" customWidth="1"/>
    <col min="9495" max="9495" width="9.28515625" style="15" bestFit="1" customWidth="1"/>
    <col min="9496" max="9728" width="9.140625" style="15"/>
    <col min="9729" max="9729" width="3" style="15" customWidth="1"/>
    <col min="9730" max="9730" width="79.28515625" style="15" customWidth="1"/>
    <col min="9731" max="9731" width="14.85546875" style="15" customWidth="1"/>
    <col min="9732" max="9732" width="13.5703125" style="15" customWidth="1"/>
    <col min="9733" max="9733" width="12.28515625" style="15" customWidth="1"/>
    <col min="9734" max="9734" width="15" style="15" customWidth="1"/>
    <col min="9735" max="9735" width="14.140625" style="15" customWidth="1"/>
    <col min="9736" max="9736" width="11" style="15" customWidth="1"/>
    <col min="9737" max="9737" width="15" style="15" customWidth="1"/>
    <col min="9738" max="9738" width="12.7109375" style="15" customWidth="1"/>
    <col min="9739" max="9739" width="14.28515625" style="15" customWidth="1"/>
    <col min="9740" max="9740" width="14.42578125" style="15" customWidth="1"/>
    <col min="9741" max="9741" width="12.140625" style="15" customWidth="1"/>
    <col min="9742" max="9742" width="12" style="15" customWidth="1"/>
    <col min="9743" max="9743" width="14.85546875" style="15" customWidth="1"/>
    <col min="9744" max="9744" width="14.140625" style="15" customWidth="1"/>
    <col min="9745" max="9745" width="12" style="15" customWidth="1"/>
    <col min="9746" max="9746" width="14.42578125" style="15" customWidth="1"/>
    <col min="9747" max="9747" width="12.5703125" style="15" customWidth="1"/>
    <col min="9748" max="9748" width="10.85546875" style="15" customWidth="1"/>
    <col min="9749" max="9749" width="14.28515625" style="15" customWidth="1"/>
    <col min="9750" max="9750" width="10.5703125" style="15" bestFit="1" customWidth="1"/>
    <col min="9751" max="9751" width="9.28515625" style="15" bestFit="1" customWidth="1"/>
    <col min="9752" max="9984" width="9.140625" style="15"/>
    <col min="9985" max="9985" width="3" style="15" customWidth="1"/>
    <col min="9986" max="9986" width="79.28515625" style="15" customWidth="1"/>
    <col min="9987" max="9987" width="14.85546875" style="15" customWidth="1"/>
    <col min="9988" max="9988" width="13.5703125" style="15" customWidth="1"/>
    <col min="9989" max="9989" width="12.28515625" style="15" customWidth="1"/>
    <col min="9990" max="9990" width="15" style="15" customWidth="1"/>
    <col min="9991" max="9991" width="14.140625" style="15" customWidth="1"/>
    <col min="9992" max="9992" width="11" style="15" customWidth="1"/>
    <col min="9993" max="9993" width="15" style="15" customWidth="1"/>
    <col min="9994" max="9994" width="12.7109375" style="15" customWidth="1"/>
    <col min="9995" max="9995" width="14.28515625" style="15" customWidth="1"/>
    <col min="9996" max="9996" width="14.42578125" style="15" customWidth="1"/>
    <col min="9997" max="9997" width="12.140625" style="15" customWidth="1"/>
    <col min="9998" max="9998" width="12" style="15" customWidth="1"/>
    <col min="9999" max="9999" width="14.85546875" style="15" customWidth="1"/>
    <col min="10000" max="10000" width="14.140625" style="15" customWidth="1"/>
    <col min="10001" max="10001" width="12" style="15" customWidth="1"/>
    <col min="10002" max="10002" width="14.42578125" style="15" customWidth="1"/>
    <col min="10003" max="10003" width="12.5703125" style="15" customWidth="1"/>
    <col min="10004" max="10004" width="10.85546875" style="15" customWidth="1"/>
    <col min="10005" max="10005" width="14.28515625" style="15" customWidth="1"/>
    <col min="10006" max="10006" width="10.5703125" style="15" bestFit="1" customWidth="1"/>
    <col min="10007" max="10007" width="9.28515625" style="15" bestFit="1" customWidth="1"/>
    <col min="10008" max="10240" width="9.140625" style="15"/>
    <col min="10241" max="10241" width="3" style="15" customWidth="1"/>
    <col min="10242" max="10242" width="79.28515625" style="15" customWidth="1"/>
    <col min="10243" max="10243" width="14.85546875" style="15" customWidth="1"/>
    <col min="10244" max="10244" width="13.5703125" style="15" customWidth="1"/>
    <col min="10245" max="10245" width="12.28515625" style="15" customWidth="1"/>
    <col min="10246" max="10246" width="15" style="15" customWidth="1"/>
    <col min="10247" max="10247" width="14.140625" style="15" customWidth="1"/>
    <col min="10248" max="10248" width="11" style="15" customWidth="1"/>
    <col min="10249" max="10249" width="15" style="15" customWidth="1"/>
    <col min="10250" max="10250" width="12.7109375" style="15" customWidth="1"/>
    <col min="10251" max="10251" width="14.28515625" style="15" customWidth="1"/>
    <col min="10252" max="10252" width="14.42578125" style="15" customWidth="1"/>
    <col min="10253" max="10253" width="12.140625" style="15" customWidth="1"/>
    <col min="10254" max="10254" width="12" style="15" customWidth="1"/>
    <col min="10255" max="10255" width="14.85546875" style="15" customWidth="1"/>
    <col min="10256" max="10256" width="14.140625" style="15" customWidth="1"/>
    <col min="10257" max="10257" width="12" style="15" customWidth="1"/>
    <col min="10258" max="10258" width="14.42578125" style="15" customWidth="1"/>
    <col min="10259" max="10259" width="12.5703125" style="15" customWidth="1"/>
    <col min="10260" max="10260" width="10.85546875" style="15" customWidth="1"/>
    <col min="10261" max="10261" width="14.28515625" style="15" customWidth="1"/>
    <col min="10262" max="10262" width="10.5703125" style="15" bestFit="1" customWidth="1"/>
    <col min="10263" max="10263" width="9.28515625" style="15" bestFit="1" customWidth="1"/>
    <col min="10264" max="10496" width="9.140625" style="15"/>
    <col min="10497" max="10497" width="3" style="15" customWidth="1"/>
    <col min="10498" max="10498" width="79.28515625" style="15" customWidth="1"/>
    <col min="10499" max="10499" width="14.85546875" style="15" customWidth="1"/>
    <col min="10500" max="10500" width="13.5703125" style="15" customWidth="1"/>
    <col min="10501" max="10501" width="12.28515625" style="15" customWidth="1"/>
    <col min="10502" max="10502" width="15" style="15" customWidth="1"/>
    <col min="10503" max="10503" width="14.140625" style="15" customWidth="1"/>
    <col min="10504" max="10504" width="11" style="15" customWidth="1"/>
    <col min="10505" max="10505" width="15" style="15" customWidth="1"/>
    <col min="10506" max="10506" width="12.7109375" style="15" customWidth="1"/>
    <col min="10507" max="10507" width="14.28515625" style="15" customWidth="1"/>
    <col min="10508" max="10508" width="14.42578125" style="15" customWidth="1"/>
    <col min="10509" max="10509" width="12.140625" style="15" customWidth="1"/>
    <col min="10510" max="10510" width="12" style="15" customWidth="1"/>
    <col min="10511" max="10511" width="14.85546875" style="15" customWidth="1"/>
    <col min="10512" max="10512" width="14.140625" style="15" customWidth="1"/>
    <col min="10513" max="10513" width="12" style="15" customWidth="1"/>
    <col min="10514" max="10514" width="14.42578125" style="15" customWidth="1"/>
    <col min="10515" max="10515" width="12.5703125" style="15" customWidth="1"/>
    <col min="10516" max="10516" width="10.85546875" style="15" customWidth="1"/>
    <col min="10517" max="10517" width="14.28515625" style="15" customWidth="1"/>
    <col min="10518" max="10518" width="10.5703125" style="15" bestFit="1" customWidth="1"/>
    <col min="10519" max="10519" width="9.28515625" style="15" bestFit="1" customWidth="1"/>
    <col min="10520" max="10752" width="9.140625" style="15"/>
    <col min="10753" max="10753" width="3" style="15" customWidth="1"/>
    <col min="10754" max="10754" width="79.28515625" style="15" customWidth="1"/>
    <col min="10755" max="10755" width="14.85546875" style="15" customWidth="1"/>
    <col min="10756" max="10756" width="13.5703125" style="15" customWidth="1"/>
    <col min="10757" max="10757" width="12.28515625" style="15" customWidth="1"/>
    <col min="10758" max="10758" width="15" style="15" customWidth="1"/>
    <col min="10759" max="10759" width="14.140625" style="15" customWidth="1"/>
    <col min="10760" max="10760" width="11" style="15" customWidth="1"/>
    <col min="10761" max="10761" width="15" style="15" customWidth="1"/>
    <col min="10762" max="10762" width="12.7109375" style="15" customWidth="1"/>
    <col min="10763" max="10763" width="14.28515625" style="15" customWidth="1"/>
    <col min="10764" max="10764" width="14.42578125" style="15" customWidth="1"/>
    <col min="10765" max="10765" width="12.140625" style="15" customWidth="1"/>
    <col min="10766" max="10766" width="12" style="15" customWidth="1"/>
    <col min="10767" max="10767" width="14.85546875" style="15" customWidth="1"/>
    <col min="10768" max="10768" width="14.140625" style="15" customWidth="1"/>
    <col min="10769" max="10769" width="12" style="15" customWidth="1"/>
    <col min="10770" max="10770" width="14.42578125" style="15" customWidth="1"/>
    <col min="10771" max="10771" width="12.5703125" style="15" customWidth="1"/>
    <col min="10772" max="10772" width="10.85546875" style="15" customWidth="1"/>
    <col min="10773" max="10773" width="14.28515625" style="15" customWidth="1"/>
    <col min="10774" max="10774" width="10.5703125" style="15" bestFit="1" customWidth="1"/>
    <col min="10775" max="10775" width="9.28515625" style="15" bestFit="1" customWidth="1"/>
    <col min="10776" max="11008" width="9.140625" style="15"/>
    <col min="11009" max="11009" width="3" style="15" customWidth="1"/>
    <col min="11010" max="11010" width="79.28515625" style="15" customWidth="1"/>
    <col min="11011" max="11011" width="14.85546875" style="15" customWidth="1"/>
    <col min="11012" max="11012" width="13.5703125" style="15" customWidth="1"/>
    <col min="11013" max="11013" width="12.28515625" style="15" customWidth="1"/>
    <col min="11014" max="11014" width="15" style="15" customWidth="1"/>
    <col min="11015" max="11015" width="14.140625" style="15" customWidth="1"/>
    <col min="11016" max="11016" width="11" style="15" customWidth="1"/>
    <col min="11017" max="11017" width="15" style="15" customWidth="1"/>
    <col min="11018" max="11018" width="12.7109375" style="15" customWidth="1"/>
    <col min="11019" max="11019" width="14.28515625" style="15" customWidth="1"/>
    <col min="11020" max="11020" width="14.42578125" style="15" customWidth="1"/>
    <col min="11021" max="11021" width="12.140625" style="15" customWidth="1"/>
    <col min="11022" max="11022" width="12" style="15" customWidth="1"/>
    <col min="11023" max="11023" width="14.85546875" style="15" customWidth="1"/>
    <col min="11024" max="11024" width="14.140625" style="15" customWidth="1"/>
    <col min="11025" max="11025" width="12" style="15" customWidth="1"/>
    <col min="11026" max="11026" width="14.42578125" style="15" customWidth="1"/>
    <col min="11027" max="11027" width="12.5703125" style="15" customWidth="1"/>
    <col min="11028" max="11028" width="10.85546875" style="15" customWidth="1"/>
    <col min="11029" max="11029" width="14.28515625" style="15" customWidth="1"/>
    <col min="11030" max="11030" width="10.5703125" style="15" bestFit="1" customWidth="1"/>
    <col min="11031" max="11031" width="9.28515625" style="15" bestFit="1" customWidth="1"/>
    <col min="11032" max="11264" width="9.140625" style="15"/>
    <col min="11265" max="11265" width="3" style="15" customWidth="1"/>
    <col min="11266" max="11266" width="79.28515625" style="15" customWidth="1"/>
    <col min="11267" max="11267" width="14.85546875" style="15" customWidth="1"/>
    <col min="11268" max="11268" width="13.5703125" style="15" customWidth="1"/>
    <col min="11269" max="11269" width="12.28515625" style="15" customWidth="1"/>
    <col min="11270" max="11270" width="15" style="15" customWidth="1"/>
    <col min="11271" max="11271" width="14.140625" style="15" customWidth="1"/>
    <col min="11272" max="11272" width="11" style="15" customWidth="1"/>
    <col min="11273" max="11273" width="15" style="15" customWidth="1"/>
    <col min="11274" max="11274" width="12.7109375" style="15" customWidth="1"/>
    <col min="11275" max="11275" width="14.28515625" style="15" customWidth="1"/>
    <col min="11276" max="11276" width="14.42578125" style="15" customWidth="1"/>
    <col min="11277" max="11277" width="12.140625" style="15" customWidth="1"/>
    <col min="11278" max="11278" width="12" style="15" customWidth="1"/>
    <col min="11279" max="11279" width="14.85546875" style="15" customWidth="1"/>
    <col min="11280" max="11280" width="14.140625" style="15" customWidth="1"/>
    <col min="11281" max="11281" width="12" style="15" customWidth="1"/>
    <col min="11282" max="11282" width="14.42578125" style="15" customWidth="1"/>
    <col min="11283" max="11283" width="12.5703125" style="15" customWidth="1"/>
    <col min="11284" max="11284" width="10.85546875" style="15" customWidth="1"/>
    <col min="11285" max="11285" width="14.28515625" style="15" customWidth="1"/>
    <col min="11286" max="11286" width="10.5703125" style="15" bestFit="1" customWidth="1"/>
    <col min="11287" max="11287" width="9.28515625" style="15" bestFit="1" customWidth="1"/>
    <col min="11288" max="11520" width="9.140625" style="15"/>
    <col min="11521" max="11521" width="3" style="15" customWidth="1"/>
    <col min="11522" max="11522" width="79.28515625" style="15" customWidth="1"/>
    <col min="11523" max="11523" width="14.85546875" style="15" customWidth="1"/>
    <col min="11524" max="11524" width="13.5703125" style="15" customWidth="1"/>
    <col min="11525" max="11525" width="12.28515625" style="15" customWidth="1"/>
    <col min="11526" max="11526" width="15" style="15" customWidth="1"/>
    <col min="11527" max="11527" width="14.140625" style="15" customWidth="1"/>
    <col min="11528" max="11528" width="11" style="15" customWidth="1"/>
    <col min="11529" max="11529" width="15" style="15" customWidth="1"/>
    <col min="11530" max="11530" width="12.7109375" style="15" customWidth="1"/>
    <col min="11531" max="11531" width="14.28515625" style="15" customWidth="1"/>
    <col min="11532" max="11532" width="14.42578125" style="15" customWidth="1"/>
    <col min="11533" max="11533" width="12.140625" style="15" customWidth="1"/>
    <col min="11534" max="11534" width="12" style="15" customWidth="1"/>
    <col min="11535" max="11535" width="14.85546875" style="15" customWidth="1"/>
    <col min="11536" max="11536" width="14.140625" style="15" customWidth="1"/>
    <col min="11537" max="11537" width="12" style="15" customWidth="1"/>
    <col min="11538" max="11538" width="14.42578125" style="15" customWidth="1"/>
    <col min="11539" max="11539" width="12.5703125" style="15" customWidth="1"/>
    <col min="11540" max="11540" width="10.85546875" style="15" customWidth="1"/>
    <col min="11541" max="11541" width="14.28515625" style="15" customWidth="1"/>
    <col min="11542" max="11542" width="10.5703125" style="15" bestFit="1" customWidth="1"/>
    <col min="11543" max="11543" width="9.28515625" style="15" bestFit="1" customWidth="1"/>
    <col min="11544" max="11776" width="9.140625" style="15"/>
    <col min="11777" max="11777" width="3" style="15" customWidth="1"/>
    <col min="11778" max="11778" width="79.28515625" style="15" customWidth="1"/>
    <col min="11779" max="11779" width="14.85546875" style="15" customWidth="1"/>
    <col min="11780" max="11780" width="13.5703125" style="15" customWidth="1"/>
    <col min="11781" max="11781" width="12.28515625" style="15" customWidth="1"/>
    <col min="11782" max="11782" width="15" style="15" customWidth="1"/>
    <col min="11783" max="11783" width="14.140625" style="15" customWidth="1"/>
    <col min="11784" max="11784" width="11" style="15" customWidth="1"/>
    <col min="11785" max="11785" width="15" style="15" customWidth="1"/>
    <col min="11786" max="11786" width="12.7109375" style="15" customWidth="1"/>
    <col min="11787" max="11787" width="14.28515625" style="15" customWidth="1"/>
    <col min="11788" max="11788" width="14.42578125" style="15" customWidth="1"/>
    <col min="11789" max="11789" width="12.140625" style="15" customWidth="1"/>
    <col min="11790" max="11790" width="12" style="15" customWidth="1"/>
    <col min="11791" max="11791" width="14.85546875" style="15" customWidth="1"/>
    <col min="11792" max="11792" width="14.140625" style="15" customWidth="1"/>
    <col min="11793" max="11793" width="12" style="15" customWidth="1"/>
    <col min="11794" max="11794" width="14.42578125" style="15" customWidth="1"/>
    <col min="11795" max="11795" width="12.5703125" style="15" customWidth="1"/>
    <col min="11796" max="11796" width="10.85546875" style="15" customWidth="1"/>
    <col min="11797" max="11797" width="14.28515625" style="15" customWidth="1"/>
    <col min="11798" max="11798" width="10.5703125" style="15" bestFit="1" customWidth="1"/>
    <col min="11799" max="11799" width="9.28515625" style="15" bestFit="1" customWidth="1"/>
    <col min="11800" max="12032" width="9.140625" style="15"/>
    <col min="12033" max="12033" width="3" style="15" customWidth="1"/>
    <col min="12034" max="12034" width="79.28515625" style="15" customWidth="1"/>
    <col min="12035" max="12035" width="14.85546875" style="15" customWidth="1"/>
    <col min="12036" max="12036" width="13.5703125" style="15" customWidth="1"/>
    <col min="12037" max="12037" width="12.28515625" style="15" customWidth="1"/>
    <col min="12038" max="12038" width="15" style="15" customWidth="1"/>
    <col min="12039" max="12039" width="14.140625" style="15" customWidth="1"/>
    <col min="12040" max="12040" width="11" style="15" customWidth="1"/>
    <col min="12041" max="12041" width="15" style="15" customWidth="1"/>
    <col min="12042" max="12042" width="12.7109375" style="15" customWidth="1"/>
    <col min="12043" max="12043" width="14.28515625" style="15" customWidth="1"/>
    <col min="12044" max="12044" width="14.42578125" style="15" customWidth="1"/>
    <col min="12045" max="12045" width="12.140625" style="15" customWidth="1"/>
    <col min="12046" max="12046" width="12" style="15" customWidth="1"/>
    <col min="12047" max="12047" width="14.85546875" style="15" customWidth="1"/>
    <col min="12048" max="12048" width="14.140625" style="15" customWidth="1"/>
    <col min="12049" max="12049" width="12" style="15" customWidth="1"/>
    <col min="12050" max="12050" width="14.42578125" style="15" customWidth="1"/>
    <col min="12051" max="12051" width="12.5703125" style="15" customWidth="1"/>
    <col min="12052" max="12052" width="10.85546875" style="15" customWidth="1"/>
    <col min="12053" max="12053" width="14.28515625" style="15" customWidth="1"/>
    <col min="12054" max="12054" width="10.5703125" style="15" bestFit="1" customWidth="1"/>
    <col min="12055" max="12055" width="9.28515625" style="15" bestFit="1" customWidth="1"/>
    <col min="12056" max="12288" width="9.140625" style="15"/>
    <col min="12289" max="12289" width="3" style="15" customWidth="1"/>
    <col min="12290" max="12290" width="79.28515625" style="15" customWidth="1"/>
    <col min="12291" max="12291" width="14.85546875" style="15" customWidth="1"/>
    <col min="12292" max="12292" width="13.5703125" style="15" customWidth="1"/>
    <col min="12293" max="12293" width="12.28515625" style="15" customWidth="1"/>
    <col min="12294" max="12294" width="15" style="15" customWidth="1"/>
    <col min="12295" max="12295" width="14.140625" style="15" customWidth="1"/>
    <col min="12296" max="12296" width="11" style="15" customWidth="1"/>
    <col min="12297" max="12297" width="15" style="15" customWidth="1"/>
    <col min="12298" max="12298" width="12.7109375" style="15" customWidth="1"/>
    <col min="12299" max="12299" width="14.28515625" style="15" customWidth="1"/>
    <col min="12300" max="12300" width="14.42578125" style="15" customWidth="1"/>
    <col min="12301" max="12301" width="12.140625" style="15" customWidth="1"/>
    <col min="12302" max="12302" width="12" style="15" customWidth="1"/>
    <col min="12303" max="12303" width="14.85546875" style="15" customWidth="1"/>
    <col min="12304" max="12304" width="14.140625" style="15" customWidth="1"/>
    <col min="12305" max="12305" width="12" style="15" customWidth="1"/>
    <col min="12306" max="12306" width="14.42578125" style="15" customWidth="1"/>
    <col min="12307" max="12307" width="12.5703125" style="15" customWidth="1"/>
    <col min="12308" max="12308" width="10.85546875" style="15" customWidth="1"/>
    <col min="12309" max="12309" width="14.28515625" style="15" customWidth="1"/>
    <col min="12310" max="12310" width="10.5703125" style="15" bestFit="1" customWidth="1"/>
    <col min="12311" max="12311" width="9.28515625" style="15" bestFit="1" customWidth="1"/>
    <col min="12312" max="12544" width="9.140625" style="15"/>
    <col min="12545" max="12545" width="3" style="15" customWidth="1"/>
    <col min="12546" max="12546" width="79.28515625" style="15" customWidth="1"/>
    <col min="12547" max="12547" width="14.85546875" style="15" customWidth="1"/>
    <col min="12548" max="12548" width="13.5703125" style="15" customWidth="1"/>
    <col min="12549" max="12549" width="12.28515625" style="15" customWidth="1"/>
    <col min="12550" max="12550" width="15" style="15" customWidth="1"/>
    <col min="12551" max="12551" width="14.140625" style="15" customWidth="1"/>
    <col min="12552" max="12552" width="11" style="15" customWidth="1"/>
    <col min="12553" max="12553" width="15" style="15" customWidth="1"/>
    <col min="12554" max="12554" width="12.7109375" style="15" customWidth="1"/>
    <col min="12555" max="12555" width="14.28515625" style="15" customWidth="1"/>
    <col min="12556" max="12556" width="14.42578125" style="15" customWidth="1"/>
    <col min="12557" max="12557" width="12.140625" style="15" customWidth="1"/>
    <col min="12558" max="12558" width="12" style="15" customWidth="1"/>
    <col min="12559" max="12559" width="14.85546875" style="15" customWidth="1"/>
    <col min="12560" max="12560" width="14.140625" style="15" customWidth="1"/>
    <col min="12561" max="12561" width="12" style="15" customWidth="1"/>
    <col min="12562" max="12562" width="14.42578125" style="15" customWidth="1"/>
    <col min="12563" max="12563" width="12.5703125" style="15" customWidth="1"/>
    <col min="12564" max="12564" width="10.85546875" style="15" customWidth="1"/>
    <col min="12565" max="12565" width="14.28515625" style="15" customWidth="1"/>
    <col min="12566" max="12566" width="10.5703125" style="15" bestFit="1" customWidth="1"/>
    <col min="12567" max="12567" width="9.28515625" style="15" bestFit="1" customWidth="1"/>
    <col min="12568" max="12800" width="9.140625" style="15"/>
    <col min="12801" max="12801" width="3" style="15" customWidth="1"/>
    <col min="12802" max="12802" width="79.28515625" style="15" customWidth="1"/>
    <col min="12803" max="12803" width="14.85546875" style="15" customWidth="1"/>
    <col min="12804" max="12804" width="13.5703125" style="15" customWidth="1"/>
    <col min="12805" max="12805" width="12.28515625" style="15" customWidth="1"/>
    <col min="12806" max="12806" width="15" style="15" customWidth="1"/>
    <col min="12807" max="12807" width="14.140625" style="15" customWidth="1"/>
    <col min="12808" max="12808" width="11" style="15" customWidth="1"/>
    <col min="12809" max="12809" width="15" style="15" customWidth="1"/>
    <col min="12810" max="12810" width="12.7109375" style="15" customWidth="1"/>
    <col min="12811" max="12811" width="14.28515625" style="15" customWidth="1"/>
    <col min="12812" max="12812" width="14.42578125" style="15" customWidth="1"/>
    <col min="12813" max="12813" width="12.140625" style="15" customWidth="1"/>
    <col min="12814" max="12814" width="12" style="15" customWidth="1"/>
    <col min="12815" max="12815" width="14.85546875" style="15" customWidth="1"/>
    <col min="12816" max="12816" width="14.140625" style="15" customWidth="1"/>
    <col min="12817" max="12817" width="12" style="15" customWidth="1"/>
    <col min="12818" max="12818" width="14.42578125" style="15" customWidth="1"/>
    <col min="12819" max="12819" width="12.5703125" style="15" customWidth="1"/>
    <col min="12820" max="12820" width="10.85546875" style="15" customWidth="1"/>
    <col min="12821" max="12821" width="14.28515625" style="15" customWidth="1"/>
    <col min="12822" max="12822" width="10.5703125" style="15" bestFit="1" customWidth="1"/>
    <col min="12823" max="12823" width="9.28515625" style="15" bestFit="1" customWidth="1"/>
    <col min="12824" max="13056" width="9.140625" style="15"/>
    <col min="13057" max="13057" width="3" style="15" customWidth="1"/>
    <col min="13058" max="13058" width="79.28515625" style="15" customWidth="1"/>
    <col min="13059" max="13059" width="14.85546875" style="15" customWidth="1"/>
    <col min="13060" max="13060" width="13.5703125" style="15" customWidth="1"/>
    <col min="13061" max="13061" width="12.28515625" style="15" customWidth="1"/>
    <col min="13062" max="13062" width="15" style="15" customWidth="1"/>
    <col min="13063" max="13063" width="14.140625" style="15" customWidth="1"/>
    <col min="13064" max="13064" width="11" style="15" customWidth="1"/>
    <col min="13065" max="13065" width="15" style="15" customWidth="1"/>
    <col min="13066" max="13066" width="12.7109375" style="15" customWidth="1"/>
    <col min="13067" max="13067" width="14.28515625" style="15" customWidth="1"/>
    <col min="13068" max="13068" width="14.42578125" style="15" customWidth="1"/>
    <col min="13069" max="13069" width="12.140625" style="15" customWidth="1"/>
    <col min="13070" max="13070" width="12" style="15" customWidth="1"/>
    <col min="13071" max="13071" width="14.85546875" style="15" customWidth="1"/>
    <col min="13072" max="13072" width="14.140625" style="15" customWidth="1"/>
    <col min="13073" max="13073" width="12" style="15" customWidth="1"/>
    <col min="13074" max="13074" width="14.42578125" style="15" customWidth="1"/>
    <col min="13075" max="13075" width="12.5703125" style="15" customWidth="1"/>
    <col min="13076" max="13076" width="10.85546875" style="15" customWidth="1"/>
    <col min="13077" max="13077" width="14.28515625" style="15" customWidth="1"/>
    <col min="13078" max="13078" width="10.5703125" style="15" bestFit="1" customWidth="1"/>
    <col min="13079" max="13079" width="9.28515625" style="15" bestFit="1" customWidth="1"/>
    <col min="13080" max="13312" width="9.140625" style="15"/>
    <col min="13313" max="13313" width="3" style="15" customWidth="1"/>
    <col min="13314" max="13314" width="79.28515625" style="15" customWidth="1"/>
    <col min="13315" max="13315" width="14.85546875" style="15" customWidth="1"/>
    <col min="13316" max="13316" width="13.5703125" style="15" customWidth="1"/>
    <col min="13317" max="13317" width="12.28515625" style="15" customWidth="1"/>
    <col min="13318" max="13318" width="15" style="15" customWidth="1"/>
    <col min="13319" max="13319" width="14.140625" style="15" customWidth="1"/>
    <col min="13320" max="13320" width="11" style="15" customWidth="1"/>
    <col min="13321" max="13321" width="15" style="15" customWidth="1"/>
    <col min="13322" max="13322" width="12.7109375" style="15" customWidth="1"/>
    <col min="13323" max="13323" width="14.28515625" style="15" customWidth="1"/>
    <col min="13324" max="13324" width="14.42578125" style="15" customWidth="1"/>
    <col min="13325" max="13325" width="12.140625" style="15" customWidth="1"/>
    <col min="13326" max="13326" width="12" style="15" customWidth="1"/>
    <col min="13327" max="13327" width="14.85546875" style="15" customWidth="1"/>
    <col min="13328" max="13328" width="14.140625" style="15" customWidth="1"/>
    <col min="13329" max="13329" width="12" style="15" customWidth="1"/>
    <col min="13330" max="13330" width="14.42578125" style="15" customWidth="1"/>
    <col min="13331" max="13331" width="12.5703125" style="15" customWidth="1"/>
    <col min="13332" max="13332" width="10.85546875" style="15" customWidth="1"/>
    <col min="13333" max="13333" width="14.28515625" style="15" customWidth="1"/>
    <col min="13334" max="13334" width="10.5703125" style="15" bestFit="1" customWidth="1"/>
    <col min="13335" max="13335" width="9.28515625" style="15" bestFit="1" customWidth="1"/>
    <col min="13336" max="13568" width="9.140625" style="15"/>
    <col min="13569" max="13569" width="3" style="15" customWidth="1"/>
    <col min="13570" max="13570" width="79.28515625" style="15" customWidth="1"/>
    <col min="13571" max="13571" width="14.85546875" style="15" customWidth="1"/>
    <col min="13572" max="13572" width="13.5703125" style="15" customWidth="1"/>
    <col min="13573" max="13573" width="12.28515625" style="15" customWidth="1"/>
    <col min="13574" max="13574" width="15" style="15" customWidth="1"/>
    <col min="13575" max="13575" width="14.140625" style="15" customWidth="1"/>
    <col min="13576" max="13576" width="11" style="15" customWidth="1"/>
    <col min="13577" max="13577" width="15" style="15" customWidth="1"/>
    <col min="13578" max="13578" width="12.7109375" style="15" customWidth="1"/>
    <col min="13579" max="13579" width="14.28515625" style="15" customWidth="1"/>
    <col min="13580" max="13580" width="14.42578125" style="15" customWidth="1"/>
    <col min="13581" max="13581" width="12.140625" style="15" customWidth="1"/>
    <col min="13582" max="13582" width="12" style="15" customWidth="1"/>
    <col min="13583" max="13583" width="14.85546875" style="15" customWidth="1"/>
    <col min="13584" max="13584" width="14.140625" style="15" customWidth="1"/>
    <col min="13585" max="13585" width="12" style="15" customWidth="1"/>
    <col min="13586" max="13586" width="14.42578125" style="15" customWidth="1"/>
    <col min="13587" max="13587" width="12.5703125" style="15" customWidth="1"/>
    <col min="13588" max="13588" width="10.85546875" style="15" customWidth="1"/>
    <col min="13589" max="13589" width="14.28515625" style="15" customWidth="1"/>
    <col min="13590" max="13590" width="10.5703125" style="15" bestFit="1" customWidth="1"/>
    <col min="13591" max="13591" width="9.28515625" style="15" bestFit="1" customWidth="1"/>
    <col min="13592" max="13824" width="9.140625" style="15"/>
    <col min="13825" max="13825" width="3" style="15" customWidth="1"/>
    <col min="13826" max="13826" width="79.28515625" style="15" customWidth="1"/>
    <col min="13827" max="13827" width="14.85546875" style="15" customWidth="1"/>
    <col min="13828" max="13828" width="13.5703125" style="15" customWidth="1"/>
    <col min="13829" max="13829" width="12.28515625" style="15" customWidth="1"/>
    <col min="13830" max="13830" width="15" style="15" customWidth="1"/>
    <col min="13831" max="13831" width="14.140625" style="15" customWidth="1"/>
    <col min="13832" max="13832" width="11" style="15" customWidth="1"/>
    <col min="13833" max="13833" width="15" style="15" customWidth="1"/>
    <col min="13834" max="13834" width="12.7109375" style="15" customWidth="1"/>
    <col min="13835" max="13835" width="14.28515625" style="15" customWidth="1"/>
    <col min="13836" max="13836" width="14.42578125" style="15" customWidth="1"/>
    <col min="13837" max="13837" width="12.140625" style="15" customWidth="1"/>
    <col min="13838" max="13838" width="12" style="15" customWidth="1"/>
    <col min="13839" max="13839" width="14.85546875" style="15" customWidth="1"/>
    <col min="13840" max="13840" width="14.140625" style="15" customWidth="1"/>
    <col min="13841" max="13841" width="12" style="15" customWidth="1"/>
    <col min="13842" max="13842" width="14.42578125" style="15" customWidth="1"/>
    <col min="13843" max="13843" width="12.5703125" style="15" customWidth="1"/>
    <col min="13844" max="13844" width="10.85546875" style="15" customWidth="1"/>
    <col min="13845" max="13845" width="14.28515625" style="15" customWidth="1"/>
    <col min="13846" max="13846" width="10.5703125" style="15" bestFit="1" customWidth="1"/>
    <col min="13847" max="13847" width="9.28515625" style="15" bestFit="1" customWidth="1"/>
    <col min="13848" max="14080" width="9.140625" style="15"/>
    <col min="14081" max="14081" width="3" style="15" customWidth="1"/>
    <col min="14082" max="14082" width="79.28515625" style="15" customWidth="1"/>
    <col min="14083" max="14083" width="14.85546875" style="15" customWidth="1"/>
    <col min="14084" max="14084" width="13.5703125" style="15" customWidth="1"/>
    <col min="14085" max="14085" width="12.28515625" style="15" customWidth="1"/>
    <col min="14086" max="14086" width="15" style="15" customWidth="1"/>
    <col min="14087" max="14087" width="14.140625" style="15" customWidth="1"/>
    <col min="14088" max="14088" width="11" style="15" customWidth="1"/>
    <col min="14089" max="14089" width="15" style="15" customWidth="1"/>
    <col min="14090" max="14090" width="12.7109375" style="15" customWidth="1"/>
    <col min="14091" max="14091" width="14.28515625" style="15" customWidth="1"/>
    <col min="14092" max="14092" width="14.42578125" style="15" customWidth="1"/>
    <col min="14093" max="14093" width="12.140625" style="15" customWidth="1"/>
    <col min="14094" max="14094" width="12" style="15" customWidth="1"/>
    <col min="14095" max="14095" width="14.85546875" style="15" customWidth="1"/>
    <col min="14096" max="14096" width="14.140625" style="15" customWidth="1"/>
    <col min="14097" max="14097" width="12" style="15" customWidth="1"/>
    <col min="14098" max="14098" width="14.42578125" style="15" customWidth="1"/>
    <col min="14099" max="14099" width="12.5703125" style="15" customWidth="1"/>
    <col min="14100" max="14100" width="10.85546875" style="15" customWidth="1"/>
    <col min="14101" max="14101" width="14.28515625" style="15" customWidth="1"/>
    <col min="14102" max="14102" width="10.5703125" style="15" bestFit="1" customWidth="1"/>
    <col min="14103" max="14103" width="9.28515625" style="15" bestFit="1" customWidth="1"/>
    <col min="14104" max="14336" width="9.140625" style="15"/>
    <col min="14337" max="14337" width="3" style="15" customWidth="1"/>
    <col min="14338" max="14338" width="79.28515625" style="15" customWidth="1"/>
    <col min="14339" max="14339" width="14.85546875" style="15" customWidth="1"/>
    <col min="14340" max="14340" width="13.5703125" style="15" customWidth="1"/>
    <col min="14341" max="14341" width="12.28515625" style="15" customWidth="1"/>
    <col min="14342" max="14342" width="15" style="15" customWidth="1"/>
    <col min="14343" max="14343" width="14.140625" style="15" customWidth="1"/>
    <col min="14344" max="14344" width="11" style="15" customWidth="1"/>
    <col min="14345" max="14345" width="15" style="15" customWidth="1"/>
    <col min="14346" max="14346" width="12.7109375" style="15" customWidth="1"/>
    <col min="14347" max="14347" width="14.28515625" style="15" customWidth="1"/>
    <col min="14348" max="14348" width="14.42578125" style="15" customWidth="1"/>
    <col min="14349" max="14349" width="12.140625" style="15" customWidth="1"/>
    <col min="14350" max="14350" width="12" style="15" customWidth="1"/>
    <col min="14351" max="14351" width="14.85546875" style="15" customWidth="1"/>
    <col min="14352" max="14352" width="14.140625" style="15" customWidth="1"/>
    <col min="14353" max="14353" width="12" style="15" customWidth="1"/>
    <col min="14354" max="14354" width="14.42578125" style="15" customWidth="1"/>
    <col min="14355" max="14355" width="12.5703125" style="15" customWidth="1"/>
    <col min="14356" max="14356" width="10.85546875" style="15" customWidth="1"/>
    <col min="14357" max="14357" width="14.28515625" style="15" customWidth="1"/>
    <col min="14358" max="14358" width="10.5703125" style="15" bestFit="1" customWidth="1"/>
    <col min="14359" max="14359" width="9.28515625" style="15" bestFit="1" customWidth="1"/>
    <col min="14360" max="14592" width="9.140625" style="15"/>
    <col min="14593" max="14593" width="3" style="15" customWidth="1"/>
    <col min="14594" max="14594" width="79.28515625" style="15" customWidth="1"/>
    <col min="14595" max="14595" width="14.85546875" style="15" customWidth="1"/>
    <col min="14596" max="14596" width="13.5703125" style="15" customWidth="1"/>
    <col min="14597" max="14597" width="12.28515625" style="15" customWidth="1"/>
    <col min="14598" max="14598" width="15" style="15" customWidth="1"/>
    <col min="14599" max="14599" width="14.140625" style="15" customWidth="1"/>
    <col min="14600" max="14600" width="11" style="15" customWidth="1"/>
    <col min="14601" max="14601" width="15" style="15" customWidth="1"/>
    <col min="14602" max="14602" width="12.7109375" style="15" customWidth="1"/>
    <col min="14603" max="14603" width="14.28515625" style="15" customWidth="1"/>
    <col min="14604" max="14604" width="14.42578125" style="15" customWidth="1"/>
    <col min="14605" max="14605" width="12.140625" style="15" customWidth="1"/>
    <col min="14606" max="14606" width="12" style="15" customWidth="1"/>
    <col min="14607" max="14607" width="14.85546875" style="15" customWidth="1"/>
    <col min="14608" max="14608" width="14.140625" style="15" customWidth="1"/>
    <col min="14609" max="14609" width="12" style="15" customWidth="1"/>
    <col min="14610" max="14610" width="14.42578125" style="15" customWidth="1"/>
    <col min="14611" max="14611" width="12.5703125" style="15" customWidth="1"/>
    <col min="14612" max="14612" width="10.85546875" style="15" customWidth="1"/>
    <col min="14613" max="14613" width="14.28515625" style="15" customWidth="1"/>
    <col min="14614" max="14614" width="10.5703125" style="15" bestFit="1" customWidth="1"/>
    <col min="14615" max="14615" width="9.28515625" style="15" bestFit="1" customWidth="1"/>
    <col min="14616" max="14848" width="9.140625" style="15"/>
    <col min="14849" max="14849" width="3" style="15" customWidth="1"/>
    <col min="14850" max="14850" width="79.28515625" style="15" customWidth="1"/>
    <col min="14851" max="14851" width="14.85546875" style="15" customWidth="1"/>
    <col min="14852" max="14852" width="13.5703125" style="15" customWidth="1"/>
    <col min="14853" max="14853" width="12.28515625" style="15" customWidth="1"/>
    <col min="14854" max="14854" width="15" style="15" customWidth="1"/>
    <col min="14855" max="14855" width="14.140625" style="15" customWidth="1"/>
    <col min="14856" max="14856" width="11" style="15" customWidth="1"/>
    <col min="14857" max="14857" width="15" style="15" customWidth="1"/>
    <col min="14858" max="14858" width="12.7109375" style="15" customWidth="1"/>
    <col min="14859" max="14859" width="14.28515625" style="15" customWidth="1"/>
    <col min="14860" max="14860" width="14.42578125" style="15" customWidth="1"/>
    <col min="14861" max="14861" width="12.140625" style="15" customWidth="1"/>
    <col min="14862" max="14862" width="12" style="15" customWidth="1"/>
    <col min="14863" max="14863" width="14.85546875" style="15" customWidth="1"/>
    <col min="14864" max="14864" width="14.140625" style="15" customWidth="1"/>
    <col min="14865" max="14865" width="12" style="15" customWidth="1"/>
    <col min="14866" max="14866" width="14.42578125" style="15" customWidth="1"/>
    <col min="14867" max="14867" width="12.5703125" style="15" customWidth="1"/>
    <col min="14868" max="14868" width="10.85546875" style="15" customWidth="1"/>
    <col min="14869" max="14869" width="14.28515625" style="15" customWidth="1"/>
    <col min="14870" max="14870" width="10.5703125" style="15" bestFit="1" customWidth="1"/>
    <col min="14871" max="14871" width="9.28515625" style="15" bestFit="1" customWidth="1"/>
    <col min="14872" max="15104" width="9.140625" style="15"/>
    <col min="15105" max="15105" width="3" style="15" customWidth="1"/>
    <col min="15106" max="15106" width="79.28515625" style="15" customWidth="1"/>
    <col min="15107" max="15107" width="14.85546875" style="15" customWidth="1"/>
    <col min="15108" max="15108" width="13.5703125" style="15" customWidth="1"/>
    <col min="15109" max="15109" width="12.28515625" style="15" customWidth="1"/>
    <col min="15110" max="15110" width="15" style="15" customWidth="1"/>
    <col min="15111" max="15111" width="14.140625" style="15" customWidth="1"/>
    <col min="15112" max="15112" width="11" style="15" customWidth="1"/>
    <col min="15113" max="15113" width="15" style="15" customWidth="1"/>
    <col min="15114" max="15114" width="12.7109375" style="15" customWidth="1"/>
    <col min="15115" max="15115" width="14.28515625" style="15" customWidth="1"/>
    <col min="15116" max="15116" width="14.42578125" style="15" customWidth="1"/>
    <col min="15117" max="15117" width="12.140625" style="15" customWidth="1"/>
    <col min="15118" max="15118" width="12" style="15" customWidth="1"/>
    <col min="15119" max="15119" width="14.85546875" style="15" customWidth="1"/>
    <col min="15120" max="15120" width="14.140625" style="15" customWidth="1"/>
    <col min="15121" max="15121" width="12" style="15" customWidth="1"/>
    <col min="15122" max="15122" width="14.42578125" style="15" customWidth="1"/>
    <col min="15123" max="15123" width="12.5703125" style="15" customWidth="1"/>
    <col min="15124" max="15124" width="10.85546875" style="15" customWidth="1"/>
    <col min="15125" max="15125" width="14.28515625" style="15" customWidth="1"/>
    <col min="15126" max="15126" width="10.5703125" style="15" bestFit="1" customWidth="1"/>
    <col min="15127" max="15127" width="9.28515625" style="15" bestFit="1" customWidth="1"/>
    <col min="15128" max="15360" width="9.140625" style="15"/>
    <col min="15361" max="15361" width="3" style="15" customWidth="1"/>
    <col min="15362" max="15362" width="79.28515625" style="15" customWidth="1"/>
    <col min="15363" max="15363" width="14.85546875" style="15" customWidth="1"/>
    <col min="15364" max="15364" width="13.5703125" style="15" customWidth="1"/>
    <col min="15365" max="15365" width="12.28515625" style="15" customWidth="1"/>
    <col min="15366" max="15366" width="15" style="15" customWidth="1"/>
    <col min="15367" max="15367" width="14.140625" style="15" customWidth="1"/>
    <col min="15368" max="15368" width="11" style="15" customWidth="1"/>
    <col min="15369" max="15369" width="15" style="15" customWidth="1"/>
    <col min="15370" max="15370" width="12.7109375" style="15" customWidth="1"/>
    <col min="15371" max="15371" width="14.28515625" style="15" customWidth="1"/>
    <col min="15372" max="15372" width="14.42578125" style="15" customWidth="1"/>
    <col min="15373" max="15373" width="12.140625" style="15" customWidth="1"/>
    <col min="15374" max="15374" width="12" style="15" customWidth="1"/>
    <col min="15375" max="15375" width="14.85546875" style="15" customWidth="1"/>
    <col min="15376" max="15376" width="14.140625" style="15" customWidth="1"/>
    <col min="15377" max="15377" width="12" style="15" customWidth="1"/>
    <col min="15378" max="15378" width="14.42578125" style="15" customWidth="1"/>
    <col min="15379" max="15379" width="12.5703125" style="15" customWidth="1"/>
    <col min="15380" max="15380" width="10.85546875" style="15" customWidth="1"/>
    <col min="15381" max="15381" width="14.28515625" style="15" customWidth="1"/>
    <col min="15382" max="15382" width="10.5703125" style="15" bestFit="1" customWidth="1"/>
    <col min="15383" max="15383" width="9.28515625" style="15" bestFit="1" customWidth="1"/>
    <col min="15384" max="15616" width="9.140625" style="15"/>
    <col min="15617" max="15617" width="3" style="15" customWidth="1"/>
    <col min="15618" max="15618" width="79.28515625" style="15" customWidth="1"/>
    <col min="15619" max="15619" width="14.85546875" style="15" customWidth="1"/>
    <col min="15620" max="15620" width="13.5703125" style="15" customWidth="1"/>
    <col min="15621" max="15621" width="12.28515625" style="15" customWidth="1"/>
    <col min="15622" max="15622" width="15" style="15" customWidth="1"/>
    <col min="15623" max="15623" width="14.140625" style="15" customWidth="1"/>
    <col min="15624" max="15624" width="11" style="15" customWidth="1"/>
    <col min="15625" max="15625" width="15" style="15" customWidth="1"/>
    <col min="15626" max="15626" width="12.7109375" style="15" customWidth="1"/>
    <col min="15627" max="15627" width="14.28515625" style="15" customWidth="1"/>
    <col min="15628" max="15628" width="14.42578125" style="15" customWidth="1"/>
    <col min="15629" max="15629" width="12.140625" style="15" customWidth="1"/>
    <col min="15630" max="15630" width="12" style="15" customWidth="1"/>
    <col min="15631" max="15631" width="14.85546875" style="15" customWidth="1"/>
    <col min="15632" max="15632" width="14.140625" style="15" customWidth="1"/>
    <col min="15633" max="15633" width="12" style="15" customWidth="1"/>
    <col min="15634" max="15634" width="14.42578125" style="15" customWidth="1"/>
    <col min="15635" max="15635" width="12.5703125" style="15" customWidth="1"/>
    <col min="15636" max="15636" width="10.85546875" style="15" customWidth="1"/>
    <col min="15637" max="15637" width="14.28515625" style="15" customWidth="1"/>
    <col min="15638" max="15638" width="10.5703125" style="15" bestFit="1" customWidth="1"/>
    <col min="15639" max="15639" width="9.28515625" style="15" bestFit="1" customWidth="1"/>
    <col min="15640" max="15872" width="9.140625" style="15"/>
    <col min="15873" max="15873" width="3" style="15" customWidth="1"/>
    <col min="15874" max="15874" width="79.28515625" style="15" customWidth="1"/>
    <col min="15875" max="15875" width="14.85546875" style="15" customWidth="1"/>
    <col min="15876" max="15876" width="13.5703125" style="15" customWidth="1"/>
    <col min="15877" max="15877" width="12.28515625" style="15" customWidth="1"/>
    <col min="15878" max="15878" width="15" style="15" customWidth="1"/>
    <col min="15879" max="15879" width="14.140625" style="15" customWidth="1"/>
    <col min="15880" max="15880" width="11" style="15" customWidth="1"/>
    <col min="15881" max="15881" width="15" style="15" customWidth="1"/>
    <col min="15882" max="15882" width="12.7109375" style="15" customWidth="1"/>
    <col min="15883" max="15883" width="14.28515625" style="15" customWidth="1"/>
    <col min="15884" max="15884" width="14.42578125" style="15" customWidth="1"/>
    <col min="15885" max="15885" width="12.140625" style="15" customWidth="1"/>
    <col min="15886" max="15886" width="12" style="15" customWidth="1"/>
    <col min="15887" max="15887" width="14.85546875" style="15" customWidth="1"/>
    <col min="15888" max="15888" width="14.140625" style="15" customWidth="1"/>
    <col min="15889" max="15889" width="12" style="15" customWidth="1"/>
    <col min="15890" max="15890" width="14.42578125" style="15" customWidth="1"/>
    <col min="15891" max="15891" width="12.5703125" style="15" customWidth="1"/>
    <col min="15892" max="15892" width="10.85546875" style="15" customWidth="1"/>
    <col min="15893" max="15893" width="14.28515625" style="15" customWidth="1"/>
    <col min="15894" max="15894" width="10.5703125" style="15" bestFit="1" customWidth="1"/>
    <col min="15895" max="15895" width="9.28515625" style="15" bestFit="1" customWidth="1"/>
    <col min="15896" max="16128" width="9.140625" style="15"/>
    <col min="16129" max="16129" width="3" style="15" customWidth="1"/>
    <col min="16130" max="16130" width="79.28515625" style="15" customWidth="1"/>
    <col min="16131" max="16131" width="14.85546875" style="15" customWidth="1"/>
    <col min="16132" max="16132" width="13.5703125" style="15" customWidth="1"/>
    <col min="16133" max="16133" width="12.28515625" style="15" customWidth="1"/>
    <col min="16134" max="16134" width="15" style="15" customWidth="1"/>
    <col min="16135" max="16135" width="14.140625" style="15" customWidth="1"/>
    <col min="16136" max="16136" width="11" style="15" customWidth="1"/>
    <col min="16137" max="16137" width="15" style="15" customWidth="1"/>
    <col min="16138" max="16138" width="12.7109375" style="15" customWidth="1"/>
    <col min="16139" max="16139" width="14.28515625" style="15" customWidth="1"/>
    <col min="16140" max="16140" width="14.42578125" style="15" customWidth="1"/>
    <col min="16141" max="16141" width="12.140625" style="15" customWidth="1"/>
    <col min="16142" max="16142" width="12" style="15" customWidth="1"/>
    <col min="16143" max="16143" width="14.85546875" style="15" customWidth="1"/>
    <col min="16144" max="16144" width="14.140625" style="15" customWidth="1"/>
    <col min="16145" max="16145" width="12" style="15" customWidth="1"/>
    <col min="16146" max="16146" width="14.42578125" style="15" customWidth="1"/>
    <col min="16147" max="16147" width="12.5703125" style="15" customWidth="1"/>
    <col min="16148" max="16148" width="10.85546875" style="15" customWidth="1"/>
    <col min="16149" max="16149" width="14.28515625" style="15" customWidth="1"/>
    <col min="16150" max="16150" width="10.5703125" style="15" bestFit="1" customWidth="1"/>
    <col min="16151" max="16151" width="9.28515625" style="15" bestFit="1" customWidth="1"/>
    <col min="16152" max="16384" width="9.140625" style="15"/>
  </cols>
  <sheetData>
    <row r="1" spans="1:20" ht="25.5" customHeight="1" x14ac:dyDescent="0.35">
      <c r="A1" s="3190" t="s">
        <v>126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26.25" customHeight="1" x14ac:dyDescent="0.35">
      <c r="A2" s="3189"/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  <c r="Q2" s="3189"/>
      <c r="R2" s="3189"/>
      <c r="S2" s="3189"/>
      <c r="T2" s="3189"/>
    </row>
    <row r="3" spans="1:20" ht="37.5" customHeight="1" x14ac:dyDescent="0.35">
      <c r="A3" s="3190" t="s">
        <v>367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3190"/>
      <c r="R3" s="3190"/>
      <c r="S3" s="3190"/>
      <c r="T3" s="3190"/>
    </row>
    <row r="4" spans="1:20" ht="33" customHeight="1" thickBot="1" x14ac:dyDescent="0.4">
      <c r="A4" s="15">
        <v>2</v>
      </c>
      <c r="B4" s="16"/>
    </row>
    <row r="5" spans="1:20" ht="33" customHeight="1" x14ac:dyDescent="0.35">
      <c r="B5" s="3191" t="s">
        <v>9</v>
      </c>
      <c r="C5" s="3205" t="s">
        <v>0</v>
      </c>
      <c r="D5" s="3219"/>
      <c r="E5" s="3219"/>
      <c r="F5" s="3205" t="s">
        <v>1</v>
      </c>
      <c r="G5" s="3219"/>
      <c r="H5" s="3222"/>
      <c r="I5" s="3206" t="s">
        <v>2</v>
      </c>
      <c r="J5" s="3219"/>
      <c r="K5" s="3219"/>
      <c r="L5" s="3205" t="s">
        <v>3</v>
      </c>
      <c r="M5" s="3219"/>
      <c r="N5" s="3222"/>
      <c r="O5" s="3205">
        <v>5</v>
      </c>
      <c r="P5" s="3219"/>
      <c r="Q5" s="3219"/>
      <c r="R5" s="3181" t="s">
        <v>6</v>
      </c>
      <c r="S5" s="3182"/>
      <c r="T5" s="3183"/>
    </row>
    <row r="6" spans="1:20" ht="33" customHeight="1" thickBot="1" x14ac:dyDescent="0.4">
      <c r="B6" s="3192"/>
      <c r="C6" s="3220"/>
      <c r="D6" s="3221"/>
      <c r="E6" s="3221"/>
      <c r="F6" s="3223"/>
      <c r="G6" s="3224"/>
      <c r="H6" s="3225"/>
      <c r="I6" s="3224"/>
      <c r="J6" s="3224"/>
      <c r="K6" s="3224"/>
      <c r="L6" s="3226"/>
      <c r="M6" s="3227"/>
      <c r="N6" s="3228"/>
      <c r="O6" s="3220"/>
      <c r="P6" s="3221"/>
      <c r="Q6" s="3221"/>
      <c r="R6" s="3184"/>
      <c r="S6" s="3185"/>
      <c r="T6" s="3186"/>
    </row>
    <row r="7" spans="1:20" ht="99.75" customHeight="1" thickBot="1" x14ac:dyDescent="0.4">
      <c r="B7" s="3204"/>
      <c r="C7" s="210" t="s">
        <v>26</v>
      </c>
      <c r="D7" s="212" t="s">
        <v>27</v>
      </c>
      <c r="E7" s="214" t="s">
        <v>4</v>
      </c>
      <c r="F7" s="210" t="s">
        <v>26</v>
      </c>
      <c r="G7" s="212" t="s">
        <v>27</v>
      </c>
      <c r="H7" s="214" t="s">
        <v>4</v>
      </c>
      <c r="I7" s="210" t="s">
        <v>26</v>
      </c>
      <c r="J7" s="212" t="s">
        <v>27</v>
      </c>
      <c r="K7" s="214" t="s">
        <v>4</v>
      </c>
      <c r="L7" s="210" t="s">
        <v>26</v>
      </c>
      <c r="M7" s="212" t="s">
        <v>27</v>
      </c>
      <c r="N7" s="214" t="s">
        <v>4</v>
      </c>
      <c r="O7" s="210" t="s">
        <v>26</v>
      </c>
      <c r="P7" s="212" t="s">
        <v>27</v>
      </c>
      <c r="Q7" s="214" t="s">
        <v>4</v>
      </c>
      <c r="R7" s="210" t="s">
        <v>26</v>
      </c>
      <c r="S7" s="212" t="s">
        <v>27</v>
      </c>
      <c r="T7" s="214" t="s">
        <v>4</v>
      </c>
    </row>
    <row r="8" spans="1:20" ht="34.5" customHeight="1" x14ac:dyDescent="0.35">
      <c r="B8" s="66" t="s">
        <v>22</v>
      </c>
      <c r="C8" s="132"/>
      <c r="D8" s="133"/>
      <c r="E8" s="134"/>
      <c r="F8" s="112"/>
      <c r="G8" s="112"/>
      <c r="H8" s="121"/>
      <c r="I8" s="137"/>
      <c r="J8" s="133"/>
      <c r="K8" s="134"/>
      <c r="L8" s="112"/>
      <c r="M8" s="112"/>
      <c r="N8" s="121"/>
      <c r="O8" s="139"/>
      <c r="P8" s="140"/>
      <c r="Q8" s="134"/>
      <c r="R8" s="122"/>
      <c r="S8" s="122"/>
      <c r="T8" s="123"/>
    </row>
    <row r="9" spans="1:20" ht="34.5" customHeight="1" x14ac:dyDescent="0.35">
      <c r="B9" s="215" t="s">
        <v>98</v>
      </c>
      <c r="C9" s="241">
        <v>7</v>
      </c>
      <c r="D9" s="296">
        <v>7</v>
      </c>
      <c r="E9" s="812">
        <v>14</v>
      </c>
      <c r="F9" s="241">
        <v>0</v>
      </c>
      <c r="G9" s="296">
        <v>30</v>
      </c>
      <c r="H9" s="319">
        <v>30</v>
      </c>
      <c r="I9" s="1081">
        <v>2</v>
      </c>
      <c r="J9" s="296">
        <v>23</v>
      </c>
      <c r="K9" s="1020">
        <f>SUM(I9:J9)</f>
        <v>25</v>
      </c>
      <c r="L9" s="241">
        <v>0</v>
      </c>
      <c r="M9" s="296">
        <v>0</v>
      </c>
      <c r="N9" s="319">
        <f>SUM(L9:M9)</f>
        <v>0</v>
      </c>
      <c r="O9" s="1081">
        <v>2</v>
      </c>
      <c r="P9" s="296">
        <v>7</v>
      </c>
      <c r="Q9" s="79">
        <f>SUM(O9:P9)</f>
        <v>9</v>
      </c>
      <c r="R9" s="82">
        <f t="shared" ref="R9:S12" si="0">C9+F9+I9+L9+O9</f>
        <v>11</v>
      </c>
      <c r="S9" s="87">
        <f t="shared" si="0"/>
        <v>67</v>
      </c>
      <c r="T9" s="88">
        <f>SUM(R9:S9)</f>
        <v>78</v>
      </c>
    </row>
    <row r="10" spans="1:20" ht="34.5" customHeight="1" x14ac:dyDescent="0.35">
      <c r="B10" s="215" t="s">
        <v>102</v>
      </c>
      <c r="C10" s="241">
        <v>10</v>
      </c>
      <c r="D10" s="296">
        <v>1</v>
      </c>
      <c r="E10" s="299">
        <v>11</v>
      </c>
      <c r="F10" s="241">
        <v>10</v>
      </c>
      <c r="G10" s="296">
        <v>2</v>
      </c>
      <c r="H10" s="79">
        <f>SUM(F10:G10)</f>
        <v>12</v>
      </c>
      <c r="I10" s="90">
        <v>2</v>
      </c>
      <c r="J10" s="89">
        <v>0</v>
      </c>
      <c r="K10" s="301">
        <f>SUM(I10:J10)</f>
        <v>2</v>
      </c>
      <c r="L10" s="231">
        <v>2</v>
      </c>
      <c r="M10" s="89">
        <v>1</v>
      </c>
      <c r="N10" s="79">
        <f>SUM(L10:M10)</f>
        <v>3</v>
      </c>
      <c r="O10" s="90">
        <v>0</v>
      </c>
      <c r="P10" s="89">
        <v>0</v>
      </c>
      <c r="Q10" s="79">
        <f>SUM(O10:P10)</f>
        <v>0</v>
      </c>
      <c r="R10" s="82">
        <f t="shared" si="0"/>
        <v>24</v>
      </c>
      <c r="S10" s="83">
        <f t="shared" si="0"/>
        <v>4</v>
      </c>
      <c r="T10" s="73">
        <f>SUM(R10:S10)</f>
        <v>28</v>
      </c>
    </row>
    <row r="11" spans="1:20" ht="51.75" customHeight="1" x14ac:dyDescent="0.35">
      <c r="B11" s="215" t="s">
        <v>101</v>
      </c>
      <c r="C11" s="241">
        <v>3</v>
      </c>
      <c r="D11" s="296">
        <v>7</v>
      </c>
      <c r="E11" s="299">
        <v>10</v>
      </c>
      <c r="F11" s="241">
        <v>0</v>
      </c>
      <c r="G11" s="296">
        <v>7</v>
      </c>
      <c r="H11" s="79">
        <v>7</v>
      </c>
      <c r="I11" s="90">
        <v>2</v>
      </c>
      <c r="J11" s="89">
        <v>10</v>
      </c>
      <c r="K11" s="301">
        <f>SUM(I11:J11)</f>
        <v>12</v>
      </c>
      <c r="L11" s="231">
        <v>0</v>
      </c>
      <c r="M11" s="89">
        <v>0</v>
      </c>
      <c r="N11" s="79">
        <f>SUM(L11:M11)</f>
        <v>0</v>
      </c>
      <c r="O11" s="90">
        <v>0</v>
      </c>
      <c r="P11" s="89">
        <v>0</v>
      </c>
      <c r="Q11" s="79">
        <f>SUM(O11:P11)</f>
        <v>0</v>
      </c>
      <c r="R11" s="82">
        <f t="shared" si="0"/>
        <v>5</v>
      </c>
      <c r="S11" s="83">
        <f t="shared" si="0"/>
        <v>24</v>
      </c>
      <c r="T11" s="73">
        <f>SUM(R11:S11)</f>
        <v>29</v>
      </c>
    </row>
    <row r="12" spans="1:20" ht="34.5" customHeight="1" thickBot="1" x14ac:dyDescent="0.4">
      <c r="B12" s="215" t="s">
        <v>80</v>
      </c>
      <c r="C12" s="241">
        <v>0</v>
      </c>
      <c r="D12" s="296">
        <v>7</v>
      </c>
      <c r="E12" s="299">
        <v>7</v>
      </c>
      <c r="F12" s="241">
        <v>0</v>
      </c>
      <c r="G12" s="296">
        <v>22</v>
      </c>
      <c r="H12" s="79">
        <f>SUM(F12:G12)</f>
        <v>22</v>
      </c>
      <c r="I12" s="90">
        <v>0</v>
      </c>
      <c r="J12" s="89">
        <v>12</v>
      </c>
      <c r="K12" s="301">
        <f>SUM(I12:J12)</f>
        <v>12</v>
      </c>
      <c r="L12" s="231">
        <v>0</v>
      </c>
      <c r="M12" s="89">
        <v>0</v>
      </c>
      <c r="N12" s="79">
        <f>SUM(L12:M12)</f>
        <v>0</v>
      </c>
      <c r="O12" s="90">
        <v>0</v>
      </c>
      <c r="P12" s="89">
        <v>0</v>
      </c>
      <c r="Q12" s="179">
        <f>SUM(O12:P12)</f>
        <v>0</v>
      </c>
      <c r="R12" s="324">
        <f t="shared" si="0"/>
        <v>0</v>
      </c>
      <c r="S12" s="83">
        <v>41</v>
      </c>
      <c r="T12" s="73">
        <f>SUM(R12:S12)</f>
        <v>41</v>
      </c>
    </row>
    <row r="13" spans="1:20" ht="34.5" customHeight="1" thickBot="1" x14ac:dyDescent="0.4">
      <c r="B13" s="66" t="s">
        <v>16</v>
      </c>
      <c r="C13" s="56">
        <f>SUM(C9:C12)</f>
        <v>20</v>
      </c>
      <c r="D13" s="147">
        <v>22</v>
      </c>
      <c r="E13" s="581">
        <f t="shared" ref="E13:T13" si="1">SUM(E9:E12)</f>
        <v>42</v>
      </c>
      <c r="F13" s="56">
        <f t="shared" si="1"/>
        <v>10</v>
      </c>
      <c r="G13" s="147">
        <f t="shared" si="1"/>
        <v>61</v>
      </c>
      <c r="H13" s="120">
        <f t="shared" si="1"/>
        <v>71</v>
      </c>
      <c r="I13" s="76">
        <f t="shared" si="1"/>
        <v>6</v>
      </c>
      <c r="J13" s="580">
        <v>45</v>
      </c>
      <c r="K13" s="583">
        <f t="shared" si="1"/>
        <v>51</v>
      </c>
      <c r="L13" s="56">
        <f t="shared" si="1"/>
        <v>2</v>
      </c>
      <c r="M13" s="147">
        <f t="shared" si="1"/>
        <v>1</v>
      </c>
      <c r="N13" s="120">
        <f t="shared" si="1"/>
        <v>3</v>
      </c>
      <c r="O13" s="76">
        <f t="shared" si="1"/>
        <v>2</v>
      </c>
      <c r="P13" s="147">
        <f t="shared" si="1"/>
        <v>7</v>
      </c>
      <c r="Q13" s="820">
        <f t="shared" si="1"/>
        <v>9</v>
      </c>
      <c r="R13" s="56">
        <f t="shared" si="1"/>
        <v>40</v>
      </c>
      <c r="S13" s="147">
        <f t="shared" si="1"/>
        <v>136</v>
      </c>
      <c r="T13" s="120">
        <f t="shared" si="1"/>
        <v>176</v>
      </c>
    </row>
    <row r="14" spans="1:20" ht="30.75" customHeight="1" thickBot="1" x14ac:dyDescent="0.4">
      <c r="B14" s="17" t="s">
        <v>23</v>
      </c>
      <c r="C14" s="54"/>
      <c r="D14" s="86"/>
      <c r="E14" s="85"/>
      <c r="F14" s="54"/>
      <c r="G14" s="86"/>
      <c r="H14" s="85"/>
      <c r="I14" s="156"/>
      <c r="J14" s="86"/>
      <c r="K14" s="85"/>
      <c r="L14" s="156"/>
      <c r="M14" s="86"/>
      <c r="N14" s="85"/>
      <c r="O14" s="156"/>
      <c r="P14" s="86"/>
      <c r="Q14" s="85"/>
      <c r="R14" s="156"/>
      <c r="S14" s="156"/>
      <c r="T14" s="158"/>
    </row>
    <row r="15" spans="1:20" ht="30.75" customHeight="1" x14ac:dyDescent="0.35">
      <c r="B15" s="39" t="s">
        <v>11</v>
      </c>
      <c r="C15" s="304"/>
      <c r="D15" s="84"/>
      <c r="E15" s="85"/>
      <c r="F15" s="304"/>
      <c r="G15" s="84"/>
      <c r="H15" s="85"/>
      <c r="I15" s="304"/>
      <c r="J15" s="84"/>
      <c r="K15" s="217"/>
      <c r="L15" s="305"/>
      <c r="M15" s="84" t="s">
        <v>7</v>
      </c>
      <c r="N15" s="85"/>
      <c r="O15" s="304"/>
      <c r="P15" s="84"/>
      <c r="Q15" s="85"/>
      <c r="R15" s="1946"/>
      <c r="S15" s="383"/>
      <c r="T15" s="1947"/>
    </row>
    <row r="16" spans="1:20" ht="30" customHeight="1" x14ac:dyDescent="0.35">
      <c r="B16" s="215" t="s">
        <v>98</v>
      </c>
      <c r="C16" s="241">
        <v>7</v>
      </c>
      <c r="D16" s="296">
        <v>7</v>
      </c>
      <c r="E16" s="329">
        <v>14</v>
      </c>
      <c r="F16" s="241">
        <v>0</v>
      </c>
      <c r="G16" s="296">
        <v>29</v>
      </c>
      <c r="H16" s="329">
        <v>29</v>
      </c>
      <c r="I16" s="241">
        <v>2</v>
      </c>
      <c r="J16" s="296">
        <v>23</v>
      </c>
      <c r="K16" s="319">
        <f>SUM(I16:J16)</f>
        <v>25</v>
      </c>
      <c r="L16" s="1081">
        <v>0</v>
      </c>
      <c r="M16" s="296">
        <v>0</v>
      </c>
      <c r="N16" s="319">
        <f>SUM(L16:M16)</f>
        <v>0</v>
      </c>
      <c r="O16" s="1081">
        <v>2</v>
      </c>
      <c r="P16" s="296">
        <v>7</v>
      </c>
      <c r="Q16" s="329">
        <f>SUM(O16:P16)</f>
        <v>9</v>
      </c>
      <c r="R16" s="233">
        <f t="shared" ref="R16:S18" si="2">C16+F16+I16+L16+O16</f>
        <v>11</v>
      </c>
      <c r="S16" s="87">
        <f t="shared" si="2"/>
        <v>66</v>
      </c>
      <c r="T16" s="88">
        <f>SUM(R16:S16)</f>
        <v>77</v>
      </c>
    </row>
    <row r="17" spans="2:21" ht="25.5" customHeight="1" x14ac:dyDescent="0.35">
      <c r="B17" s="215" t="s">
        <v>102</v>
      </c>
      <c r="C17" s="241">
        <v>10</v>
      </c>
      <c r="D17" s="296">
        <v>1</v>
      </c>
      <c r="E17" s="78">
        <v>11</v>
      </c>
      <c r="F17" s="241">
        <v>10</v>
      </c>
      <c r="G17" s="296">
        <v>2</v>
      </c>
      <c r="H17" s="78">
        <f>SUM(F17:G17)</f>
        <v>12</v>
      </c>
      <c r="I17" s="231">
        <v>2</v>
      </c>
      <c r="J17" s="89">
        <v>0</v>
      </c>
      <c r="K17" s="79">
        <f>SUM(I17:J17)</f>
        <v>2</v>
      </c>
      <c r="L17" s="90">
        <v>1</v>
      </c>
      <c r="M17" s="89">
        <v>1</v>
      </c>
      <c r="N17" s="79">
        <f>SUM(L17:M17)</f>
        <v>2</v>
      </c>
      <c r="O17" s="90">
        <v>0</v>
      </c>
      <c r="P17" s="89">
        <v>0</v>
      </c>
      <c r="Q17" s="78">
        <f>SUM(O17:P17)</f>
        <v>0</v>
      </c>
      <c r="R17" s="82">
        <v>23</v>
      </c>
      <c r="S17" s="83">
        <f t="shared" si="2"/>
        <v>4</v>
      </c>
      <c r="T17" s="73">
        <f>SUM(R17:S17)</f>
        <v>27</v>
      </c>
    </row>
    <row r="18" spans="2:21" ht="39" customHeight="1" x14ac:dyDescent="0.35">
      <c r="B18" s="215" t="s">
        <v>101</v>
      </c>
      <c r="C18" s="241">
        <v>3</v>
      </c>
      <c r="D18" s="296">
        <v>7</v>
      </c>
      <c r="E18" s="78">
        <v>10</v>
      </c>
      <c r="F18" s="241">
        <v>0</v>
      </c>
      <c r="G18" s="296">
        <v>7</v>
      </c>
      <c r="H18" s="78">
        <f>SUM(F18:G18)</f>
        <v>7</v>
      </c>
      <c r="I18" s="231">
        <v>2</v>
      </c>
      <c r="J18" s="89">
        <v>9</v>
      </c>
      <c r="K18" s="79">
        <f>SUM(I18:J18)</f>
        <v>11</v>
      </c>
      <c r="L18" s="90">
        <v>0</v>
      </c>
      <c r="M18" s="89">
        <v>0</v>
      </c>
      <c r="N18" s="79">
        <f>SUM(L18:M18)</f>
        <v>0</v>
      </c>
      <c r="O18" s="90">
        <v>0</v>
      </c>
      <c r="P18" s="89">
        <v>0</v>
      </c>
      <c r="Q18" s="78">
        <f>SUM(O18:P18)</f>
        <v>0</v>
      </c>
      <c r="R18" s="82">
        <f t="shared" si="2"/>
        <v>5</v>
      </c>
      <c r="S18" s="83">
        <f t="shared" si="2"/>
        <v>23</v>
      </c>
      <c r="T18" s="73">
        <f>SUM(R18:S18)</f>
        <v>28</v>
      </c>
    </row>
    <row r="19" spans="2:21" ht="33" customHeight="1" thickBot="1" x14ac:dyDescent="0.4">
      <c r="B19" s="215" t="s">
        <v>80</v>
      </c>
      <c r="C19" s="241">
        <v>0</v>
      </c>
      <c r="D19" s="296">
        <v>7</v>
      </c>
      <c r="E19" s="78">
        <v>7</v>
      </c>
      <c r="F19" s="241">
        <v>0</v>
      </c>
      <c r="G19" s="296">
        <v>22</v>
      </c>
      <c r="H19" s="78">
        <f>SUM(F19:G19)</f>
        <v>22</v>
      </c>
      <c r="I19" s="231">
        <v>0</v>
      </c>
      <c r="J19" s="89">
        <v>12</v>
      </c>
      <c r="K19" s="79">
        <f>SUM(I19:J19)</f>
        <v>12</v>
      </c>
      <c r="L19" s="90">
        <v>0</v>
      </c>
      <c r="M19" s="89">
        <v>0</v>
      </c>
      <c r="N19" s="79">
        <f>SUM(L19:M19)</f>
        <v>0</v>
      </c>
      <c r="O19" s="90">
        <v>0</v>
      </c>
      <c r="P19" s="89">
        <v>0</v>
      </c>
      <c r="Q19" s="78">
        <f>SUM(O19:P19)</f>
        <v>0</v>
      </c>
      <c r="R19" s="82">
        <f>C19+F19+I19+L19+O19</f>
        <v>0</v>
      </c>
      <c r="S19" s="83">
        <f>D19+G19+J19+M19+P19</f>
        <v>41</v>
      </c>
      <c r="T19" s="73">
        <f>SUM(R19:S19)</f>
        <v>41</v>
      </c>
    </row>
    <row r="20" spans="2:21" ht="32.25" customHeight="1" thickBot="1" x14ac:dyDescent="0.4">
      <c r="B20" s="40" t="s">
        <v>8</v>
      </c>
      <c r="C20" s="54">
        <f t="shared" ref="C20:T20" si="3">SUM(C16:C19)</f>
        <v>20</v>
      </c>
      <c r="D20" s="54">
        <v>22</v>
      </c>
      <c r="E20" s="54">
        <f t="shared" si="3"/>
        <v>42</v>
      </c>
      <c r="F20" s="54">
        <f t="shared" si="3"/>
        <v>10</v>
      </c>
      <c r="G20" s="54">
        <v>61</v>
      </c>
      <c r="H20" s="54">
        <f t="shared" si="3"/>
        <v>70</v>
      </c>
      <c r="I20" s="54">
        <f t="shared" si="3"/>
        <v>6</v>
      </c>
      <c r="J20" s="54">
        <v>44</v>
      </c>
      <c r="K20" s="54">
        <f t="shared" si="3"/>
        <v>50</v>
      </c>
      <c r="L20" s="54">
        <f t="shared" si="3"/>
        <v>1</v>
      </c>
      <c r="M20" s="54">
        <f t="shared" si="3"/>
        <v>1</v>
      </c>
      <c r="N20" s="54">
        <f t="shared" si="3"/>
        <v>2</v>
      </c>
      <c r="O20" s="54">
        <f t="shared" si="3"/>
        <v>2</v>
      </c>
      <c r="P20" s="54">
        <f t="shared" si="3"/>
        <v>7</v>
      </c>
      <c r="Q20" s="54">
        <f t="shared" si="3"/>
        <v>9</v>
      </c>
      <c r="R20" s="54">
        <f t="shared" si="3"/>
        <v>39</v>
      </c>
      <c r="S20" s="54">
        <f t="shared" si="3"/>
        <v>134</v>
      </c>
      <c r="T20" s="330">
        <f t="shared" si="3"/>
        <v>173</v>
      </c>
    </row>
    <row r="21" spans="2:21" ht="57.75" customHeight="1" x14ac:dyDescent="0.35">
      <c r="B21" s="331" t="s">
        <v>25</v>
      </c>
      <c r="C21" s="305"/>
      <c r="D21" s="305"/>
      <c r="E21" s="332"/>
      <c r="F21" s="304"/>
      <c r="G21" s="305"/>
      <c r="H21" s="91"/>
      <c r="I21" s="305"/>
      <c r="J21" s="305"/>
      <c r="K21" s="91"/>
      <c r="L21" s="305"/>
      <c r="M21" s="305"/>
      <c r="N21" s="332"/>
      <c r="O21" s="92"/>
      <c r="P21" s="317"/>
      <c r="Q21" s="333"/>
      <c r="R21" s="92"/>
      <c r="S21" s="93"/>
      <c r="T21" s="94"/>
    </row>
    <row r="22" spans="2:21" ht="29.25" customHeight="1" x14ac:dyDescent="0.35">
      <c r="B22" s="215" t="s">
        <v>98</v>
      </c>
      <c r="C22" s="228">
        <v>0</v>
      </c>
      <c r="D22" s="229">
        <v>0</v>
      </c>
      <c r="E22" s="78">
        <v>0</v>
      </c>
      <c r="F22" s="228">
        <v>0</v>
      </c>
      <c r="G22" s="229">
        <v>1</v>
      </c>
      <c r="H22" s="79">
        <f>SUM(F22:G22)</f>
        <v>1</v>
      </c>
      <c r="I22" s="1948">
        <v>0</v>
      </c>
      <c r="J22" s="229">
        <v>0</v>
      </c>
      <c r="K22" s="79">
        <f>SUM(I22:J22)</f>
        <v>0</v>
      </c>
      <c r="L22" s="228">
        <v>0</v>
      </c>
      <c r="M22" s="229">
        <v>0</v>
      </c>
      <c r="N22" s="78">
        <f>SUM(L22:M22)</f>
        <v>0</v>
      </c>
      <c r="O22" s="228">
        <v>0</v>
      </c>
      <c r="P22" s="229">
        <v>0</v>
      </c>
      <c r="Q22" s="79">
        <f>SUM(O22:P22)</f>
        <v>0</v>
      </c>
      <c r="R22" s="82">
        <f t="shared" ref="R22:S24" si="4">C22+F22+I22+L22+O22</f>
        <v>0</v>
      </c>
      <c r="S22" s="83">
        <f t="shared" si="4"/>
        <v>1</v>
      </c>
      <c r="T22" s="73">
        <f>SUM(R22:S22)</f>
        <v>1</v>
      </c>
    </row>
    <row r="23" spans="2:21" ht="29.25" customHeight="1" x14ac:dyDescent="0.35">
      <c r="B23" s="215" t="s">
        <v>102</v>
      </c>
      <c r="C23" s="228">
        <v>0</v>
      </c>
      <c r="D23" s="229">
        <v>0</v>
      </c>
      <c r="E23" s="78">
        <f>SUM(C23:D23)</f>
        <v>0</v>
      </c>
      <c r="F23" s="228">
        <v>0</v>
      </c>
      <c r="G23" s="229">
        <v>0</v>
      </c>
      <c r="H23" s="79">
        <f>SUM(F23:G23)</f>
        <v>0</v>
      </c>
      <c r="I23" s="187">
        <v>0</v>
      </c>
      <c r="J23" s="89">
        <v>0</v>
      </c>
      <c r="K23" s="79">
        <f>SUM(I23:J23)</f>
        <v>0</v>
      </c>
      <c r="L23" s="228">
        <v>1</v>
      </c>
      <c r="M23" s="229">
        <v>0</v>
      </c>
      <c r="N23" s="78">
        <f>SUM(L23:M23)</f>
        <v>1</v>
      </c>
      <c r="O23" s="228">
        <v>0</v>
      </c>
      <c r="P23" s="229">
        <v>0</v>
      </c>
      <c r="Q23" s="79">
        <f>SUM(O23:P23)</f>
        <v>0</v>
      </c>
      <c r="R23" s="82">
        <v>1</v>
      </c>
      <c r="S23" s="83">
        <f t="shared" si="4"/>
        <v>0</v>
      </c>
      <c r="T23" s="73">
        <f>SUM(R23:S23)</f>
        <v>1</v>
      </c>
    </row>
    <row r="24" spans="2:21" ht="33" customHeight="1" x14ac:dyDescent="0.35">
      <c r="B24" s="215" t="s">
        <v>101</v>
      </c>
      <c r="C24" s="228">
        <v>0</v>
      </c>
      <c r="D24" s="229">
        <v>0</v>
      </c>
      <c r="E24" s="78">
        <f>SUM(C24:D24)</f>
        <v>0</v>
      </c>
      <c r="F24" s="228">
        <v>0</v>
      </c>
      <c r="G24" s="229">
        <v>0</v>
      </c>
      <c r="H24" s="79">
        <f>SUM(F24:G24)</f>
        <v>0</v>
      </c>
      <c r="I24" s="187">
        <v>0</v>
      </c>
      <c r="J24" s="89">
        <v>1</v>
      </c>
      <c r="K24" s="79">
        <f>SUM(I24:J24)</f>
        <v>1</v>
      </c>
      <c r="L24" s="228">
        <v>0</v>
      </c>
      <c r="M24" s="229">
        <v>0</v>
      </c>
      <c r="N24" s="78">
        <f>SUM(L24:M24)</f>
        <v>0</v>
      </c>
      <c r="O24" s="228">
        <v>0</v>
      </c>
      <c r="P24" s="229">
        <v>0</v>
      </c>
      <c r="Q24" s="79">
        <f>SUM(O24:P24)</f>
        <v>0</v>
      </c>
      <c r="R24" s="82">
        <f t="shared" si="4"/>
        <v>0</v>
      </c>
      <c r="S24" s="83">
        <f t="shared" si="4"/>
        <v>1</v>
      </c>
      <c r="T24" s="73">
        <f>SUM(R24:S24)</f>
        <v>1</v>
      </c>
    </row>
    <row r="25" spans="2:21" ht="32.25" customHeight="1" thickBot="1" x14ac:dyDescent="0.4">
      <c r="B25" s="215" t="s">
        <v>80</v>
      </c>
      <c r="C25" s="334">
        <v>0</v>
      </c>
      <c r="D25" s="335">
        <v>0</v>
      </c>
      <c r="E25" s="329">
        <f>SUM(C25:D25)</f>
        <v>0</v>
      </c>
      <c r="F25" s="334">
        <v>0</v>
      </c>
      <c r="G25" s="335">
        <v>0</v>
      </c>
      <c r="H25" s="319">
        <f>SUM(F25:G25)</f>
        <v>0</v>
      </c>
      <c r="I25" s="1949">
        <v>0</v>
      </c>
      <c r="J25" s="335">
        <v>0</v>
      </c>
      <c r="K25" s="319">
        <f>SUM(I25:J25)</f>
        <v>0</v>
      </c>
      <c r="L25" s="334">
        <v>0</v>
      </c>
      <c r="M25" s="335">
        <v>0</v>
      </c>
      <c r="N25" s="329">
        <f>SUM(L25:M25)</f>
        <v>0</v>
      </c>
      <c r="O25" s="334">
        <v>0</v>
      </c>
      <c r="P25" s="335">
        <v>0</v>
      </c>
      <c r="Q25" s="319">
        <f>SUM(O25:P25)</f>
        <v>0</v>
      </c>
      <c r="R25" s="233">
        <f>C25+F25+I25+L25+O25</f>
        <v>0</v>
      </c>
      <c r="S25" s="87">
        <f>D25+G25+J25+M25+P25</f>
        <v>0</v>
      </c>
      <c r="T25" s="88">
        <f>SUM(R25:S25)</f>
        <v>0</v>
      </c>
    </row>
    <row r="26" spans="2:21" ht="34.5" customHeight="1" thickBot="1" x14ac:dyDescent="0.4">
      <c r="B26" s="337" t="s">
        <v>13</v>
      </c>
      <c r="C26" s="147">
        <f t="shared" ref="C26:T26" si="5">SUM(C21:C25)</f>
        <v>0</v>
      </c>
      <c r="D26" s="147">
        <f t="shared" si="5"/>
        <v>0</v>
      </c>
      <c r="E26" s="148">
        <f t="shared" si="5"/>
        <v>0</v>
      </c>
      <c r="F26" s="56">
        <f t="shared" si="5"/>
        <v>0</v>
      </c>
      <c r="G26" s="147">
        <f t="shared" si="5"/>
        <v>1</v>
      </c>
      <c r="H26" s="120">
        <f t="shared" si="5"/>
        <v>1</v>
      </c>
      <c r="I26" s="76">
        <f t="shared" si="5"/>
        <v>0</v>
      </c>
      <c r="J26" s="147">
        <f t="shared" si="5"/>
        <v>1</v>
      </c>
      <c r="K26" s="147">
        <f t="shared" si="5"/>
        <v>1</v>
      </c>
      <c r="L26" s="147">
        <f t="shared" si="5"/>
        <v>1</v>
      </c>
      <c r="M26" s="147">
        <f>SUM(M21:M25)</f>
        <v>0</v>
      </c>
      <c r="N26" s="148">
        <f t="shared" si="5"/>
        <v>1</v>
      </c>
      <c r="O26" s="56">
        <f t="shared" si="5"/>
        <v>0</v>
      </c>
      <c r="P26" s="147">
        <f t="shared" si="5"/>
        <v>0</v>
      </c>
      <c r="Q26" s="120">
        <f t="shared" si="5"/>
        <v>0</v>
      </c>
      <c r="R26" s="76">
        <f t="shared" si="5"/>
        <v>1</v>
      </c>
      <c r="S26" s="147">
        <f t="shared" si="5"/>
        <v>2</v>
      </c>
      <c r="T26" s="120">
        <f t="shared" si="5"/>
        <v>3</v>
      </c>
    </row>
    <row r="27" spans="2:21" ht="30.75" customHeight="1" thickBot="1" x14ac:dyDescent="0.4">
      <c r="B27" s="141" t="s">
        <v>10</v>
      </c>
      <c r="C27" s="142">
        <f t="shared" ref="C27:T27" si="6">C20</f>
        <v>20</v>
      </c>
      <c r="D27" s="143">
        <f t="shared" si="6"/>
        <v>22</v>
      </c>
      <c r="E27" s="146">
        <f t="shared" si="6"/>
        <v>42</v>
      </c>
      <c r="F27" s="142">
        <f t="shared" si="6"/>
        <v>10</v>
      </c>
      <c r="G27" s="143">
        <f t="shared" si="6"/>
        <v>61</v>
      </c>
      <c r="H27" s="144">
        <f t="shared" si="6"/>
        <v>70</v>
      </c>
      <c r="I27" s="145">
        <f t="shared" si="6"/>
        <v>6</v>
      </c>
      <c r="J27" s="143">
        <v>44</v>
      </c>
      <c r="K27" s="146">
        <f t="shared" si="6"/>
        <v>50</v>
      </c>
      <c r="L27" s="142">
        <f t="shared" si="6"/>
        <v>1</v>
      </c>
      <c r="M27" s="143">
        <f t="shared" si="6"/>
        <v>1</v>
      </c>
      <c r="N27" s="144">
        <f t="shared" si="6"/>
        <v>2</v>
      </c>
      <c r="O27" s="145">
        <f t="shared" si="6"/>
        <v>2</v>
      </c>
      <c r="P27" s="143">
        <f t="shared" si="6"/>
        <v>7</v>
      </c>
      <c r="Q27" s="1605">
        <f t="shared" si="6"/>
        <v>9</v>
      </c>
      <c r="R27" s="1606">
        <f t="shared" si="6"/>
        <v>39</v>
      </c>
      <c r="S27" s="143">
        <f t="shared" si="6"/>
        <v>134</v>
      </c>
      <c r="T27" s="144">
        <f t="shared" si="6"/>
        <v>173</v>
      </c>
      <c r="U27" s="28"/>
    </row>
    <row r="28" spans="2:21" ht="36.75" thickBot="1" x14ac:dyDescent="0.4">
      <c r="B28" s="33" t="s">
        <v>17</v>
      </c>
      <c r="C28" s="125">
        <f t="shared" ref="C28:T28" si="7">C26</f>
        <v>0</v>
      </c>
      <c r="D28" s="124">
        <f t="shared" si="7"/>
        <v>0</v>
      </c>
      <c r="E28" s="135">
        <f t="shared" si="7"/>
        <v>0</v>
      </c>
      <c r="F28" s="125">
        <f t="shared" si="7"/>
        <v>0</v>
      </c>
      <c r="G28" s="124">
        <f t="shared" si="7"/>
        <v>1</v>
      </c>
      <c r="H28" s="126">
        <f t="shared" si="7"/>
        <v>1</v>
      </c>
      <c r="I28" s="130">
        <f t="shared" si="7"/>
        <v>0</v>
      </c>
      <c r="J28" s="124">
        <f t="shared" si="7"/>
        <v>1</v>
      </c>
      <c r="K28" s="135">
        <f t="shared" si="7"/>
        <v>1</v>
      </c>
      <c r="L28" s="125">
        <f t="shared" si="7"/>
        <v>1</v>
      </c>
      <c r="M28" s="124">
        <f t="shared" si="7"/>
        <v>0</v>
      </c>
      <c r="N28" s="126">
        <f t="shared" si="7"/>
        <v>1</v>
      </c>
      <c r="O28" s="130">
        <f t="shared" si="7"/>
        <v>0</v>
      </c>
      <c r="P28" s="124">
        <f t="shared" si="7"/>
        <v>0</v>
      </c>
      <c r="Q28" s="126">
        <f t="shared" si="7"/>
        <v>0</v>
      </c>
      <c r="R28" s="125">
        <f t="shared" si="7"/>
        <v>1</v>
      </c>
      <c r="S28" s="124">
        <f t="shared" si="7"/>
        <v>2</v>
      </c>
      <c r="T28" s="126">
        <f t="shared" si="7"/>
        <v>3</v>
      </c>
    </row>
    <row r="29" spans="2:21" ht="36" customHeight="1" thickBot="1" x14ac:dyDescent="0.4">
      <c r="B29" s="3" t="s">
        <v>18</v>
      </c>
      <c r="C29" s="127">
        <f t="shared" ref="C29:S29" si="8">SUM(C27:C28)</f>
        <v>20</v>
      </c>
      <c r="D29" s="128">
        <f t="shared" si="8"/>
        <v>22</v>
      </c>
      <c r="E29" s="129">
        <f t="shared" si="8"/>
        <v>42</v>
      </c>
      <c r="F29" s="127">
        <f t="shared" si="8"/>
        <v>10</v>
      </c>
      <c r="G29" s="128">
        <f t="shared" si="8"/>
        <v>62</v>
      </c>
      <c r="H29" s="129">
        <f t="shared" si="8"/>
        <v>71</v>
      </c>
      <c r="I29" s="131">
        <f t="shared" si="8"/>
        <v>6</v>
      </c>
      <c r="J29" s="128">
        <f t="shared" si="8"/>
        <v>45</v>
      </c>
      <c r="K29" s="136">
        <f t="shared" si="8"/>
        <v>51</v>
      </c>
      <c r="L29" s="127">
        <f t="shared" si="8"/>
        <v>2</v>
      </c>
      <c r="M29" s="128">
        <f t="shared" si="8"/>
        <v>1</v>
      </c>
      <c r="N29" s="129">
        <f t="shared" si="8"/>
        <v>3</v>
      </c>
      <c r="O29" s="131">
        <f t="shared" si="8"/>
        <v>2</v>
      </c>
      <c r="P29" s="128">
        <f t="shared" si="8"/>
        <v>7</v>
      </c>
      <c r="Q29" s="129">
        <f t="shared" si="8"/>
        <v>9</v>
      </c>
      <c r="R29" s="127">
        <f t="shared" si="8"/>
        <v>40</v>
      </c>
      <c r="S29" s="128">
        <f t="shared" si="8"/>
        <v>136</v>
      </c>
      <c r="T29" s="129">
        <f>SUM(T27:T28)</f>
        <v>176</v>
      </c>
    </row>
    <row r="30" spans="2:21" x14ac:dyDescent="0.3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2:21" x14ac:dyDescent="0.35">
      <c r="B31" s="24"/>
      <c r="C31" s="25"/>
      <c r="D31" s="25" t="s">
        <v>365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2:21" x14ac:dyDescent="0.35">
      <c r="B32" s="3187"/>
      <c r="C32" s="3187"/>
      <c r="D32" s="3187"/>
      <c r="E32" s="3187"/>
      <c r="F32" s="3187"/>
      <c r="G32" s="3187"/>
      <c r="H32" s="3187"/>
      <c r="I32" s="3187"/>
      <c r="J32" s="3187"/>
      <c r="K32" s="3187"/>
      <c r="L32" s="3187"/>
      <c r="M32" s="3187"/>
      <c r="N32" s="3187"/>
      <c r="O32" s="3187"/>
      <c r="P32" s="3187"/>
      <c r="Q32" s="3187"/>
      <c r="R32" s="3187"/>
      <c r="S32" s="3187"/>
      <c r="T32" s="3187"/>
    </row>
    <row r="33" spans="2:20" x14ac:dyDescent="0.35">
      <c r="B33" s="24"/>
      <c r="C33" s="25"/>
      <c r="D33" s="25" t="s">
        <v>368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5" spans="2:20" x14ac:dyDescent="0.35"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2:20" x14ac:dyDescent="0.3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2"/>
  <sheetViews>
    <sheetView topLeftCell="A100" zoomScale="50" zoomScaleNormal="50" workbookViewId="0">
      <selection activeCell="V134" sqref="V134"/>
    </sheetView>
  </sheetViews>
  <sheetFormatPr defaultRowHeight="78.75" customHeight="1" x14ac:dyDescent="0.3"/>
  <cols>
    <col min="1" max="1" width="88.85546875" style="2707" customWidth="1"/>
    <col min="2" max="2" width="9.5703125" style="2707" customWidth="1"/>
    <col min="3" max="3" width="12.85546875" style="2707" customWidth="1"/>
    <col min="4" max="4" width="12.28515625" style="2707" customWidth="1"/>
    <col min="5" max="5" width="10.28515625" style="2707" customWidth="1"/>
    <col min="6" max="6" width="8.7109375" style="2707" customWidth="1"/>
    <col min="7" max="7" width="11" style="2707" customWidth="1"/>
    <col min="8" max="8" width="10.85546875" style="2707" customWidth="1"/>
    <col min="9" max="9" width="10.42578125" style="2707" customWidth="1"/>
    <col min="10" max="10" width="12.28515625" style="2707" customWidth="1"/>
    <col min="11" max="12" width="9.5703125" style="2707" customWidth="1"/>
    <col min="13" max="13" width="12" style="2707" customWidth="1"/>
    <col min="14" max="14" width="12.5703125" style="2707" customWidth="1"/>
    <col min="15" max="15" width="11" style="2707" customWidth="1"/>
    <col min="16" max="16" width="10.85546875" style="2707" customWidth="1"/>
    <col min="17" max="256" width="9.140625" style="2707"/>
    <col min="257" max="257" width="88.85546875" style="2707" customWidth="1"/>
    <col min="258" max="258" width="9.5703125" style="2707" customWidth="1"/>
    <col min="259" max="259" width="12.85546875" style="2707" customWidth="1"/>
    <col min="260" max="260" width="12.28515625" style="2707" customWidth="1"/>
    <col min="261" max="261" width="10.28515625" style="2707" customWidth="1"/>
    <col min="262" max="262" width="8.7109375" style="2707" customWidth="1"/>
    <col min="263" max="263" width="11" style="2707" customWidth="1"/>
    <col min="264" max="264" width="9.42578125" style="2707" customWidth="1"/>
    <col min="265" max="265" width="10.42578125" style="2707" customWidth="1"/>
    <col min="266" max="266" width="12.28515625" style="2707" customWidth="1"/>
    <col min="267" max="268" width="9.5703125" style="2707" customWidth="1"/>
    <col min="269" max="269" width="12" style="2707" customWidth="1"/>
    <col min="270" max="270" width="12.5703125" style="2707" customWidth="1"/>
    <col min="271" max="271" width="11" style="2707" customWidth="1"/>
    <col min="272" max="272" width="10.85546875" style="2707" customWidth="1"/>
    <col min="273" max="512" width="9.140625" style="2707"/>
    <col min="513" max="513" width="88.85546875" style="2707" customWidth="1"/>
    <col min="514" max="514" width="9.5703125" style="2707" customWidth="1"/>
    <col min="515" max="515" width="12.85546875" style="2707" customWidth="1"/>
    <col min="516" max="516" width="12.28515625" style="2707" customWidth="1"/>
    <col min="517" max="517" width="10.28515625" style="2707" customWidth="1"/>
    <col min="518" max="518" width="8.7109375" style="2707" customWidth="1"/>
    <col min="519" max="519" width="11" style="2707" customWidth="1"/>
    <col min="520" max="520" width="9.42578125" style="2707" customWidth="1"/>
    <col min="521" max="521" width="10.42578125" style="2707" customWidth="1"/>
    <col min="522" max="522" width="12.28515625" style="2707" customWidth="1"/>
    <col min="523" max="524" width="9.5703125" style="2707" customWidth="1"/>
    <col min="525" max="525" width="12" style="2707" customWidth="1"/>
    <col min="526" max="526" width="12.5703125" style="2707" customWidth="1"/>
    <col min="527" max="527" width="11" style="2707" customWidth="1"/>
    <col min="528" max="528" width="10.85546875" style="2707" customWidth="1"/>
    <col min="529" max="768" width="9.140625" style="2707"/>
    <col min="769" max="769" width="88.85546875" style="2707" customWidth="1"/>
    <col min="770" max="770" width="9.5703125" style="2707" customWidth="1"/>
    <col min="771" max="771" width="12.85546875" style="2707" customWidth="1"/>
    <col min="772" max="772" width="12.28515625" style="2707" customWidth="1"/>
    <col min="773" max="773" width="10.28515625" style="2707" customWidth="1"/>
    <col min="774" max="774" width="8.7109375" style="2707" customWidth="1"/>
    <col min="775" max="775" width="11" style="2707" customWidth="1"/>
    <col min="776" max="776" width="9.42578125" style="2707" customWidth="1"/>
    <col min="777" max="777" width="10.42578125" style="2707" customWidth="1"/>
    <col min="778" max="778" width="12.28515625" style="2707" customWidth="1"/>
    <col min="779" max="780" width="9.5703125" style="2707" customWidth="1"/>
    <col min="781" max="781" width="12" style="2707" customWidth="1"/>
    <col min="782" max="782" width="12.5703125" style="2707" customWidth="1"/>
    <col min="783" max="783" width="11" style="2707" customWidth="1"/>
    <col min="784" max="784" width="10.85546875" style="2707" customWidth="1"/>
    <col min="785" max="1024" width="9.140625" style="2707"/>
    <col min="1025" max="1025" width="88.85546875" style="2707" customWidth="1"/>
    <col min="1026" max="1026" width="9.5703125" style="2707" customWidth="1"/>
    <col min="1027" max="1027" width="12.85546875" style="2707" customWidth="1"/>
    <col min="1028" max="1028" width="12.28515625" style="2707" customWidth="1"/>
    <col min="1029" max="1029" width="10.28515625" style="2707" customWidth="1"/>
    <col min="1030" max="1030" width="8.7109375" style="2707" customWidth="1"/>
    <col min="1031" max="1031" width="11" style="2707" customWidth="1"/>
    <col min="1032" max="1032" width="9.42578125" style="2707" customWidth="1"/>
    <col min="1033" max="1033" width="10.42578125" style="2707" customWidth="1"/>
    <col min="1034" max="1034" width="12.28515625" style="2707" customWidth="1"/>
    <col min="1035" max="1036" width="9.5703125" style="2707" customWidth="1"/>
    <col min="1037" max="1037" width="12" style="2707" customWidth="1"/>
    <col min="1038" max="1038" width="12.5703125" style="2707" customWidth="1"/>
    <col min="1039" max="1039" width="11" style="2707" customWidth="1"/>
    <col min="1040" max="1040" width="10.85546875" style="2707" customWidth="1"/>
    <col min="1041" max="1280" width="9.140625" style="2707"/>
    <col min="1281" max="1281" width="88.85546875" style="2707" customWidth="1"/>
    <col min="1282" max="1282" width="9.5703125" style="2707" customWidth="1"/>
    <col min="1283" max="1283" width="12.85546875" style="2707" customWidth="1"/>
    <col min="1284" max="1284" width="12.28515625" style="2707" customWidth="1"/>
    <col min="1285" max="1285" width="10.28515625" style="2707" customWidth="1"/>
    <col min="1286" max="1286" width="8.7109375" style="2707" customWidth="1"/>
    <col min="1287" max="1287" width="11" style="2707" customWidth="1"/>
    <col min="1288" max="1288" width="9.42578125" style="2707" customWidth="1"/>
    <col min="1289" max="1289" width="10.42578125" style="2707" customWidth="1"/>
    <col min="1290" max="1290" width="12.28515625" style="2707" customWidth="1"/>
    <col min="1291" max="1292" width="9.5703125" style="2707" customWidth="1"/>
    <col min="1293" max="1293" width="12" style="2707" customWidth="1"/>
    <col min="1294" max="1294" width="12.5703125" style="2707" customWidth="1"/>
    <col min="1295" max="1295" width="11" style="2707" customWidth="1"/>
    <col min="1296" max="1296" width="10.85546875" style="2707" customWidth="1"/>
    <col min="1297" max="1536" width="9.140625" style="2707"/>
    <col min="1537" max="1537" width="88.85546875" style="2707" customWidth="1"/>
    <col min="1538" max="1538" width="9.5703125" style="2707" customWidth="1"/>
    <col min="1539" max="1539" width="12.85546875" style="2707" customWidth="1"/>
    <col min="1540" max="1540" width="12.28515625" style="2707" customWidth="1"/>
    <col min="1541" max="1541" width="10.28515625" style="2707" customWidth="1"/>
    <col min="1542" max="1542" width="8.7109375" style="2707" customWidth="1"/>
    <col min="1543" max="1543" width="11" style="2707" customWidth="1"/>
    <col min="1544" max="1544" width="9.42578125" style="2707" customWidth="1"/>
    <col min="1545" max="1545" width="10.42578125" style="2707" customWidth="1"/>
    <col min="1546" max="1546" width="12.28515625" style="2707" customWidth="1"/>
    <col min="1547" max="1548" width="9.5703125" style="2707" customWidth="1"/>
    <col min="1549" max="1549" width="12" style="2707" customWidth="1"/>
    <col min="1550" max="1550" width="12.5703125" style="2707" customWidth="1"/>
    <col min="1551" max="1551" width="11" style="2707" customWidth="1"/>
    <col min="1552" max="1552" width="10.85546875" style="2707" customWidth="1"/>
    <col min="1553" max="1792" width="9.140625" style="2707"/>
    <col min="1793" max="1793" width="88.85546875" style="2707" customWidth="1"/>
    <col min="1794" max="1794" width="9.5703125" style="2707" customWidth="1"/>
    <col min="1795" max="1795" width="12.85546875" style="2707" customWidth="1"/>
    <col min="1796" max="1796" width="12.28515625" style="2707" customWidth="1"/>
    <col min="1797" max="1797" width="10.28515625" style="2707" customWidth="1"/>
    <col min="1798" max="1798" width="8.7109375" style="2707" customWidth="1"/>
    <col min="1799" max="1799" width="11" style="2707" customWidth="1"/>
    <col min="1800" max="1800" width="9.42578125" style="2707" customWidth="1"/>
    <col min="1801" max="1801" width="10.42578125" style="2707" customWidth="1"/>
    <col min="1802" max="1802" width="12.28515625" style="2707" customWidth="1"/>
    <col min="1803" max="1804" width="9.5703125" style="2707" customWidth="1"/>
    <col min="1805" max="1805" width="12" style="2707" customWidth="1"/>
    <col min="1806" max="1806" width="12.5703125" style="2707" customWidth="1"/>
    <col min="1807" max="1807" width="11" style="2707" customWidth="1"/>
    <col min="1808" max="1808" width="10.85546875" style="2707" customWidth="1"/>
    <col min="1809" max="2048" width="9.140625" style="2707"/>
    <col min="2049" max="2049" width="88.85546875" style="2707" customWidth="1"/>
    <col min="2050" max="2050" width="9.5703125" style="2707" customWidth="1"/>
    <col min="2051" max="2051" width="12.85546875" style="2707" customWidth="1"/>
    <col min="2052" max="2052" width="12.28515625" style="2707" customWidth="1"/>
    <col min="2053" max="2053" width="10.28515625" style="2707" customWidth="1"/>
    <col min="2054" max="2054" width="8.7109375" style="2707" customWidth="1"/>
    <col min="2055" max="2055" width="11" style="2707" customWidth="1"/>
    <col min="2056" max="2056" width="9.42578125" style="2707" customWidth="1"/>
    <col min="2057" max="2057" width="10.42578125" style="2707" customWidth="1"/>
    <col min="2058" max="2058" width="12.28515625" style="2707" customWidth="1"/>
    <col min="2059" max="2060" width="9.5703125" style="2707" customWidth="1"/>
    <col min="2061" max="2061" width="12" style="2707" customWidth="1"/>
    <col min="2062" max="2062" width="12.5703125" style="2707" customWidth="1"/>
    <col min="2063" max="2063" width="11" style="2707" customWidth="1"/>
    <col min="2064" max="2064" width="10.85546875" style="2707" customWidth="1"/>
    <col min="2065" max="2304" width="9.140625" style="2707"/>
    <col min="2305" max="2305" width="88.85546875" style="2707" customWidth="1"/>
    <col min="2306" max="2306" width="9.5703125" style="2707" customWidth="1"/>
    <col min="2307" max="2307" width="12.85546875" style="2707" customWidth="1"/>
    <col min="2308" max="2308" width="12.28515625" style="2707" customWidth="1"/>
    <col min="2309" max="2309" width="10.28515625" style="2707" customWidth="1"/>
    <col min="2310" max="2310" width="8.7109375" style="2707" customWidth="1"/>
    <col min="2311" max="2311" width="11" style="2707" customWidth="1"/>
    <col min="2312" max="2312" width="9.42578125" style="2707" customWidth="1"/>
    <col min="2313" max="2313" width="10.42578125" style="2707" customWidth="1"/>
    <col min="2314" max="2314" width="12.28515625" style="2707" customWidth="1"/>
    <col min="2315" max="2316" width="9.5703125" style="2707" customWidth="1"/>
    <col min="2317" max="2317" width="12" style="2707" customWidth="1"/>
    <col min="2318" max="2318" width="12.5703125" style="2707" customWidth="1"/>
    <col min="2319" max="2319" width="11" style="2707" customWidth="1"/>
    <col min="2320" max="2320" width="10.85546875" style="2707" customWidth="1"/>
    <col min="2321" max="2560" width="9.140625" style="2707"/>
    <col min="2561" max="2561" width="88.85546875" style="2707" customWidth="1"/>
    <col min="2562" max="2562" width="9.5703125" style="2707" customWidth="1"/>
    <col min="2563" max="2563" width="12.85546875" style="2707" customWidth="1"/>
    <col min="2564" max="2564" width="12.28515625" style="2707" customWidth="1"/>
    <col min="2565" max="2565" width="10.28515625" style="2707" customWidth="1"/>
    <col min="2566" max="2566" width="8.7109375" style="2707" customWidth="1"/>
    <col min="2567" max="2567" width="11" style="2707" customWidth="1"/>
    <col min="2568" max="2568" width="9.42578125" style="2707" customWidth="1"/>
    <col min="2569" max="2569" width="10.42578125" style="2707" customWidth="1"/>
    <col min="2570" max="2570" width="12.28515625" style="2707" customWidth="1"/>
    <col min="2571" max="2572" width="9.5703125" style="2707" customWidth="1"/>
    <col min="2573" max="2573" width="12" style="2707" customWidth="1"/>
    <col min="2574" max="2574" width="12.5703125" style="2707" customWidth="1"/>
    <col min="2575" max="2575" width="11" style="2707" customWidth="1"/>
    <col min="2576" max="2576" width="10.85546875" style="2707" customWidth="1"/>
    <col min="2577" max="2816" width="9.140625" style="2707"/>
    <col min="2817" max="2817" width="88.85546875" style="2707" customWidth="1"/>
    <col min="2818" max="2818" width="9.5703125" style="2707" customWidth="1"/>
    <col min="2819" max="2819" width="12.85546875" style="2707" customWidth="1"/>
    <col min="2820" max="2820" width="12.28515625" style="2707" customWidth="1"/>
    <col min="2821" max="2821" width="10.28515625" style="2707" customWidth="1"/>
    <col min="2822" max="2822" width="8.7109375" style="2707" customWidth="1"/>
    <col min="2823" max="2823" width="11" style="2707" customWidth="1"/>
    <col min="2824" max="2824" width="9.42578125" style="2707" customWidth="1"/>
    <col min="2825" max="2825" width="10.42578125" style="2707" customWidth="1"/>
    <col min="2826" max="2826" width="12.28515625" style="2707" customWidth="1"/>
    <col min="2827" max="2828" width="9.5703125" style="2707" customWidth="1"/>
    <col min="2829" max="2829" width="12" style="2707" customWidth="1"/>
    <col min="2830" max="2830" width="12.5703125" style="2707" customWidth="1"/>
    <col min="2831" max="2831" width="11" style="2707" customWidth="1"/>
    <col min="2832" max="2832" width="10.85546875" style="2707" customWidth="1"/>
    <col min="2833" max="3072" width="9.140625" style="2707"/>
    <col min="3073" max="3073" width="88.85546875" style="2707" customWidth="1"/>
    <col min="3074" max="3074" width="9.5703125" style="2707" customWidth="1"/>
    <col min="3075" max="3075" width="12.85546875" style="2707" customWidth="1"/>
    <col min="3076" max="3076" width="12.28515625" style="2707" customWidth="1"/>
    <col min="3077" max="3077" width="10.28515625" style="2707" customWidth="1"/>
    <col min="3078" max="3078" width="8.7109375" style="2707" customWidth="1"/>
    <col min="3079" max="3079" width="11" style="2707" customWidth="1"/>
    <col min="3080" max="3080" width="9.42578125" style="2707" customWidth="1"/>
    <col min="3081" max="3081" width="10.42578125" style="2707" customWidth="1"/>
    <col min="3082" max="3082" width="12.28515625" style="2707" customWidth="1"/>
    <col min="3083" max="3084" width="9.5703125" style="2707" customWidth="1"/>
    <col min="3085" max="3085" width="12" style="2707" customWidth="1"/>
    <col min="3086" max="3086" width="12.5703125" style="2707" customWidth="1"/>
    <col min="3087" max="3087" width="11" style="2707" customWidth="1"/>
    <col min="3088" max="3088" width="10.85546875" style="2707" customWidth="1"/>
    <col min="3089" max="3328" width="9.140625" style="2707"/>
    <col min="3329" max="3329" width="88.85546875" style="2707" customWidth="1"/>
    <col min="3330" max="3330" width="9.5703125" style="2707" customWidth="1"/>
    <col min="3331" max="3331" width="12.85546875" style="2707" customWidth="1"/>
    <col min="3332" max="3332" width="12.28515625" style="2707" customWidth="1"/>
    <col min="3333" max="3333" width="10.28515625" style="2707" customWidth="1"/>
    <col min="3334" max="3334" width="8.7109375" style="2707" customWidth="1"/>
    <col min="3335" max="3335" width="11" style="2707" customWidth="1"/>
    <col min="3336" max="3336" width="9.42578125" style="2707" customWidth="1"/>
    <col min="3337" max="3337" width="10.42578125" style="2707" customWidth="1"/>
    <col min="3338" max="3338" width="12.28515625" style="2707" customWidth="1"/>
    <col min="3339" max="3340" width="9.5703125" style="2707" customWidth="1"/>
    <col min="3341" max="3341" width="12" style="2707" customWidth="1"/>
    <col min="3342" max="3342" width="12.5703125" style="2707" customWidth="1"/>
    <col min="3343" max="3343" width="11" style="2707" customWidth="1"/>
    <col min="3344" max="3344" width="10.85546875" style="2707" customWidth="1"/>
    <col min="3345" max="3584" width="9.140625" style="2707"/>
    <col min="3585" max="3585" width="88.85546875" style="2707" customWidth="1"/>
    <col min="3586" max="3586" width="9.5703125" style="2707" customWidth="1"/>
    <col min="3587" max="3587" width="12.85546875" style="2707" customWidth="1"/>
    <col min="3588" max="3588" width="12.28515625" style="2707" customWidth="1"/>
    <col min="3589" max="3589" width="10.28515625" style="2707" customWidth="1"/>
    <col min="3590" max="3590" width="8.7109375" style="2707" customWidth="1"/>
    <col min="3591" max="3591" width="11" style="2707" customWidth="1"/>
    <col min="3592" max="3592" width="9.42578125" style="2707" customWidth="1"/>
    <col min="3593" max="3593" width="10.42578125" style="2707" customWidth="1"/>
    <col min="3594" max="3594" width="12.28515625" style="2707" customWidth="1"/>
    <col min="3595" max="3596" width="9.5703125" style="2707" customWidth="1"/>
    <col min="3597" max="3597" width="12" style="2707" customWidth="1"/>
    <col min="3598" max="3598" width="12.5703125" style="2707" customWidth="1"/>
    <col min="3599" max="3599" width="11" style="2707" customWidth="1"/>
    <col min="3600" max="3600" width="10.85546875" style="2707" customWidth="1"/>
    <col min="3601" max="3840" width="9.140625" style="2707"/>
    <col min="3841" max="3841" width="88.85546875" style="2707" customWidth="1"/>
    <col min="3842" max="3842" width="9.5703125" style="2707" customWidth="1"/>
    <col min="3843" max="3843" width="12.85546875" style="2707" customWidth="1"/>
    <col min="3844" max="3844" width="12.28515625" style="2707" customWidth="1"/>
    <col min="3845" max="3845" width="10.28515625" style="2707" customWidth="1"/>
    <col min="3846" max="3846" width="8.7109375" style="2707" customWidth="1"/>
    <col min="3847" max="3847" width="11" style="2707" customWidth="1"/>
    <col min="3848" max="3848" width="9.42578125" style="2707" customWidth="1"/>
    <col min="3849" max="3849" width="10.42578125" style="2707" customWidth="1"/>
    <col min="3850" max="3850" width="12.28515625" style="2707" customWidth="1"/>
    <col min="3851" max="3852" width="9.5703125" style="2707" customWidth="1"/>
    <col min="3853" max="3853" width="12" style="2707" customWidth="1"/>
    <col min="3854" max="3854" width="12.5703125" style="2707" customWidth="1"/>
    <col min="3855" max="3855" width="11" style="2707" customWidth="1"/>
    <col min="3856" max="3856" width="10.85546875" style="2707" customWidth="1"/>
    <col min="3857" max="4096" width="9.140625" style="2707"/>
    <col min="4097" max="4097" width="88.85546875" style="2707" customWidth="1"/>
    <col min="4098" max="4098" width="9.5703125" style="2707" customWidth="1"/>
    <col min="4099" max="4099" width="12.85546875" style="2707" customWidth="1"/>
    <col min="4100" max="4100" width="12.28515625" style="2707" customWidth="1"/>
    <col min="4101" max="4101" width="10.28515625" style="2707" customWidth="1"/>
    <col min="4102" max="4102" width="8.7109375" style="2707" customWidth="1"/>
    <col min="4103" max="4103" width="11" style="2707" customWidth="1"/>
    <col min="4104" max="4104" width="9.42578125" style="2707" customWidth="1"/>
    <col min="4105" max="4105" width="10.42578125" style="2707" customWidth="1"/>
    <col min="4106" max="4106" width="12.28515625" style="2707" customWidth="1"/>
    <col min="4107" max="4108" width="9.5703125" style="2707" customWidth="1"/>
    <col min="4109" max="4109" width="12" style="2707" customWidth="1"/>
    <col min="4110" max="4110" width="12.5703125" style="2707" customWidth="1"/>
    <col min="4111" max="4111" width="11" style="2707" customWidth="1"/>
    <col min="4112" max="4112" width="10.85546875" style="2707" customWidth="1"/>
    <col min="4113" max="4352" width="9.140625" style="2707"/>
    <col min="4353" max="4353" width="88.85546875" style="2707" customWidth="1"/>
    <col min="4354" max="4354" width="9.5703125" style="2707" customWidth="1"/>
    <col min="4355" max="4355" width="12.85546875" style="2707" customWidth="1"/>
    <col min="4356" max="4356" width="12.28515625" style="2707" customWidth="1"/>
    <col min="4357" max="4357" width="10.28515625" style="2707" customWidth="1"/>
    <col min="4358" max="4358" width="8.7109375" style="2707" customWidth="1"/>
    <col min="4359" max="4359" width="11" style="2707" customWidth="1"/>
    <col min="4360" max="4360" width="9.42578125" style="2707" customWidth="1"/>
    <col min="4361" max="4361" width="10.42578125" style="2707" customWidth="1"/>
    <col min="4362" max="4362" width="12.28515625" style="2707" customWidth="1"/>
    <col min="4363" max="4364" width="9.5703125" style="2707" customWidth="1"/>
    <col min="4365" max="4365" width="12" style="2707" customWidth="1"/>
    <col min="4366" max="4366" width="12.5703125" style="2707" customWidth="1"/>
    <col min="4367" max="4367" width="11" style="2707" customWidth="1"/>
    <col min="4368" max="4368" width="10.85546875" style="2707" customWidth="1"/>
    <col min="4369" max="4608" width="9.140625" style="2707"/>
    <col min="4609" max="4609" width="88.85546875" style="2707" customWidth="1"/>
    <col min="4610" max="4610" width="9.5703125" style="2707" customWidth="1"/>
    <col min="4611" max="4611" width="12.85546875" style="2707" customWidth="1"/>
    <col min="4612" max="4612" width="12.28515625" style="2707" customWidth="1"/>
    <col min="4613" max="4613" width="10.28515625" style="2707" customWidth="1"/>
    <col min="4614" max="4614" width="8.7109375" style="2707" customWidth="1"/>
    <col min="4615" max="4615" width="11" style="2707" customWidth="1"/>
    <col min="4616" max="4616" width="9.42578125" style="2707" customWidth="1"/>
    <col min="4617" max="4617" width="10.42578125" style="2707" customWidth="1"/>
    <col min="4618" max="4618" width="12.28515625" style="2707" customWidth="1"/>
    <col min="4619" max="4620" width="9.5703125" style="2707" customWidth="1"/>
    <col min="4621" max="4621" width="12" style="2707" customWidth="1"/>
    <col min="4622" max="4622" width="12.5703125" style="2707" customWidth="1"/>
    <col min="4623" max="4623" width="11" style="2707" customWidth="1"/>
    <col min="4624" max="4624" width="10.85546875" style="2707" customWidth="1"/>
    <col min="4625" max="4864" width="9.140625" style="2707"/>
    <col min="4865" max="4865" width="88.85546875" style="2707" customWidth="1"/>
    <col min="4866" max="4866" width="9.5703125" style="2707" customWidth="1"/>
    <col min="4867" max="4867" width="12.85546875" style="2707" customWidth="1"/>
    <col min="4868" max="4868" width="12.28515625" style="2707" customWidth="1"/>
    <col min="4869" max="4869" width="10.28515625" style="2707" customWidth="1"/>
    <col min="4870" max="4870" width="8.7109375" style="2707" customWidth="1"/>
    <col min="4871" max="4871" width="11" style="2707" customWidth="1"/>
    <col min="4872" max="4872" width="9.42578125" style="2707" customWidth="1"/>
    <col min="4873" max="4873" width="10.42578125" style="2707" customWidth="1"/>
    <col min="4874" max="4874" width="12.28515625" style="2707" customWidth="1"/>
    <col min="4875" max="4876" width="9.5703125" style="2707" customWidth="1"/>
    <col min="4877" max="4877" width="12" style="2707" customWidth="1"/>
    <col min="4878" max="4878" width="12.5703125" style="2707" customWidth="1"/>
    <col min="4879" max="4879" width="11" style="2707" customWidth="1"/>
    <col min="4880" max="4880" width="10.85546875" style="2707" customWidth="1"/>
    <col min="4881" max="5120" width="9.140625" style="2707"/>
    <col min="5121" max="5121" width="88.85546875" style="2707" customWidth="1"/>
    <col min="5122" max="5122" width="9.5703125" style="2707" customWidth="1"/>
    <col min="5123" max="5123" width="12.85546875" style="2707" customWidth="1"/>
    <col min="5124" max="5124" width="12.28515625" style="2707" customWidth="1"/>
    <col min="5125" max="5125" width="10.28515625" style="2707" customWidth="1"/>
    <col min="5126" max="5126" width="8.7109375" style="2707" customWidth="1"/>
    <col min="5127" max="5127" width="11" style="2707" customWidth="1"/>
    <col min="5128" max="5128" width="9.42578125" style="2707" customWidth="1"/>
    <col min="5129" max="5129" width="10.42578125" style="2707" customWidth="1"/>
    <col min="5130" max="5130" width="12.28515625" style="2707" customWidth="1"/>
    <col min="5131" max="5132" width="9.5703125" style="2707" customWidth="1"/>
    <col min="5133" max="5133" width="12" style="2707" customWidth="1"/>
    <col min="5134" max="5134" width="12.5703125" style="2707" customWidth="1"/>
    <col min="5135" max="5135" width="11" style="2707" customWidth="1"/>
    <col min="5136" max="5136" width="10.85546875" style="2707" customWidth="1"/>
    <col min="5137" max="5376" width="9.140625" style="2707"/>
    <col min="5377" max="5377" width="88.85546875" style="2707" customWidth="1"/>
    <col min="5378" max="5378" width="9.5703125" style="2707" customWidth="1"/>
    <col min="5379" max="5379" width="12.85546875" style="2707" customWidth="1"/>
    <col min="5380" max="5380" width="12.28515625" style="2707" customWidth="1"/>
    <col min="5381" max="5381" width="10.28515625" style="2707" customWidth="1"/>
    <col min="5382" max="5382" width="8.7109375" style="2707" customWidth="1"/>
    <col min="5383" max="5383" width="11" style="2707" customWidth="1"/>
    <col min="5384" max="5384" width="9.42578125" style="2707" customWidth="1"/>
    <col min="5385" max="5385" width="10.42578125" style="2707" customWidth="1"/>
    <col min="5386" max="5386" width="12.28515625" style="2707" customWidth="1"/>
    <col min="5387" max="5388" width="9.5703125" style="2707" customWidth="1"/>
    <col min="5389" max="5389" width="12" style="2707" customWidth="1"/>
    <col min="5390" max="5390" width="12.5703125" style="2707" customWidth="1"/>
    <col min="5391" max="5391" width="11" style="2707" customWidth="1"/>
    <col min="5392" max="5392" width="10.85546875" style="2707" customWidth="1"/>
    <col min="5393" max="5632" width="9.140625" style="2707"/>
    <col min="5633" max="5633" width="88.85546875" style="2707" customWidth="1"/>
    <col min="5634" max="5634" width="9.5703125" style="2707" customWidth="1"/>
    <col min="5635" max="5635" width="12.85546875" style="2707" customWidth="1"/>
    <col min="5636" max="5636" width="12.28515625" style="2707" customWidth="1"/>
    <col min="5637" max="5637" width="10.28515625" style="2707" customWidth="1"/>
    <col min="5638" max="5638" width="8.7109375" style="2707" customWidth="1"/>
    <col min="5639" max="5639" width="11" style="2707" customWidth="1"/>
    <col min="5640" max="5640" width="9.42578125" style="2707" customWidth="1"/>
    <col min="5641" max="5641" width="10.42578125" style="2707" customWidth="1"/>
    <col min="5642" max="5642" width="12.28515625" style="2707" customWidth="1"/>
    <col min="5643" max="5644" width="9.5703125" style="2707" customWidth="1"/>
    <col min="5645" max="5645" width="12" style="2707" customWidth="1"/>
    <col min="5646" max="5646" width="12.5703125" style="2707" customWidth="1"/>
    <col min="5647" max="5647" width="11" style="2707" customWidth="1"/>
    <col min="5648" max="5648" width="10.85546875" style="2707" customWidth="1"/>
    <col min="5649" max="5888" width="9.140625" style="2707"/>
    <col min="5889" max="5889" width="88.85546875" style="2707" customWidth="1"/>
    <col min="5890" max="5890" width="9.5703125" style="2707" customWidth="1"/>
    <col min="5891" max="5891" width="12.85546875" style="2707" customWidth="1"/>
    <col min="5892" max="5892" width="12.28515625" style="2707" customWidth="1"/>
    <col min="5893" max="5893" width="10.28515625" style="2707" customWidth="1"/>
    <col min="5894" max="5894" width="8.7109375" style="2707" customWidth="1"/>
    <col min="5895" max="5895" width="11" style="2707" customWidth="1"/>
    <col min="5896" max="5896" width="9.42578125" style="2707" customWidth="1"/>
    <col min="5897" max="5897" width="10.42578125" style="2707" customWidth="1"/>
    <col min="5898" max="5898" width="12.28515625" style="2707" customWidth="1"/>
    <col min="5899" max="5900" width="9.5703125" style="2707" customWidth="1"/>
    <col min="5901" max="5901" width="12" style="2707" customWidth="1"/>
    <col min="5902" max="5902" width="12.5703125" style="2707" customWidth="1"/>
    <col min="5903" max="5903" width="11" style="2707" customWidth="1"/>
    <col min="5904" max="5904" width="10.85546875" style="2707" customWidth="1"/>
    <col min="5905" max="6144" width="9.140625" style="2707"/>
    <col min="6145" max="6145" width="88.85546875" style="2707" customWidth="1"/>
    <col min="6146" max="6146" width="9.5703125" style="2707" customWidth="1"/>
    <col min="6147" max="6147" width="12.85546875" style="2707" customWidth="1"/>
    <col min="6148" max="6148" width="12.28515625" style="2707" customWidth="1"/>
    <col min="6149" max="6149" width="10.28515625" style="2707" customWidth="1"/>
    <col min="6150" max="6150" width="8.7109375" style="2707" customWidth="1"/>
    <col min="6151" max="6151" width="11" style="2707" customWidth="1"/>
    <col min="6152" max="6152" width="9.42578125" style="2707" customWidth="1"/>
    <col min="6153" max="6153" width="10.42578125" style="2707" customWidth="1"/>
    <col min="6154" max="6154" width="12.28515625" style="2707" customWidth="1"/>
    <col min="6155" max="6156" width="9.5703125" style="2707" customWidth="1"/>
    <col min="6157" max="6157" width="12" style="2707" customWidth="1"/>
    <col min="6158" max="6158" width="12.5703125" style="2707" customWidth="1"/>
    <col min="6159" max="6159" width="11" style="2707" customWidth="1"/>
    <col min="6160" max="6160" width="10.85546875" style="2707" customWidth="1"/>
    <col min="6161" max="6400" width="9.140625" style="2707"/>
    <col min="6401" max="6401" width="88.85546875" style="2707" customWidth="1"/>
    <col min="6402" max="6402" width="9.5703125" style="2707" customWidth="1"/>
    <col min="6403" max="6403" width="12.85546875" style="2707" customWidth="1"/>
    <col min="6404" max="6404" width="12.28515625" style="2707" customWidth="1"/>
    <col min="6405" max="6405" width="10.28515625" style="2707" customWidth="1"/>
    <col min="6406" max="6406" width="8.7109375" style="2707" customWidth="1"/>
    <col min="6407" max="6407" width="11" style="2707" customWidth="1"/>
    <col min="6408" max="6408" width="9.42578125" style="2707" customWidth="1"/>
    <col min="6409" max="6409" width="10.42578125" style="2707" customWidth="1"/>
    <col min="6410" max="6410" width="12.28515625" style="2707" customWidth="1"/>
    <col min="6411" max="6412" width="9.5703125" style="2707" customWidth="1"/>
    <col min="6413" max="6413" width="12" style="2707" customWidth="1"/>
    <col min="6414" max="6414" width="12.5703125" style="2707" customWidth="1"/>
    <col min="6415" max="6415" width="11" style="2707" customWidth="1"/>
    <col min="6416" max="6416" width="10.85546875" style="2707" customWidth="1"/>
    <col min="6417" max="6656" width="9.140625" style="2707"/>
    <col min="6657" max="6657" width="88.85546875" style="2707" customWidth="1"/>
    <col min="6658" max="6658" width="9.5703125" style="2707" customWidth="1"/>
    <col min="6659" max="6659" width="12.85546875" style="2707" customWidth="1"/>
    <col min="6660" max="6660" width="12.28515625" style="2707" customWidth="1"/>
    <col min="6661" max="6661" width="10.28515625" style="2707" customWidth="1"/>
    <col min="6662" max="6662" width="8.7109375" style="2707" customWidth="1"/>
    <col min="6663" max="6663" width="11" style="2707" customWidth="1"/>
    <col min="6664" max="6664" width="9.42578125" style="2707" customWidth="1"/>
    <col min="6665" max="6665" width="10.42578125" style="2707" customWidth="1"/>
    <col min="6666" max="6666" width="12.28515625" style="2707" customWidth="1"/>
    <col min="6667" max="6668" width="9.5703125" style="2707" customWidth="1"/>
    <col min="6669" max="6669" width="12" style="2707" customWidth="1"/>
    <col min="6670" max="6670" width="12.5703125" style="2707" customWidth="1"/>
    <col min="6671" max="6671" width="11" style="2707" customWidth="1"/>
    <col min="6672" max="6672" width="10.85546875" style="2707" customWidth="1"/>
    <col min="6673" max="6912" width="9.140625" style="2707"/>
    <col min="6913" max="6913" width="88.85546875" style="2707" customWidth="1"/>
    <col min="6914" max="6914" width="9.5703125" style="2707" customWidth="1"/>
    <col min="6915" max="6915" width="12.85546875" style="2707" customWidth="1"/>
    <col min="6916" max="6916" width="12.28515625" style="2707" customWidth="1"/>
    <col min="6917" max="6917" width="10.28515625" style="2707" customWidth="1"/>
    <col min="6918" max="6918" width="8.7109375" style="2707" customWidth="1"/>
    <col min="6919" max="6919" width="11" style="2707" customWidth="1"/>
    <col min="6920" max="6920" width="9.42578125" style="2707" customWidth="1"/>
    <col min="6921" max="6921" width="10.42578125" style="2707" customWidth="1"/>
    <col min="6922" max="6922" width="12.28515625" style="2707" customWidth="1"/>
    <col min="6923" max="6924" width="9.5703125" style="2707" customWidth="1"/>
    <col min="6925" max="6925" width="12" style="2707" customWidth="1"/>
    <col min="6926" max="6926" width="12.5703125" style="2707" customWidth="1"/>
    <col min="6927" max="6927" width="11" style="2707" customWidth="1"/>
    <col min="6928" max="6928" width="10.85546875" style="2707" customWidth="1"/>
    <col min="6929" max="7168" width="9.140625" style="2707"/>
    <col min="7169" max="7169" width="88.85546875" style="2707" customWidth="1"/>
    <col min="7170" max="7170" width="9.5703125" style="2707" customWidth="1"/>
    <col min="7171" max="7171" width="12.85546875" style="2707" customWidth="1"/>
    <col min="7172" max="7172" width="12.28515625" style="2707" customWidth="1"/>
    <col min="7173" max="7173" width="10.28515625" style="2707" customWidth="1"/>
    <col min="7174" max="7174" width="8.7109375" style="2707" customWidth="1"/>
    <col min="7175" max="7175" width="11" style="2707" customWidth="1"/>
    <col min="7176" max="7176" width="9.42578125" style="2707" customWidth="1"/>
    <col min="7177" max="7177" width="10.42578125" style="2707" customWidth="1"/>
    <col min="7178" max="7178" width="12.28515625" style="2707" customWidth="1"/>
    <col min="7179" max="7180" width="9.5703125" style="2707" customWidth="1"/>
    <col min="7181" max="7181" width="12" style="2707" customWidth="1"/>
    <col min="7182" max="7182" width="12.5703125" style="2707" customWidth="1"/>
    <col min="7183" max="7183" width="11" style="2707" customWidth="1"/>
    <col min="7184" max="7184" width="10.85546875" style="2707" customWidth="1"/>
    <col min="7185" max="7424" width="9.140625" style="2707"/>
    <col min="7425" max="7425" width="88.85546875" style="2707" customWidth="1"/>
    <col min="7426" max="7426" width="9.5703125" style="2707" customWidth="1"/>
    <col min="7427" max="7427" width="12.85546875" style="2707" customWidth="1"/>
    <col min="7428" max="7428" width="12.28515625" style="2707" customWidth="1"/>
    <col min="7429" max="7429" width="10.28515625" style="2707" customWidth="1"/>
    <col min="7430" max="7430" width="8.7109375" style="2707" customWidth="1"/>
    <col min="7431" max="7431" width="11" style="2707" customWidth="1"/>
    <col min="7432" max="7432" width="9.42578125" style="2707" customWidth="1"/>
    <col min="7433" max="7433" width="10.42578125" style="2707" customWidth="1"/>
    <col min="7434" max="7434" width="12.28515625" style="2707" customWidth="1"/>
    <col min="7435" max="7436" width="9.5703125" style="2707" customWidth="1"/>
    <col min="7437" max="7437" width="12" style="2707" customWidth="1"/>
    <col min="7438" max="7438" width="12.5703125" style="2707" customWidth="1"/>
    <col min="7439" max="7439" width="11" style="2707" customWidth="1"/>
    <col min="7440" max="7440" width="10.85546875" style="2707" customWidth="1"/>
    <col min="7441" max="7680" width="9.140625" style="2707"/>
    <col min="7681" max="7681" width="88.85546875" style="2707" customWidth="1"/>
    <col min="7682" max="7682" width="9.5703125" style="2707" customWidth="1"/>
    <col min="7683" max="7683" width="12.85546875" style="2707" customWidth="1"/>
    <col min="7684" max="7684" width="12.28515625" style="2707" customWidth="1"/>
    <col min="7685" max="7685" width="10.28515625" style="2707" customWidth="1"/>
    <col min="7686" max="7686" width="8.7109375" style="2707" customWidth="1"/>
    <col min="7687" max="7687" width="11" style="2707" customWidth="1"/>
    <col min="7688" max="7688" width="9.42578125" style="2707" customWidth="1"/>
    <col min="7689" max="7689" width="10.42578125" style="2707" customWidth="1"/>
    <col min="7690" max="7690" width="12.28515625" style="2707" customWidth="1"/>
    <col min="7691" max="7692" width="9.5703125" style="2707" customWidth="1"/>
    <col min="7693" max="7693" width="12" style="2707" customWidth="1"/>
    <col min="7694" max="7694" width="12.5703125" style="2707" customWidth="1"/>
    <col min="7695" max="7695" width="11" style="2707" customWidth="1"/>
    <col min="7696" max="7696" width="10.85546875" style="2707" customWidth="1"/>
    <col min="7697" max="7936" width="9.140625" style="2707"/>
    <col min="7937" max="7937" width="88.85546875" style="2707" customWidth="1"/>
    <col min="7938" max="7938" width="9.5703125" style="2707" customWidth="1"/>
    <col min="7939" max="7939" width="12.85546875" style="2707" customWidth="1"/>
    <col min="7940" max="7940" width="12.28515625" style="2707" customWidth="1"/>
    <col min="7941" max="7941" width="10.28515625" style="2707" customWidth="1"/>
    <col min="7942" max="7942" width="8.7109375" style="2707" customWidth="1"/>
    <col min="7943" max="7943" width="11" style="2707" customWidth="1"/>
    <col min="7944" max="7944" width="9.42578125" style="2707" customWidth="1"/>
    <col min="7945" max="7945" width="10.42578125" style="2707" customWidth="1"/>
    <col min="7946" max="7946" width="12.28515625" style="2707" customWidth="1"/>
    <col min="7947" max="7948" width="9.5703125" style="2707" customWidth="1"/>
    <col min="7949" max="7949" width="12" style="2707" customWidth="1"/>
    <col min="7950" max="7950" width="12.5703125" style="2707" customWidth="1"/>
    <col min="7951" max="7951" width="11" style="2707" customWidth="1"/>
    <col min="7952" max="7952" width="10.85546875" style="2707" customWidth="1"/>
    <col min="7953" max="8192" width="9.140625" style="2707"/>
    <col min="8193" max="8193" width="88.85546875" style="2707" customWidth="1"/>
    <col min="8194" max="8194" width="9.5703125" style="2707" customWidth="1"/>
    <col min="8195" max="8195" width="12.85546875" style="2707" customWidth="1"/>
    <col min="8196" max="8196" width="12.28515625" style="2707" customWidth="1"/>
    <col min="8197" max="8197" width="10.28515625" style="2707" customWidth="1"/>
    <col min="8198" max="8198" width="8.7109375" style="2707" customWidth="1"/>
    <col min="8199" max="8199" width="11" style="2707" customWidth="1"/>
    <col min="8200" max="8200" width="9.42578125" style="2707" customWidth="1"/>
    <col min="8201" max="8201" width="10.42578125" style="2707" customWidth="1"/>
    <col min="8202" max="8202" width="12.28515625" style="2707" customWidth="1"/>
    <col min="8203" max="8204" width="9.5703125" style="2707" customWidth="1"/>
    <col min="8205" max="8205" width="12" style="2707" customWidth="1"/>
    <col min="8206" max="8206" width="12.5703125" style="2707" customWidth="1"/>
    <col min="8207" max="8207" width="11" style="2707" customWidth="1"/>
    <col min="8208" max="8208" width="10.85546875" style="2707" customWidth="1"/>
    <col min="8209" max="8448" width="9.140625" style="2707"/>
    <col min="8449" max="8449" width="88.85546875" style="2707" customWidth="1"/>
    <col min="8450" max="8450" width="9.5703125" style="2707" customWidth="1"/>
    <col min="8451" max="8451" width="12.85546875" style="2707" customWidth="1"/>
    <col min="8452" max="8452" width="12.28515625" style="2707" customWidth="1"/>
    <col min="8453" max="8453" width="10.28515625" style="2707" customWidth="1"/>
    <col min="8454" max="8454" width="8.7109375" style="2707" customWidth="1"/>
    <col min="8455" max="8455" width="11" style="2707" customWidth="1"/>
    <col min="8456" max="8456" width="9.42578125" style="2707" customWidth="1"/>
    <col min="8457" max="8457" width="10.42578125" style="2707" customWidth="1"/>
    <col min="8458" max="8458" width="12.28515625" style="2707" customWidth="1"/>
    <col min="8459" max="8460" width="9.5703125" style="2707" customWidth="1"/>
    <col min="8461" max="8461" width="12" style="2707" customWidth="1"/>
    <col min="8462" max="8462" width="12.5703125" style="2707" customWidth="1"/>
    <col min="8463" max="8463" width="11" style="2707" customWidth="1"/>
    <col min="8464" max="8464" width="10.85546875" style="2707" customWidth="1"/>
    <col min="8465" max="8704" width="9.140625" style="2707"/>
    <col min="8705" max="8705" width="88.85546875" style="2707" customWidth="1"/>
    <col min="8706" max="8706" width="9.5703125" style="2707" customWidth="1"/>
    <col min="8707" max="8707" width="12.85546875" style="2707" customWidth="1"/>
    <col min="8708" max="8708" width="12.28515625" style="2707" customWidth="1"/>
    <col min="8709" max="8709" width="10.28515625" style="2707" customWidth="1"/>
    <col min="8710" max="8710" width="8.7109375" style="2707" customWidth="1"/>
    <col min="8711" max="8711" width="11" style="2707" customWidth="1"/>
    <col min="8712" max="8712" width="9.42578125" style="2707" customWidth="1"/>
    <col min="8713" max="8713" width="10.42578125" style="2707" customWidth="1"/>
    <col min="8714" max="8714" width="12.28515625" style="2707" customWidth="1"/>
    <col min="8715" max="8716" width="9.5703125" style="2707" customWidth="1"/>
    <col min="8717" max="8717" width="12" style="2707" customWidth="1"/>
    <col min="8718" max="8718" width="12.5703125" style="2707" customWidth="1"/>
    <col min="8719" max="8719" width="11" style="2707" customWidth="1"/>
    <col min="8720" max="8720" width="10.85546875" style="2707" customWidth="1"/>
    <col min="8721" max="8960" width="9.140625" style="2707"/>
    <col min="8961" max="8961" width="88.85546875" style="2707" customWidth="1"/>
    <col min="8962" max="8962" width="9.5703125" style="2707" customWidth="1"/>
    <col min="8963" max="8963" width="12.85546875" style="2707" customWidth="1"/>
    <col min="8964" max="8964" width="12.28515625" style="2707" customWidth="1"/>
    <col min="8965" max="8965" width="10.28515625" style="2707" customWidth="1"/>
    <col min="8966" max="8966" width="8.7109375" style="2707" customWidth="1"/>
    <col min="8967" max="8967" width="11" style="2707" customWidth="1"/>
    <col min="8968" max="8968" width="9.42578125" style="2707" customWidth="1"/>
    <col min="8969" max="8969" width="10.42578125" style="2707" customWidth="1"/>
    <col min="8970" max="8970" width="12.28515625" style="2707" customWidth="1"/>
    <col min="8971" max="8972" width="9.5703125" style="2707" customWidth="1"/>
    <col min="8973" max="8973" width="12" style="2707" customWidth="1"/>
    <col min="8974" max="8974" width="12.5703125" style="2707" customWidth="1"/>
    <col min="8975" max="8975" width="11" style="2707" customWidth="1"/>
    <col min="8976" max="8976" width="10.85546875" style="2707" customWidth="1"/>
    <col min="8977" max="9216" width="9.140625" style="2707"/>
    <col min="9217" max="9217" width="88.85546875" style="2707" customWidth="1"/>
    <col min="9218" max="9218" width="9.5703125" style="2707" customWidth="1"/>
    <col min="9219" max="9219" width="12.85546875" style="2707" customWidth="1"/>
    <col min="9220" max="9220" width="12.28515625" style="2707" customWidth="1"/>
    <col min="9221" max="9221" width="10.28515625" style="2707" customWidth="1"/>
    <col min="9222" max="9222" width="8.7109375" style="2707" customWidth="1"/>
    <col min="9223" max="9223" width="11" style="2707" customWidth="1"/>
    <col min="9224" max="9224" width="9.42578125" style="2707" customWidth="1"/>
    <col min="9225" max="9225" width="10.42578125" style="2707" customWidth="1"/>
    <col min="9226" max="9226" width="12.28515625" style="2707" customWidth="1"/>
    <col min="9227" max="9228" width="9.5703125" style="2707" customWidth="1"/>
    <col min="9229" max="9229" width="12" style="2707" customWidth="1"/>
    <col min="9230" max="9230" width="12.5703125" style="2707" customWidth="1"/>
    <col min="9231" max="9231" width="11" style="2707" customWidth="1"/>
    <col min="9232" max="9232" width="10.85546875" style="2707" customWidth="1"/>
    <col min="9233" max="9472" width="9.140625" style="2707"/>
    <col min="9473" max="9473" width="88.85546875" style="2707" customWidth="1"/>
    <col min="9474" max="9474" width="9.5703125" style="2707" customWidth="1"/>
    <col min="9475" max="9475" width="12.85546875" style="2707" customWidth="1"/>
    <col min="9476" max="9476" width="12.28515625" style="2707" customWidth="1"/>
    <col min="9477" max="9477" width="10.28515625" style="2707" customWidth="1"/>
    <col min="9478" max="9478" width="8.7109375" style="2707" customWidth="1"/>
    <col min="9479" max="9479" width="11" style="2707" customWidth="1"/>
    <col min="9480" max="9480" width="9.42578125" style="2707" customWidth="1"/>
    <col min="9481" max="9481" width="10.42578125" style="2707" customWidth="1"/>
    <col min="9482" max="9482" width="12.28515625" style="2707" customWidth="1"/>
    <col min="9483" max="9484" width="9.5703125" style="2707" customWidth="1"/>
    <col min="9485" max="9485" width="12" style="2707" customWidth="1"/>
    <col min="9486" max="9486" width="12.5703125" style="2707" customWidth="1"/>
    <col min="9487" max="9487" width="11" style="2707" customWidth="1"/>
    <col min="9488" max="9488" width="10.85546875" style="2707" customWidth="1"/>
    <col min="9489" max="9728" width="9.140625" style="2707"/>
    <col min="9729" max="9729" width="88.85546875" style="2707" customWidth="1"/>
    <col min="9730" max="9730" width="9.5703125" style="2707" customWidth="1"/>
    <col min="9731" max="9731" width="12.85546875" style="2707" customWidth="1"/>
    <col min="9732" max="9732" width="12.28515625" style="2707" customWidth="1"/>
    <col min="9733" max="9733" width="10.28515625" style="2707" customWidth="1"/>
    <col min="9734" max="9734" width="8.7109375" style="2707" customWidth="1"/>
    <col min="9735" max="9735" width="11" style="2707" customWidth="1"/>
    <col min="9736" max="9736" width="9.42578125" style="2707" customWidth="1"/>
    <col min="9737" max="9737" width="10.42578125" style="2707" customWidth="1"/>
    <col min="9738" max="9738" width="12.28515625" style="2707" customWidth="1"/>
    <col min="9739" max="9740" width="9.5703125" style="2707" customWidth="1"/>
    <col min="9741" max="9741" width="12" style="2707" customWidth="1"/>
    <col min="9742" max="9742" width="12.5703125" style="2707" customWidth="1"/>
    <col min="9743" max="9743" width="11" style="2707" customWidth="1"/>
    <col min="9744" max="9744" width="10.85546875" style="2707" customWidth="1"/>
    <col min="9745" max="9984" width="9.140625" style="2707"/>
    <col min="9985" max="9985" width="88.85546875" style="2707" customWidth="1"/>
    <col min="9986" max="9986" width="9.5703125" style="2707" customWidth="1"/>
    <col min="9987" max="9987" width="12.85546875" style="2707" customWidth="1"/>
    <col min="9988" max="9988" width="12.28515625" style="2707" customWidth="1"/>
    <col min="9989" max="9989" width="10.28515625" style="2707" customWidth="1"/>
    <col min="9990" max="9990" width="8.7109375" style="2707" customWidth="1"/>
    <col min="9991" max="9991" width="11" style="2707" customWidth="1"/>
    <col min="9992" max="9992" width="9.42578125" style="2707" customWidth="1"/>
    <col min="9993" max="9993" width="10.42578125" style="2707" customWidth="1"/>
    <col min="9994" max="9994" width="12.28515625" style="2707" customWidth="1"/>
    <col min="9995" max="9996" width="9.5703125" style="2707" customWidth="1"/>
    <col min="9997" max="9997" width="12" style="2707" customWidth="1"/>
    <col min="9998" max="9998" width="12.5703125" style="2707" customWidth="1"/>
    <col min="9999" max="9999" width="11" style="2707" customWidth="1"/>
    <col min="10000" max="10000" width="10.85546875" style="2707" customWidth="1"/>
    <col min="10001" max="10240" width="9.140625" style="2707"/>
    <col min="10241" max="10241" width="88.85546875" style="2707" customWidth="1"/>
    <col min="10242" max="10242" width="9.5703125" style="2707" customWidth="1"/>
    <col min="10243" max="10243" width="12.85546875" style="2707" customWidth="1"/>
    <col min="10244" max="10244" width="12.28515625" style="2707" customWidth="1"/>
    <col min="10245" max="10245" width="10.28515625" style="2707" customWidth="1"/>
    <col min="10246" max="10246" width="8.7109375" style="2707" customWidth="1"/>
    <col min="10247" max="10247" width="11" style="2707" customWidth="1"/>
    <col min="10248" max="10248" width="9.42578125" style="2707" customWidth="1"/>
    <col min="10249" max="10249" width="10.42578125" style="2707" customWidth="1"/>
    <col min="10250" max="10250" width="12.28515625" style="2707" customWidth="1"/>
    <col min="10251" max="10252" width="9.5703125" style="2707" customWidth="1"/>
    <col min="10253" max="10253" width="12" style="2707" customWidth="1"/>
    <col min="10254" max="10254" width="12.5703125" style="2707" customWidth="1"/>
    <col min="10255" max="10255" width="11" style="2707" customWidth="1"/>
    <col min="10256" max="10256" width="10.85546875" style="2707" customWidth="1"/>
    <col min="10257" max="10496" width="9.140625" style="2707"/>
    <col min="10497" max="10497" width="88.85546875" style="2707" customWidth="1"/>
    <col min="10498" max="10498" width="9.5703125" style="2707" customWidth="1"/>
    <col min="10499" max="10499" width="12.85546875" style="2707" customWidth="1"/>
    <col min="10500" max="10500" width="12.28515625" style="2707" customWidth="1"/>
    <col min="10501" max="10501" width="10.28515625" style="2707" customWidth="1"/>
    <col min="10502" max="10502" width="8.7109375" style="2707" customWidth="1"/>
    <col min="10503" max="10503" width="11" style="2707" customWidth="1"/>
    <col min="10504" max="10504" width="9.42578125" style="2707" customWidth="1"/>
    <col min="10505" max="10505" width="10.42578125" style="2707" customWidth="1"/>
    <col min="10506" max="10506" width="12.28515625" style="2707" customWidth="1"/>
    <col min="10507" max="10508" width="9.5703125" style="2707" customWidth="1"/>
    <col min="10509" max="10509" width="12" style="2707" customWidth="1"/>
    <col min="10510" max="10510" width="12.5703125" style="2707" customWidth="1"/>
    <col min="10511" max="10511" width="11" style="2707" customWidth="1"/>
    <col min="10512" max="10512" width="10.85546875" style="2707" customWidth="1"/>
    <col min="10513" max="10752" width="9.140625" style="2707"/>
    <col min="10753" max="10753" width="88.85546875" style="2707" customWidth="1"/>
    <col min="10754" max="10754" width="9.5703125" style="2707" customWidth="1"/>
    <col min="10755" max="10755" width="12.85546875" style="2707" customWidth="1"/>
    <col min="10756" max="10756" width="12.28515625" style="2707" customWidth="1"/>
    <col min="10757" max="10757" width="10.28515625" style="2707" customWidth="1"/>
    <col min="10758" max="10758" width="8.7109375" style="2707" customWidth="1"/>
    <col min="10759" max="10759" width="11" style="2707" customWidth="1"/>
    <col min="10760" max="10760" width="9.42578125" style="2707" customWidth="1"/>
    <col min="10761" max="10761" width="10.42578125" style="2707" customWidth="1"/>
    <col min="10762" max="10762" width="12.28515625" style="2707" customWidth="1"/>
    <col min="10763" max="10764" width="9.5703125" style="2707" customWidth="1"/>
    <col min="10765" max="10765" width="12" style="2707" customWidth="1"/>
    <col min="10766" max="10766" width="12.5703125" style="2707" customWidth="1"/>
    <col min="10767" max="10767" width="11" style="2707" customWidth="1"/>
    <col min="10768" max="10768" width="10.85546875" style="2707" customWidth="1"/>
    <col min="10769" max="11008" width="9.140625" style="2707"/>
    <col min="11009" max="11009" width="88.85546875" style="2707" customWidth="1"/>
    <col min="11010" max="11010" width="9.5703125" style="2707" customWidth="1"/>
    <col min="11011" max="11011" width="12.85546875" style="2707" customWidth="1"/>
    <col min="11012" max="11012" width="12.28515625" style="2707" customWidth="1"/>
    <col min="11013" max="11013" width="10.28515625" style="2707" customWidth="1"/>
    <col min="11014" max="11014" width="8.7109375" style="2707" customWidth="1"/>
    <col min="11015" max="11015" width="11" style="2707" customWidth="1"/>
    <col min="11016" max="11016" width="9.42578125" style="2707" customWidth="1"/>
    <col min="11017" max="11017" width="10.42578125" style="2707" customWidth="1"/>
    <col min="11018" max="11018" width="12.28515625" style="2707" customWidth="1"/>
    <col min="11019" max="11020" width="9.5703125" style="2707" customWidth="1"/>
    <col min="11021" max="11021" width="12" style="2707" customWidth="1"/>
    <col min="11022" max="11022" width="12.5703125" style="2707" customWidth="1"/>
    <col min="11023" max="11023" width="11" style="2707" customWidth="1"/>
    <col min="11024" max="11024" width="10.85546875" style="2707" customWidth="1"/>
    <col min="11025" max="11264" width="9.140625" style="2707"/>
    <col min="11265" max="11265" width="88.85546875" style="2707" customWidth="1"/>
    <col min="11266" max="11266" width="9.5703125" style="2707" customWidth="1"/>
    <col min="11267" max="11267" width="12.85546875" style="2707" customWidth="1"/>
    <col min="11268" max="11268" width="12.28515625" style="2707" customWidth="1"/>
    <col min="11269" max="11269" width="10.28515625" style="2707" customWidth="1"/>
    <col min="11270" max="11270" width="8.7109375" style="2707" customWidth="1"/>
    <col min="11271" max="11271" width="11" style="2707" customWidth="1"/>
    <col min="11272" max="11272" width="9.42578125" style="2707" customWidth="1"/>
    <col min="11273" max="11273" width="10.42578125" style="2707" customWidth="1"/>
    <col min="11274" max="11274" width="12.28515625" style="2707" customWidth="1"/>
    <col min="11275" max="11276" width="9.5703125" style="2707" customWidth="1"/>
    <col min="11277" max="11277" width="12" style="2707" customWidth="1"/>
    <col min="11278" max="11278" width="12.5703125" style="2707" customWidth="1"/>
    <col min="11279" max="11279" width="11" style="2707" customWidth="1"/>
    <col min="11280" max="11280" width="10.85546875" style="2707" customWidth="1"/>
    <col min="11281" max="11520" width="9.140625" style="2707"/>
    <col min="11521" max="11521" width="88.85546875" style="2707" customWidth="1"/>
    <col min="11522" max="11522" width="9.5703125" style="2707" customWidth="1"/>
    <col min="11523" max="11523" width="12.85546875" style="2707" customWidth="1"/>
    <col min="11524" max="11524" width="12.28515625" style="2707" customWidth="1"/>
    <col min="11525" max="11525" width="10.28515625" style="2707" customWidth="1"/>
    <col min="11526" max="11526" width="8.7109375" style="2707" customWidth="1"/>
    <col min="11527" max="11527" width="11" style="2707" customWidth="1"/>
    <col min="11528" max="11528" width="9.42578125" style="2707" customWidth="1"/>
    <col min="11529" max="11529" width="10.42578125" style="2707" customWidth="1"/>
    <col min="11530" max="11530" width="12.28515625" style="2707" customWidth="1"/>
    <col min="11531" max="11532" width="9.5703125" style="2707" customWidth="1"/>
    <col min="11533" max="11533" width="12" style="2707" customWidth="1"/>
    <col min="11534" max="11534" width="12.5703125" style="2707" customWidth="1"/>
    <col min="11535" max="11535" width="11" style="2707" customWidth="1"/>
    <col min="11536" max="11536" width="10.85546875" style="2707" customWidth="1"/>
    <col min="11537" max="11776" width="9.140625" style="2707"/>
    <col min="11777" max="11777" width="88.85546875" style="2707" customWidth="1"/>
    <col min="11778" max="11778" width="9.5703125" style="2707" customWidth="1"/>
    <col min="11779" max="11779" width="12.85546875" style="2707" customWidth="1"/>
    <col min="11780" max="11780" width="12.28515625" style="2707" customWidth="1"/>
    <col min="11781" max="11781" width="10.28515625" style="2707" customWidth="1"/>
    <col min="11782" max="11782" width="8.7109375" style="2707" customWidth="1"/>
    <col min="11783" max="11783" width="11" style="2707" customWidth="1"/>
    <col min="11784" max="11784" width="9.42578125" style="2707" customWidth="1"/>
    <col min="11785" max="11785" width="10.42578125" style="2707" customWidth="1"/>
    <col min="11786" max="11786" width="12.28515625" style="2707" customWidth="1"/>
    <col min="11787" max="11788" width="9.5703125" style="2707" customWidth="1"/>
    <col min="11789" max="11789" width="12" style="2707" customWidth="1"/>
    <col min="11790" max="11790" width="12.5703125" style="2707" customWidth="1"/>
    <col min="11791" max="11791" width="11" style="2707" customWidth="1"/>
    <col min="11792" max="11792" width="10.85546875" style="2707" customWidth="1"/>
    <col min="11793" max="12032" width="9.140625" style="2707"/>
    <col min="12033" max="12033" width="88.85546875" style="2707" customWidth="1"/>
    <col min="12034" max="12034" width="9.5703125" style="2707" customWidth="1"/>
    <col min="12035" max="12035" width="12.85546875" style="2707" customWidth="1"/>
    <col min="12036" max="12036" width="12.28515625" style="2707" customWidth="1"/>
    <col min="12037" max="12037" width="10.28515625" style="2707" customWidth="1"/>
    <col min="12038" max="12038" width="8.7109375" style="2707" customWidth="1"/>
    <col min="12039" max="12039" width="11" style="2707" customWidth="1"/>
    <col min="12040" max="12040" width="9.42578125" style="2707" customWidth="1"/>
    <col min="12041" max="12041" width="10.42578125" style="2707" customWidth="1"/>
    <col min="12042" max="12042" width="12.28515625" style="2707" customWidth="1"/>
    <col min="12043" max="12044" width="9.5703125" style="2707" customWidth="1"/>
    <col min="12045" max="12045" width="12" style="2707" customWidth="1"/>
    <col min="12046" max="12046" width="12.5703125" style="2707" customWidth="1"/>
    <col min="12047" max="12047" width="11" style="2707" customWidth="1"/>
    <col min="12048" max="12048" width="10.85546875" style="2707" customWidth="1"/>
    <col min="12049" max="12288" width="9.140625" style="2707"/>
    <col min="12289" max="12289" width="88.85546875" style="2707" customWidth="1"/>
    <col min="12290" max="12290" width="9.5703125" style="2707" customWidth="1"/>
    <col min="12291" max="12291" width="12.85546875" style="2707" customWidth="1"/>
    <col min="12292" max="12292" width="12.28515625" style="2707" customWidth="1"/>
    <col min="12293" max="12293" width="10.28515625" style="2707" customWidth="1"/>
    <col min="12294" max="12294" width="8.7109375" style="2707" customWidth="1"/>
    <col min="12295" max="12295" width="11" style="2707" customWidth="1"/>
    <col min="12296" max="12296" width="9.42578125" style="2707" customWidth="1"/>
    <col min="12297" max="12297" width="10.42578125" style="2707" customWidth="1"/>
    <col min="12298" max="12298" width="12.28515625" style="2707" customWidth="1"/>
    <col min="12299" max="12300" width="9.5703125" style="2707" customWidth="1"/>
    <col min="12301" max="12301" width="12" style="2707" customWidth="1"/>
    <col min="12302" max="12302" width="12.5703125" style="2707" customWidth="1"/>
    <col min="12303" max="12303" width="11" style="2707" customWidth="1"/>
    <col min="12304" max="12304" width="10.85546875" style="2707" customWidth="1"/>
    <col min="12305" max="12544" width="9.140625" style="2707"/>
    <col min="12545" max="12545" width="88.85546875" style="2707" customWidth="1"/>
    <col min="12546" max="12546" width="9.5703125" style="2707" customWidth="1"/>
    <col min="12547" max="12547" width="12.85546875" style="2707" customWidth="1"/>
    <col min="12548" max="12548" width="12.28515625" style="2707" customWidth="1"/>
    <col min="12549" max="12549" width="10.28515625" style="2707" customWidth="1"/>
    <col min="12550" max="12550" width="8.7109375" style="2707" customWidth="1"/>
    <col min="12551" max="12551" width="11" style="2707" customWidth="1"/>
    <col min="12552" max="12552" width="9.42578125" style="2707" customWidth="1"/>
    <col min="12553" max="12553" width="10.42578125" style="2707" customWidth="1"/>
    <col min="12554" max="12554" width="12.28515625" style="2707" customWidth="1"/>
    <col min="12555" max="12556" width="9.5703125" style="2707" customWidth="1"/>
    <col min="12557" max="12557" width="12" style="2707" customWidth="1"/>
    <col min="12558" max="12558" width="12.5703125" style="2707" customWidth="1"/>
    <col min="12559" max="12559" width="11" style="2707" customWidth="1"/>
    <col min="12560" max="12560" width="10.85546875" style="2707" customWidth="1"/>
    <col min="12561" max="12800" width="9.140625" style="2707"/>
    <col min="12801" max="12801" width="88.85546875" style="2707" customWidth="1"/>
    <col min="12802" max="12802" width="9.5703125" style="2707" customWidth="1"/>
    <col min="12803" max="12803" width="12.85546875" style="2707" customWidth="1"/>
    <col min="12804" max="12804" width="12.28515625" style="2707" customWidth="1"/>
    <col min="12805" max="12805" width="10.28515625" style="2707" customWidth="1"/>
    <col min="12806" max="12806" width="8.7109375" style="2707" customWidth="1"/>
    <col min="12807" max="12807" width="11" style="2707" customWidth="1"/>
    <col min="12808" max="12808" width="9.42578125" style="2707" customWidth="1"/>
    <col min="12809" max="12809" width="10.42578125" style="2707" customWidth="1"/>
    <col min="12810" max="12810" width="12.28515625" style="2707" customWidth="1"/>
    <col min="12811" max="12812" width="9.5703125" style="2707" customWidth="1"/>
    <col min="12813" max="12813" width="12" style="2707" customWidth="1"/>
    <col min="12814" max="12814" width="12.5703125" style="2707" customWidth="1"/>
    <col min="12815" max="12815" width="11" style="2707" customWidth="1"/>
    <col min="12816" max="12816" width="10.85546875" style="2707" customWidth="1"/>
    <col min="12817" max="13056" width="9.140625" style="2707"/>
    <col min="13057" max="13057" width="88.85546875" style="2707" customWidth="1"/>
    <col min="13058" max="13058" width="9.5703125" style="2707" customWidth="1"/>
    <col min="13059" max="13059" width="12.85546875" style="2707" customWidth="1"/>
    <col min="13060" max="13060" width="12.28515625" style="2707" customWidth="1"/>
    <col min="13061" max="13061" width="10.28515625" style="2707" customWidth="1"/>
    <col min="13062" max="13062" width="8.7109375" style="2707" customWidth="1"/>
    <col min="13063" max="13063" width="11" style="2707" customWidth="1"/>
    <col min="13064" max="13064" width="9.42578125" style="2707" customWidth="1"/>
    <col min="13065" max="13065" width="10.42578125" style="2707" customWidth="1"/>
    <col min="13066" max="13066" width="12.28515625" style="2707" customWidth="1"/>
    <col min="13067" max="13068" width="9.5703125" style="2707" customWidth="1"/>
    <col min="13069" max="13069" width="12" style="2707" customWidth="1"/>
    <col min="13070" max="13070" width="12.5703125" style="2707" customWidth="1"/>
    <col min="13071" max="13071" width="11" style="2707" customWidth="1"/>
    <col min="13072" max="13072" width="10.85546875" style="2707" customWidth="1"/>
    <col min="13073" max="13312" width="9.140625" style="2707"/>
    <col min="13313" max="13313" width="88.85546875" style="2707" customWidth="1"/>
    <col min="13314" max="13314" width="9.5703125" style="2707" customWidth="1"/>
    <col min="13315" max="13315" width="12.85546875" style="2707" customWidth="1"/>
    <col min="13316" max="13316" width="12.28515625" style="2707" customWidth="1"/>
    <col min="13317" max="13317" width="10.28515625" style="2707" customWidth="1"/>
    <col min="13318" max="13318" width="8.7109375" style="2707" customWidth="1"/>
    <col min="13319" max="13319" width="11" style="2707" customWidth="1"/>
    <col min="13320" max="13320" width="9.42578125" style="2707" customWidth="1"/>
    <col min="13321" max="13321" width="10.42578125" style="2707" customWidth="1"/>
    <col min="13322" max="13322" width="12.28515625" style="2707" customWidth="1"/>
    <col min="13323" max="13324" width="9.5703125" style="2707" customWidth="1"/>
    <col min="13325" max="13325" width="12" style="2707" customWidth="1"/>
    <col min="13326" max="13326" width="12.5703125" style="2707" customWidth="1"/>
    <col min="13327" max="13327" width="11" style="2707" customWidth="1"/>
    <col min="13328" max="13328" width="10.85546875" style="2707" customWidth="1"/>
    <col min="13329" max="13568" width="9.140625" style="2707"/>
    <col min="13569" max="13569" width="88.85546875" style="2707" customWidth="1"/>
    <col min="13570" max="13570" width="9.5703125" style="2707" customWidth="1"/>
    <col min="13571" max="13571" width="12.85546875" style="2707" customWidth="1"/>
    <col min="13572" max="13572" width="12.28515625" style="2707" customWidth="1"/>
    <col min="13573" max="13573" width="10.28515625" style="2707" customWidth="1"/>
    <col min="13574" max="13574" width="8.7109375" style="2707" customWidth="1"/>
    <col min="13575" max="13575" width="11" style="2707" customWidth="1"/>
    <col min="13576" max="13576" width="9.42578125" style="2707" customWidth="1"/>
    <col min="13577" max="13577" width="10.42578125" style="2707" customWidth="1"/>
    <col min="13578" max="13578" width="12.28515625" style="2707" customWidth="1"/>
    <col min="13579" max="13580" width="9.5703125" style="2707" customWidth="1"/>
    <col min="13581" max="13581" width="12" style="2707" customWidth="1"/>
    <col min="13582" max="13582" width="12.5703125" style="2707" customWidth="1"/>
    <col min="13583" max="13583" width="11" style="2707" customWidth="1"/>
    <col min="13584" max="13584" width="10.85546875" style="2707" customWidth="1"/>
    <col min="13585" max="13824" width="9.140625" style="2707"/>
    <col min="13825" max="13825" width="88.85546875" style="2707" customWidth="1"/>
    <col min="13826" max="13826" width="9.5703125" style="2707" customWidth="1"/>
    <col min="13827" max="13827" width="12.85546875" style="2707" customWidth="1"/>
    <col min="13828" max="13828" width="12.28515625" style="2707" customWidth="1"/>
    <col min="13829" max="13829" width="10.28515625" style="2707" customWidth="1"/>
    <col min="13830" max="13830" width="8.7109375" style="2707" customWidth="1"/>
    <col min="13831" max="13831" width="11" style="2707" customWidth="1"/>
    <col min="13832" max="13832" width="9.42578125" style="2707" customWidth="1"/>
    <col min="13833" max="13833" width="10.42578125" style="2707" customWidth="1"/>
    <col min="13834" max="13834" width="12.28515625" style="2707" customWidth="1"/>
    <col min="13835" max="13836" width="9.5703125" style="2707" customWidth="1"/>
    <col min="13837" max="13837" width="12" style="2707" customWidth="1"/>
    <col min="13838" max="13838" width="12.5703125" style="2707" customWidth="1"/>
    <col min="13839" max="13839" width="11" style="2707" customWidth="1"/>
    <col min="13840" max="13840" width="10.85546875" style="2707" customWidth="1"/>
    <col min="13841" max="14080" width="9.140625" style="2707"/>
    <col min="14081" max="14081" width="88.85546875" style="2707" customWidth="1"/>
    <col min="14082" max="14082" width="9.5703125" style="2707" customWidth="1"/>
    <col min="14083" max="14083" width="12.85546875" style="2707" customWidth="1"/>
    <col min="14084" max="14084" width="12.28515625" style="2707" customWidth="1"/>
    <col min="14085" max="14085" width="10.28515625" style="2707" customWidth="1"/>
    <col min="14086" max="14086" width="8.7109375" style="2707" customWidth="1"/>
    <col min="14087" max="14087" width="11" style="2707" customWidth="1"/>
    <col min="14088" max="14088" width="9.42578125" style="2707" customWidth="1"/>
    <col min="14089" max="14089" width="10.42578125" style="2707" customWidth="1"/>
    <col min="14090" max="14090" width="12.28515625" style="2707" customWidth="1"/>
    <col min="14091" max="14092" width="9.5703125" style="2707" customWidth="1"/>
    <col min="14093" max="14093" width="12" style="2707" customWidth="1"/>
    <col min="14094" max="14094" width="12.5703125" style="2707" customWidth="1"/>
    <col min="14095" max="14095" width="11" style="2707" customWidth="1"/>
    <col min="14096" max="14096" width="10.85546875" style="2707" customWidth="1"/>
    <col min="14097" max="14336" width="9.140625" style="2707"/>
    <col min="14337" max="14337" width="88.85546875" style="2707" customWidth="1"/>
    <col min="14338" max="14338" width="9.5703125" style="2707" customWidth="1"/>
    <col min="14339" max="14339" width="12.85546875" style="2707" customWidth="1"/>
    <col min="14340" max="14340" width="12.28515625" style="2707" customWidth="1"/>
    <col min="14341" max="14341" width="10.28515625" style="2707" customWidth="1"/>
    <col min="14342" max="14342" width="8.7109375" style="2707" customWidth="1"/>
    <col min="14343" max="14343" width="11" style="2707" customWidth="1"/>
    <col min="14344" max="14344" width="9.42578125" style="2707" customWidth="1"/>
    <col min="14345" max="14345" width="10.42578125" style="2707" customWidth="1"/>
    <col min="14346" max="14346" width="12.28515625" style="2707" customWidth="1"/>
    <col min="14347" max="14348" width="9.5703125" style="2707" customWidth="1"/>
    <col min="14349" max="14349" width="12" style="2707" customWidth="1"/>
    <col min="14350" max="14350" width="12.5703125" style="2707" customWidth="1"/>
    <col min="14351" max="14351" width="11" style="2707" customWidth="1"/>
    <col min="14352" max="14352" width="10.85546875" style="2707" customWidth="1"/>
    <col min="14353" max="14592" width="9.140625" style="2707"/>
    <col min="14593" max="14593" width="88.85546875" style="2707" customWidth="1"/>
    <col min="14594" max="14594" width="9.5703125" style="2707" customWidth="1"/>
    <col min="14595" max="14595" width="12.85546875" style="2707" customWidth="1"/>
    <col min="14596" max="14596" width="12.28515625" style="2707" customWidth="1"/>
    <col min="14597" max="14597" width="10.28515625" style="2707" customWidth="1"/>
    <col min="14598" max="14598" width="8.7109375" style="2707" customWidth="1"/>
    <col min="14599" max="14599" width="11" style="2707" customWidth="1"/>
    <col min="14600" max="14600" width="9.42578125" style="2707" customWidth="1"/>
    <col min="14601" max="14601" width="10.42578125" style="2707" customWidth="1"/>
    <col min="14602" max="14602" width="12.28515625" style="2707" customWidth="1"/>
    <col min="14603" max="14604" width="9.5703125" style="2707" customWidth="1"/>
    <col min="14605" max="14605" width="12" style="2707" customWidth="1"/>
    <col min="14606" max="14606" width="12.5703125" style="2707" customWidth="1"/>
    <col min="14607" max="14607" width="11" style="2707" customWidth="1"/>
    <col min="14608" max="14608" width="10.85546875" style="2707" customWidth="1"/>
    <col min="14609" max="14848" width="9.140625" style="2707"/>
    <col min="14849" max="14849" width="88.85546875" style="2707" customWidth="1"/>
    <col min="14850" max="14850" width="9.5703125" style="2707" customWidth="1"/>
    <col min="14851" max="14851" width="12.85546875" style="2707" customWidth="1"/>
    <col min="14852" max="14852" width="12.28515625" style="2707" customWidth="1"/>
    <col min="14853" max="14853" width="10.28515625" style="2707" customWidth="1"/>
    <col min="14854" max="14854" width="8.7109375" style="2707" customWidth="1"/>
    <col min="14855" max="14855" width="11" style="2707" customWidth="1"/>
    <col min="14856" max="14856" width="9.42578125" style="2707" customWidth="1"/>
    <col min="14857" max="14857" width="10.42578125" style="2707" customWidth="1"/>
    <col min="14858" max="14858" width="12.28515625" style="2707" customWidth="1"/>
    <col min="14859" max="14860" width="9.5703125" style="2707" customWidth="1"/>
    <col min="14861" max="14861" width="12" style="2707" customWidth="1"/>
    <col min="14862" max="14862" width="12.5703125" style="2707" customWidth="1"/>
    <col min="14863" max="14863" width="11" style="2707" customWidth="1"/>
    <col min="14864" max="14864" width="10.85546875" style="2707" customWidth="1"/>
    <col min="14865" max="15104" width="9.140625" style="2707"/>
    <col min="15105" max="15105" width="88.85546875" style="2707" customWidth="1"/>
    <col min="15106" max="15106" width="9.5703125" style="2707" customWidth="1"/>
    <col min="15107" max="15107" width="12.85546875" style="2707" customWidth="1"/>
    <col min="15108" max="15108" width="12.28515625" style="2707" customWidth="1"/>
    <col min="15109" max="15109" width="10.28515625" style="2707" customWidth="1"/>
    <col min="15110" max="15110" width="8.7109375" style="2707" customWidth="1"/>
    <col min="15111" max="15111" width="11" style="2707" customWidth="1"/>
    <col min="15112" max="15112" width="9.42578125" style="2707" customWidth="1"/>
    <col min="15113" max="15113" width="10.42578125" style="2707" customWidth="1"/>
    <col min="15114" max="15114" width="12.28515625" style="2707" customWidth="1"/>
    <col min="15115" max="15116" width="9.5703125" style="2707" customWidth="1"/>
    <col min="15117" max="15117" width="12" style="2707" customWidth="1"/>
    <col min="15118" max="15118" width="12.5703125" style="2707" customWidth="1"/>
    <col min="15119" max="15119" width="11" style="2707" customWidth="1"/>
    <col min="15120" max="15120" width="10.85546875" style="2707" customWidth="1"/>
    <col min="15121" max="15360" width="9.140625" style="2707"/>
    <col min="15361" max="15361" width="88.85546875" style="2707" customWidth="1"/>
    <col min="15362" max="15362" width="9.5703125" style="2707" customWidth="1"/>
    <col min="15363" max="15363" width="12.85546875" style="2707" customWidth="1"/>
    <col min="15364" max="15364" width="12.28515625" style="2707" customWidth="1"/>
    <col min="15365" max="15365" width="10.28515625" style="2707" customWidth="1"/>
    <col min="15366" max="15366" width="8.7109375" style="2707" customWidth="1"/>
    <col min="15367" max="15367" width="11" style="2707" customWidth="1"/>
    <col min="15368" max="15368" width="9.42578125" style="2707" customWidth="1"/>
    <col min="15369" max="15369" width="10.42578125" style="2707" customWidth="1"/>
    <col min="15370" max="15370" width="12.28515625" style="2707" customWidth="1"/>
    <col min="15371" max="15372" width="9.5703125" style="2707" customWidth="1"/>
    <col min="15373" max="15373" width="12" style="2707" customWidth="1"/>
    <col min="15374" max="15374" width="12.5703125" style="2707" customWidth="1"/>
    <col min="15375" max="15375" width="11" style="2707" customWidth="1"/>
    <col min="15376" max="15376" width="10.85546875" style="2707" customWidth="1"/>
    <col min="15377" max="15616" width="9.140625" style="2707"/>
    <col min="15617" max="15617" width="88.85546875" style="2707" customWidth="1"/>
    <col min="15618" max="15618" width="9.5703125" style="2707" customWidth="1"/>
    <col min="15619" max="15619" width="12.85546875" style="2707" customWidth="1"/>
    <col min="15620" max="15620" width="12.28515625" style="2707" customWidth="1"/>
    <col min="15621" max="15621" width="10.28515625" style="2707" customWidth="1"/>
    <col min="15622" max="15622" width="8.7109375" style="2707" customWidth="1"/>
    <col min="15623" max="15623" width="11" style="2707" customWidth="1"/>
    <col min="15624" max="15624" width="9.42578125" style="2707" customWidth="1"/>
    <col min="15625" max="15625" width="10.42578125" style="2707" customWidth="1"/>
    <col min="15626" max="15626" width="12.28515625" style="2707" customWidth="1"/>
    <col min="15627" max="15628" width="9.5703125" style="2707" customWidth="1"/>
    <col min="15629" max="15629" width="12" style="2707" customWidth="1"/>
    <col min="15630" max="15630" width="12.5703125" style="2707" customWidth="1"/>
    <col min="15631" max="15631" width="11" style="2707" customWidth="1"/>
    <col min="15632" max="15632" width="10.85546875" style="2707" customWidth="1"/>
    <col min="15633" max="15872" width="9.140625" style="2707"/>
    <col min="15873" max="15873" width="88.85546875" style="2707" customWidth="1"/>
    <col min="15874" max="15874" width="9.5703125" style="2707" customWidth="1"/>
    <col min="15875" max="15875" width="12.85546875" style="2707" customWidth="1"/>
    <col min="15876" max="15876" width="12.28515625" style="2707" customWidth="1"/>
    <col min="15877" max="15877" width="10.28515625" style="2707" customWidth="1"/>
    <col min="15878" max="15878" width="8.7109375" style="2707" customWidth="1"/>
    <col min="15879" max="15879" width="11" style="2707" customWidth="1"/>
    <col min="15880" max="15880" width="9.42578125" style="2707" customWidth="1"/>
    <col min="15881" max="15881" width="10.42578125" style="2707" customWidth="1"/>
    <col min="15882" max="15882" width="12.28515625" style="2707" customWidth="1"/>
    <col min="15883" max="15884" width="9.5703125" style="2707" customWidth="1"/>
    <col min="15885" max="15885" width="12" style="2707" customWidth="1"/>
    <col min="15886" max="15886" width="12.5703125" style="2707" customWidth="1"/>
    <col min="15887" max="15887" width="11" style="2707" customWidth="1"/>
    <col min="15888" max="15888" width="10.85546875" style="2707" customWidth="1"/>
    <col min="15889" max="16128" width="9.140625" style="2707"/>
    <col min="16129" max="16129" width="88.85546875" style="2707" customWidth="1"/>
    <col min="16130" max="16130" width="9.5703125" style="2707" customWidth="1"/>
    <col min="16131" max="16131" width="12.85546875" style="2707" customWidth="1"/>
    <col min="16132" max="16132" width="12.28515625" style="2707" customWidth="1"/>
    <col min="16133" max="16133" width="10.28515625" style="2707" customWidth="1"/>
    <col min="16134" max="16134" width="8.7109375" style="2707" customWidth="1"/>
    <col min="16135" max="16135" width="11" style="2707" customWidth="1"/>
    <col min="16136" max="16136" width="9.42578125" style="2707" customWidth="1"/>
    <col min="16137" max="16137" width="10.42578125" style="2707" customWidth="1"/>
    <col min="16138" max="16138" width="12.28515625" style="2707" customWidth="1"/>
    <col min="16139" max="16140" width="9.5703125" style="2707" customWidth="1"/>
    <col min="16141" max="16141" width="12" style="2707" customWidth="1"/>
    <col min="16142" max="16142" width="12.5703125" style="2707" customWidth="1"/>
    <col min="16143" max="16143" width="11" style="2707" customWidth="1"/>
    <col min="16144" max="16144" width="10.85546875" style="2707" customWidth="1"/>
    <col min="16145" max="16384" width="9.140625" style="2707"/>
  </cols>
  <sheetData>
    <row r="1" spans="1:16" ht="63.75" customHeight="1" x14ac:dyDescent="0.3">
      <c r="A1" s="3505" t="s">
        <v>161</v>
      </c>
      <c r="B1" s="3505"/>
      <c r="C1" s="3505"/>
      <c r="D1" s="3505"/>
      <c r="E1" s="3505"/>
      <c r="F1" s="3505"/>
      <c r="G1" s="3505"/>
      <c r="H1" s="3505"/>
      <c r="I1" s="3505"/>
      <c r="J1" s="3505"/>
      <c r="K1" s="3505"/>
      <c r="L1" s="3505"/>
      <c r="M1" s="3505"/>
      <c r="N1" s="3505"/>
      <c r="O1" s="3505"/>
      <c r="P1" s="3505"/>
    </row>
    <row r="2" spans="1:16" ht="11.25" customHeight="1" x14ac:dyDescent="0.3">
      <c r="A2" s="3506"/>
      <c r="B2" s="3506"/>
      <c r="C2" s="3506"/>
      <c r="D2" s="3506"/>
      <c r="E2" s="3506"/>
      <c r="F2" s="3506"/>
      <c r="G2" s="3506"/>
      <c r="H2" s="3506"/>
      <c r="I2" s="3506"/>
      <c r="J2" s="3506"/>
      <c r="K2" s="3506"/>
      <c r="L2" s="3506"/>
      <c r="M2" s="3506"/>
      <c r="N2" s="3506"/>
      <c r="O2" s="3506"/>
      <c r="P2" s="3506"/>
    </row>
    <row r="3" spans="1:16" ht="21.75" customHeight="1" x14ac:dyDescent="0.3">
      <c r="A3" s="3505" t="s">
        <v>391</v>
      </c>
      <c r="B3" s="3505"/>
      <c r="C3" s="3505"/>
      <c r="D3" s="3505"/>
      <c r="E3" s="3505"/>
      <c r="F3" s="3505"/>
      <c r="G3" s="3505"/>
      <c r="H3" s="3505"/>
      <c r="I3" s="3505"/>
      <c r="J3" s="3505"/>
      <c r="K3" s="3505"/>
      <c r="L3" s="3505"/>
      <c r="M3" s="3505"/>
      <c r="N3" s="3505"/>
      <c r="O3" s="3505"/>
      <c r="P3" s="3505"/>
    </row>
    <row r="4" spans="1:16" ht="33" customHeight="1" thickBot="1" x14ac:dyDescent="0.35">
      <c r="A4" s="2708"/>
      <c r="B4" s="2709"/>
      <c r="C4" s="2709"/>
      <c r="D4" s="2709"/>
      <c r="E4" s="2709"/>
      <c r="F4" s="2709"/>
      <c r="G4" s="2709"/>
      <c r="H4" s="2709"/>
      <c r="I4" s="2709"/>
      <c r="J4" s="2709"/>
      <c r="K4" s="2709"/>
      <c r="L4" s="2709"/>
      <c r="M4" s="2709"/>
      <c r="N4" s="2709"/>
      <c r="O4" s="2709"/>
      <c r="P4" s="2709"/>
    </row>
    <row r="5" spans="1:16" ht="33" customHeight="1" thickBot="1" x14ac:dyDescent="0.35">
      <c r="A5" s="3507" t="s">
        <v>9</v>
      </c>
      <c r="B5" s="3509" t="s">
        <v>0</v>
      </c>
      <c r="C5" s="3510"/>
      <c r="D5" s="3511"/>
      <c r="E5" s="3509" t="s">
        <v>1</v>
      </c>
      <c r="F5" s="3510"/>
      <c r="G5" s="3511"/>
      <c r="H5" s="3509" t="s">
        <v>2</v>
      </c>
      <c r="I5" s="3510"/>
      <c r="J5" s="3511"/>
      <c r="K5" s="3509" t="s">
        <v>3</v>
      </c>
      <c r="L5" s="3510"/>
      <c r="M5" s="3511"/>
      <c r="N5" s="3512" t="s">
        <v>6</v>
      </c>
      <c r="O5" s="3513"/>
      <c r="P5" s="3514"/>
    </row>
    <row r="6" spans="1:16" ht="191.25" customHeight="1" thickBot="1" x14ac:dyDescent="0.35">
      <c r="A6" s="3508"/>
      <c r="B6" s="2710" t="s">
        <v>26</v>
      </c>
      <c r="C6" s="2710" t="s">
        <v>27</v>
      </c>
      <c r="D6" s="2710" t="s">
        <v>4</v>
      </c>
      <c r="E6" s="2710" t="s">
        <v>26</v>
      </c>
      <c r="F6" s="2710" t="s">
        <v>27</v>
      </c>
      <c r="G6" s="2710" t="s">
        <v>4</v>
      </c>
      <c r="H6" s="2710" t="s">
        <v>26</v>
      </c>
      <c r="I6" s="2710" t="s">
        <v>27</v>
      </c>
      <c r="J6" s="2710" t="s">
        <v>4</v>
      </c>
      <c r="K6" s="2710" t="s">
        <v>26</v>
      </c>
      <c r="L6" s="2710" t="s">
        <v>27</v>
      </c>
      <c r="M6" s="2710" t="s">
        <v>4</v>
      </c>
      <c r="N6" s="2710" t="s">
        <v>26</v>
      </c>
      <c r="O6" s="2710" t="s">
        <v>27</v>
      </c>
      <c r="P6" s="2711" t="s">
        <v>4</v>
      </c>
    </row>
    <row r="7" spans="1:16" ht="32.25" customHeight="1" thickBot="1" x14ac:dyDescent="0.35">
      <c r="A7" s="2712" t="s">
        <v>22</v>
      </c>
      <c r="B7" s="2713"/>
      <c r="C7" s="2713"/>
      <c r="D7" s="2714"/>
      <c r="E7" s="2714"/>
      <c r="F7" s="2714"/>
      <c r="G7" s="2715"/>
      <c r="H7" s="2716"/>
      <c r="I7" s="2714"/>
      <c r="J7" s="2714"/>
      <c r="K7" s="2714"/>
      <c r="L7" s="2714"/>
      <c r="M7" s="2715"/>
      <c r="N7" s="2714"/>
      <c r="O7" s="2714"/>
      <c r="P7" s="2715"/>
    </row>
    <row r="8" spans="1:16" ht="25.5" customHeight="1" x14ac:dyDescent="0.3">
      <c r="A8" s="2717" t="s">
        <v>285</v>
      </c>
      <c r="B8" s="2718">
        <v>59</v>
      </c>
      <c r="C8" s="2719">
        <v>0</v>
      </c>
      <c r="D8" s="2720">
        <v>59</v>
      </c>
      <c r="E8" s="2721">
        <v>61</v>
      </c>
      <c r="F8" s="2720">
        <v>0</v>
      </c>
      <c r="G8" s="2722">
        <v>61</v>
      </c>
      <c r="H8" s="2721">
        <v>62</v>
      </c>
      <c r="I8" s="2720">
        <v>0</v>
      </c>
      <c r="J8" s="2723">
        <v>62</v>
      </c>
      <c r="K8" s="2724">
        <v>38</v>
      </c>
      <c r="L8" s="2720">
        <v>0</v>
      </c>
      <c r="M8" s="2722">
        <v>38</v>
      </c>
      <c r="N8" s="2725">
        <v>220</v>
      </c>
      <c r="O8" s="2726">
        <v>0</v>
      </c>
      <c r="P8" s="2727">
        <v>220</v>
      </c>
    </row>
    <row r="9" spans="1:16" ht="25.5" customHeight="1" x14ac:dyDescent="0.3">
      <c r="A9" s="2728" t="s">
        <v>162</v>
      </c>
      <c r="B9" s="2729">
        <v>35</v>
      </c>
      <c r="C9" s="2730">
        <v>1</v>
      </c>
      <c r="D9" s="2730">
        <v>36</v>
      </c>
      <c r="E9" s="2731">
        <v>39</v>
      </c>
      <c r="F9" s="2730">
        <v>3</v>
      </c>
      <c r="G9" s="2732">
        <v>42</v>
      </c>
      <c r="H9" s="2731">
        <v>37</v>
      </c>
      <c r="I9" s="2730">
        <v>12</v>
      </c>
      <c r="J9" s="2733">
        <v>49</v>
      </c>
      <c r="K9" s="2729">
        <v>19</v>
      </c>
      <c r="L9" s="2730">
        <v>4</v>
      </c>
      <c r="M9" s="2732">
        <v>23</v>
      </c>
      <c r="N9" s="2725">
        <v>130</v>
      </c>
      <c r="O9" s="2726">
        <v>20</v>
      </c>
      <c r="P9" s="2727">
        <v>150</v>
      </c>
    </row>
    <row r="10" spans="1:16" ht="25.5" customHeight="1" x14ac:dyDescent="0.3">
      <c r="A10" s="2728" t="s">
        <v>286</v>
      </c>
      <c r="B10" s="2729">
        <v>25</v>
      </c>
      <c r="C10" s="2730">
        <v>0</v>
      </c>
      <c r="D10" s="2730">
        <v>25</v>
      </c>
      <c r="E10" s="2731">
        <v>26</v>
      </c>
      <c r="F10" s="2730">
        <v>0</v>
      </c>
      <c r="G10" s="2732">
        <v>26</v>
      </c>
      <c r="H10" s="2731">
        <v>32</v>
      </c>
      <c r="I10" s="2730">
        <v>1</v>
      </c>
      <c r="J10" s="2733">
        <v>33</v>
      </c>
      <c r="K10" s="2729">
        <v>18</v>
      </c>
      <c r="L10" s="2730">
        <v>1</v>
      </c>
      <c r="M10" s="2732">
        <v>19</v>
      </c>
      <c r="N10" s="2725">
        <v>101</v>
      </c>
      <c r="O10" s="2726">
        <v>2</v>
      </c>
      <c r="P10" s="2727">
        <v>103</v>
      </c>
    </row>
    <row r="11" spans="1:16" ht="25.5" customHeight="1" x14ac:dyDescent="0.3">
      <c r="A11" s="2728" t="s">
        <v>287</v>
      </c>
      <c r="B11" s="2729">
        <v>38</v>
      </c>
      <c r="C11" s="2730">
        <v>0</v>
      </c>
      <c r="D11" s="2730">
        <v>38</v>
      </c>
      <c r="E11" s="2731">
        <v>31</v>
      </c>
      <c r="F11" s="2730">
        <v>2</v>
      </c>
      <c r="G11" s="2732">
        <v>33</v>
      </c>
      <c r="H11" s="2731">
        <v>31</v>
      </c>
      <c r="I11" s="2730">
        <v>4</v>
      </c>
      <c r="J11" s="2733">
        <v>35</v>
      </c>
      <c r="K11" s="2729">
        <v>31</v>
      </c>
      <c r="L11" s="2730">
        <v>3</v>
      </c>
      <c r="M11" s="2732">
        <v>34</v>
      </c>
      <c r="N11" s="2725">
        <v>131</v>
      </c>
      <c r="O11" s="2726">
        <v>9</v>
      </c>
      <c r="P11" s="2727">
        <v>140</v>
      </c>
    </row>
    <row r="12" spans="1:16" ht="25.5" customHeight="1" x14ac:dyDescent="0.3">
      <c r="A12" s="2734" t="s">
        <v>163</v>
      </c>
      <c r="B12" s="2729">
        <v>49</v>
      </c>
      <c r="C12" s="2730">
        <v>1</v>
      </c>
      <c r="D12" s="2730">
        <v>50</v>
      </c>
      <c r="E12" s="2731">
        <v>43</v>
      </c>
      <c r="F12" s="2730">
        <v>6</v>
      </c>
      <c r="G12" s="2732">
        <v>49</v>
      </c>
      <c r="H12" s="2731">
        <v>52</v>
      </c>
      <c r="I12" s="2730">
        <v>7</v>
      </c>
      <c r="J12" s="2733">
        <v>59</v>
      </c>
      <c r="K12" s="2729">
        <v>35</v>
      </c>
      <c r="L12" s="2730">
        <v>21</v>
      </c>
      <c r="M12" s="2732">
        <v>56</v>
      </c>
      <c r="N12" s="2725">
        <v>179</v>
      </c>
      <c r="O12" s="2726">
        <v>35</v>
      </c>
      <c r="P12" s="2727">
        <v>214</v>
      </c>
    </row>
    <row r="13" spans="1:16" ht="25.5" customHeight="1" x14ac:dyDescent="0.3">
      <c r="A13" s="2728" t="s">
        <v>288</v>
      </c>
      <c r="B13" s="2729">
        <v>22</v>
      </c>
      <c r="C13" s="2730">
        <v>2</v>
      </c>
      <c r="D13" s="2730">
        <v>24</v>
      </c>
      <c r="E13" s="2731">
        <v>22</v>
      </c>
      <c r="F13" s="2730">
        <v>1</v>
      </c>
      <c r="G13" s="2732">
        <v>23</v>
      </c>
      <c r="H13" s="2731">
        <v>22</v>
      </c>
      <c r="I13" s="2730">
        <v>1</v>
      </c>
      <c r="J13" s="2733">
        <v>23</v>
      </c>
      <c r="K13" s="2729">
        <v>15</v>
      </c>
      <c r="L13" s="2730">
        <v>2</v>
      </c>
      <c r="M13" s="2732">
        <v>17</v>
      </c>
      <c r="N13" s="2725">
        <v>81</v>
      </c>
      <c r="O13" s="2726">
        <v>6</v>
      </c>
      <c r="P13" s="2727">
        <v>87</v>
      </c>
    </row>
    <row r="14" spans="1:16" ht="25.5" customHeight="1" x14ac:dyDescent="0.3">
      <c r="A14" s="2728" t="s">
        <v>164</v>
      </c>
      <c r="B14" s="2729">
        <v>50</v>
      </c>
      <c r="C14" s="2730">
        <v>1</v>
      </c>
      <c r="D14" s="2730">
        <v>51</v>
      </c>
      <c r="E14" s="2731">
        <v>51</v>
      </c>
      <c r="F14" s="2730">
        <v>7</v>
      </c>
      <c r="G14" s="2732">
        <v>58</v>
      </c>
      <c r="H14" s="2731">
        <v>33</v>
      </c>
      <c r="I14" s="2730">
        <v>6</v>
      </c>
      <c r="J14" s="2733">
        <v>39</v>
      </c>
      <c r="K14" s="2729">
        <v>44</v>
      </c>
      <c r="L14" s="2730">
        <v>5</v>
      </c>
      <c r="M14" s="2732">
        <v>49</v>
      </c>
      <c r="N14" s="2725">
        <v>178</v>
      </c>
      <c r="O14" s="2726">
        <v>19</v>
      </c>
      <c r="P14" s="2727">
        <v>197</v>
      </c>
    </row>
    <row r="15" spans="1:16" ht="40.5" x14ac:dyDescent="0.3">
      <c r="A15" s="2728" t="s">
        <v>198</v>
      </c>
      <c r="B15" s="2729">
        <v>0</v>
      </c>
      <c r="C15" s="2730">
        <v>0</v>
      </c>
      <c r="D15" s="2730">
        <v>0</v>
      </c>
      <c r="E15" s="2731">
        <v>0</v>
      </c>
      <c r="F15" s="2730">
        <v>0</v>
      </c>
      <c r="G15" s="2732">
        <v>0</v>
      </c>
      <c r="H15" s="2731">
        <v>0</v>
      </c>
      <c r="I15" s="2730">
        <v>0</v>
      </c>
      <c r="J15" s="2733">
        <v>0</v>
      </c>
      <c r="K15" s="2729">
        <v>0</v>
      </c>
      <c r="L15" s="2730">
        <v>0</v>
      </c>
      <c r="M15" s="2732">
        <v>0</v>
      </c>
      <c r="N15" s="2725">
        <v>0</v>
      </c>
      <c r="O15" s="2726">
        <v>0</v>
      </c>
      <c r="P15" s="2727">
        <v>0</v>
      </c>
    </row>
    <row r="16" spans="1:16" ht="40.5" x14ac:dyDescent="0.3">
      <c r="A16" s="2728" t="s">
        <v>199</v>
      </c>
      <c r="B16" s="2729">
        <v>17</v>
      </c>
      <c r="C16" s="2730">
        <v>0</v>
      </c>
      <c r="D16" s="2730">
        <v>17</v>
      </c>
      <c r="E16" s="2731">
        <v>11</v>
      </c>
      <c r="F16" s="2730">
        <v>1</v>
      </c>
      <c r="G16" s="2732">
        <v>12</v>
      </c>
      <c r="H16" s="2731">
        <v>15</v>
      </c>
      <c r="I16" s="2730">
        <v>0</v>
      </c>
      <c r="J16" s="2733">
        <v>15</v>
      </c>
      <c r="K16" s="2729">
        <v>0</v>
      </c>
      <c r="L16" s="2730">
        <v>2</v>
      </c>
      <c r="M16" s="2732">
        <v>2</v>
      </c>
      <c r="N16" s="2725">
        <v>43</v>
      </c>
      <c r="O16" s="2726">
        <v>3</v>
      </c>
      <c r="P16" s="2727">
        <v>46</v>
      </c>
    </row>
    <row r="17" spans="1:16" ht="20.25" x14ac:dyDescent="0.3">
      <c r="A17" s="2728" t="s">
        <v>165</v>
      </c>
      <c r="B17" s="2729">
        <v>29</v>
      </c>
      <c r="C17" s="2730">
        <v>1</v>
      </c>
      <c r="D17" s="2730">
        <v>30</v>
      </c>
      <c r="E17" s="2731">
        <v>22</v>
      </c>
      <c r="F17" s="2730">
        <v>2</v>
      </c>
      <c r="G17" s="2732">
        <v>24</v>
      </c>
      <c r="H17" s="2731">
        <v>20</v>
      </c>
      <c r="I17" s="2730">
        <v>4</v>
      </c>
      <c r="J17" s="2733">
        <v>24</v>
      </c>
      <c r="K17" s="2729">
        <v>12</v>
      </c>
      <c r="L17" s="2730">
        <v>0</v>
      </c>
      <c r="M17" s="2732">
        <v>12</v>
      </c>
      <c r="N17" s="2725">
        <v>83</v>
      </c>
      <c r="O17" s="2726">
        <v>7</v>
      </c>
      <c r="P17" s="2727">
        <v>90</v>
      </c>
    </row>
    <row r="18" spans="1:16" ht="33" customHeight="1" thickBot="1" x14ac:dyDescent="0.35">
      <c r="A18" s="2728" t="s">
        <v>166</v>
      </c>
      <c r="B18" s="2735">
        <v>40</v>
      </c>
      <c r="C18" s="2736">
        <v>15</v>
      </c>
      <c r="D18" s="2736">
        <v>55</v>
      </c>
      <c r="E18" s="2737">
        <v>50</v>
      </c>
      <c r="F18" s="2736">
        <v>19</v>
      </c>
      <c r="G18" s="2738">
        <v>69</v>
      </c>
      <c r="H18" s="2737">
        <v>63</v>
      </c>
      <c r="I18" s="2736">
        <v>24</v>
      </c>
      <c r="J18" s="2739">
        <v>87</v>
      </c>
      <c r="K18" s="2735">
        <v>24</v>
      </c>
      <c r="L18" s="2736">
        <v>50</v>
      </c>
      <c r="M18" s="2738">
        <v>74</v>
      </c>
      <c r="N18" s="2740">
        <v>177</v>
      </c>
      <c r="O18" s="2741">
        <v>108</v>
      </c>
      <c r="P18" s="2742">
        <v>285</v>
      </c>
    </row>
    <row r="19" spans="1:16" ht="33" customHeight="1" thickBot="1" x14ac:dyDescent="0.35">
      <c r="A19" s="2743" t="s">
        <v>167</v>
      </c>
      <c r="B19" s="2744">
        <v>59</v>
      </c>
      <c r="C19" s="2745">
        <v>79</v>
      </c>
      <c r="D19" s="2746">
        <v>138</v>
      </c>
      <c r="E19" s="2747">
        <v>54</v>
      </c>
      <c r="F19" s="2745">
        <v>54</v>
      </c>
      <c r="G19" s="2748">
        <v>108</v>
      </c>
      <c r="H19" s="2744">
        <v>99</v>
      </c>
      <c r="I19" s="2745">
        <v>64</v>
      </c>
      <c r="J19" s="2746">
        <v>163</v>
      </c>
      <c r="K19" s="2747">
        <v>43</v>
      </c>
      <c r="L19" s="2745">
        <v>76</v>
      </c>
      <c r="M19" s="2748">
        <v>119</v>
      </c>
      <c r="N19" s="2749">
        <v>255</v>
      </c>
      <c r="O19" s="2750">
        <v>273</v>
      </c>
      <c r="P19" s="2751">
        <v>528</v>
      </c>
    </row>
    <row r="20" spans="1:16" ht="28.5" customHeight="1" x14ac:dyDescent="0.3">
      <c r="A20" s="2752" t="s">
        <v>343</v>
      </c>
      <c r="B20" s="2753">
        <v>0</v>
      </c>
      <c r="C20" s="2754">
        <v>0</v>
      </c>
      <c r="D20" s="2755">
        <v>0</v>
      </c>
      <c r="E20" s="2756">
        <v>0</v>
      </c>
      <c r="F20" s="2754">
        <v>0</v>
      </c>
      <c r="G20" s="2757">
        <v>0</v>
      </c>
      <c r="H20" s="2753">
        <v>0</v>
      </c>
      <c r="I20" s="2754">
        <v>0</v>
      </c>
      <c r="J20" s="2755">
        <v>0</v>
      </c>
      <c r="K20" s="2756">
        <v>0</v>
      </c>
      <c r="L20" s="2754">
        <v>0</v>
      </c>
      <c r="M20" s="2757">
        <v>0</v>
      </c>
      <c r="N20" s="2758">
        <v>0</v>
      </c>
      <c r="O20" s="2759">
        <v>0</v>
      </c>
      <c r="P20" s="2760">
        <v>0</v>
      </c>
    </row>
    <row r="21" spans="1:16" ht="28.5" customHeight="1" x14ac:dyDescent="0.3">
      <c r="A21" s="2761" t="s">
        <v>344</v>
      </c>
      <c r="B21" s="2762">
        <v>15</v>
      </c>
      <c r="C21" s="2763">
        <v>16</v>
      </c>
      <c r="D21" s="2764">
        <v>31</v>
      </c>
      <c r="E21" s="2765">
        <v>0</v>
      </c>
      <c r="F21" s="2763">
        <v>0</v>
      </c>
      <c r="G21" s="2766">
        <v>0</v>
      </c>
      <c r="H21" s="2762">
        <v>0</v>
      </c>
      <c r="I21" s="2763">
        <v>0</v>
      </c>
      <c r="J21" s="2764">
        <v>0</v>
      </c>
      <c r="K21" s="2765">
        <v>0</v>
      </c>
      <c r="L21" s="2763">
        <v>0</v>
      </c>
      <c r="M21" s="2766">
        <v>0</v>
      </c>
      <c r="N21" s="2767">
        <v>15</v>
      </c>
      <c r="O21" s="2768">
        <v>16</v>
      </c>
      <c r="P21" s="2769">
        <v>31</v>
      </c>
    </row>
    <row r="22" spans="1:16" ht="28.5" customHeight="1" x14ac:dyDescent="0.3">
      <c r="A22" s="2761" t="s">
        <v>345</v>
      </c>
      <c r="B22" s="2762">
        <v>44</v>
      </c>
      <c r="C22" s="2763">
        <v>63</v>
      </c>
      <c r="D22" s="2764">
        <v>107</v>
      </c>
      <c r="E22" s="2765">
        <v>54</v>
      </c>
      <c r="F22" s="2763">
        <v>54</v>
      </c>
      <c r="G22" s="2766">
        <v>108</v>
      </c>
      <c r="H22" s="2762">
        <v>99</v>
      </c>
      <c r="I22" s="2763">
        <v>64</v>
      </c>
      <c r="J22" s="2764">
        <v>163</v>
      </c>
      <c r="K22" s="2765">
        <v>43</v>
      </c>
      <c r="L22" s="2763">
        <v>76</v>
      </c>
      <c r="M22" s="2766">
        <v>119</v>
      </c>
      <c r="N22" s="2767">
        <v>240</v>
      </c>
      <c r="O22" s="2768">
        <v>257</v>
      </c>
      <c r="P22" s="2769">
        <v>497</v>
      </c>
    </row>
    <row r="23" spans="1:16" ht="28.5" customHeight="1" thickBot="1" x14ac:dyDescent="0.35">
      <c r="A23" s="2770" t="s">
        <v>346</v>
      </c>
      <c r="B23" s="2771">
        <v>0</v>
      </c>
      <c r="C23" s="2772">
        <v>0</v>
      </c>
      <c r="D23" s="2773">
        <v>0</v>
      </c>
      <c r="E23" s="2774">
        <v>0</v>
      </c>
      <c r="F23" s="2772">
        <v>0</v>
      </c>
      <c r="G23" s="2775">
        <v>0</v>
      </c>
      <c r="H23" s="2771">
        <v>0</v>
      </c>
      <c r="I23" s="2772">
        <v>0</v>
      </c>
      <c r="J23" s="2773">
        <v>0</v>
      </c>
      <c r="K23" s="2774">
        <v>0</v>
      </c>
      <c r="L23" s="2772">
        <v>0</v>
      </c>
      <c r="M23" s="2775">
        <v>0</v>
      </c>
      <c r="N23" s="2776">
        <v>0</v>
      </c>
      <c r="O23" s="2777">
        <v>0</v>
      </c>
      <c r="P23" s="2778">
        <v>0</v>
      </c>
    </row>
    <row r="24" spans="1:16" ht="33" customHeight="1" x14ac:dyDescent="0.3">
      <c r="A24" s="2779" t="s">
        <v>168</v>
      </c>
      <c r="B24" s="2724">
        <v>24</v>
      </c>
      <c r="C24" s="2720">
        <v>13</v>
      </c>
      <c r="D24" s="2720">
        <v>37</v>
      </c>
      <c r="E24" s="2721">
        <v>29</v>
      </c>
      <c r="F24" s="2720">
        <v>16</v>
      </c>
      <c r="G24" s="2722">
        <v>45</v>
      </c>
      <c r="H24" s="2721">
        <v>26</v>
      </c>
      <c r="I24" s="2720">
        <v>6</v>
      </c>
      <c r="J24" s="2723">
        <v>32</v>
      </c>
      <c r="K24" s="2724">
        <v>13</v>
      </c>
      <c r="L24" s="2720">
        <v>9</v>
      </c>
      <c r="M24" s="2722">
        <v>22</v>
      </c>
      <c r="N24" s="2725">
        <v>92</v>
      </c>
      <c r="O24" s="2726">
        <v>44</v>
      </c>
      <c r="P24" s="2727">
        <v>136</v>
      </c>
    </row>
    <row r="25" spans="1:16" ht="33" customHeight="1" x14ac:dyDescent="0.3">
      <c r="A25" s="2728" t="s">
        <v>289</v>
      </c>
      <c r="B25" s="2729">
        <v>15</v>
      </c>
      <c r="C25" s="2730">
        <v>10</v>
      </c>
      <c r="D25" s="2730">
        <v>25</v>
      </c>
      <c r="E25" s="2731">
        <v>14</v>
      </c>
      <c r="F25" s="2730">
        <v>10</v>
      </c>
      <c r="G25" s="2732">
        <v>24</v>
      </c>
      <c r="H25" s="2731">
        <v>0</v>
      </c>
      <c r="I25" s="2730">
        <v>0</v>
      </c>
      <c r="J25" s="2733">
        <v>0</v>
      </c>
      <c r="K25" s="2729">
        <v>0</v>
      </c>
      <c r="L25" s="2730">
        <v>3</v>
      </c>
      <c r="M25" s="2732">
        <v>3</v>
      </c>
      <c r="N25" s="2725">
        <v>29</v>
      </c>
      <c r="O25" s="2726">
        <v>23</v>
      </c>
      <c r="P25" s="2727">
        <v>52</v>
      </c>
    </row>
    <row r="26" spans="1:16" ht="33" customHeight="1" x14ac:dyDescent="0.3">
      <c r="A26" s="2728" t="s">
        <v>169</v>
      </c>
      <c r="B26" s="2729">
        <v>29</v>
      </c>
      <c r="C26" s="2730">
        <v>13</v>
      </c>
      <c r="D26" s="2730">
        <v>42</v>
      </c>
      <c r="E26" s="2731">
        <v>27</v>
      </c>
      <c r="F26" s="2730">
        <v>9</v>
      </c>
      <c r="G26" s="2732">
        <v>36</v>
      </c>
      <c r="H26" s="2731">
        <v>38</v>
      </c>
      <c r="I26" s="2730">
        <v>12</v>
      </c>
      <c r="J26" s="2733">
        <v>50</v>
      </c>
      <c r="K26" s="2729">
        <v>12</v>
      </c>
      <c r="L26" s="2730">
        <v>22</v>
      </c>
      <c r="M26" s="2732">
        <v>34</v>
      </c>
      <c r="N26" s="2725">
        <v>106</v>
      </c>
      <c r="O26" s="2726">
        <v>56</v>
      </c>
      <c r="P26" s="2727">
        <v>162</v>
      </c>
    </row>
    <row r="27" spans="1:16" ht="33" customHeight="1" x14ac:dyDescent="0.3">
      <c r="A27" s="2728" t="s">
        <v>200</v>
      </c>
      <c r="B27" s="2729">
        <v>16</v>
      </c>
      <c r="C27" s="2730">
        <v>1</v>
      </c>
      <c r="D27" s="2730">
        <v>17</v>
      </c>
      <c r="E27" s="2731">
        <v>17</v>
      </c>
      <c r="F27" s="2730">
        <v>2</v>
      </c>
      <c r="G27" s="2732">
        <v>19</v>
      </c>
      <c r="H27" s="2731">
        <v>12</v>
      </c>
      <c r="I27" s="2730">
        <v>1</v>
      </c>
      <c r="J27" s="2733">
        <v>13</v>
      </c>
      <c r="K27" s="2729">
        <v>0</v>
      </c>
      <c r="L27" s="2730">
        <v>4</v>
      </c>
      <c r="M27" s="2732">
        <v>4</v>
      </c>
      <c r="N27" s="2725">
        <v>45</v>
      </c>
      <c r="O27" s="2726">
        <v>8</v>
      </c>
      <c r="P27" s="2727">
        <v>53</v>
      </c>
    </row>
    <row r="28" spans="1:16" ht="33" customHeight="1" thickBot="1" x14ac:dyDescent="0.35">
      <c r="A28" s="2728" t="s">
        <v>170</v>
      </c>
      <c r="B28" s="2735">
        <v>42</v>
      </c>
      <c r="C28" s="2736">
        <v>7</v>
      </c>
      <c r="D28" s="2736">
        <v>49</v>
      </c>
      <c r="E28" s="2737">
        <v>38</v>
      </c>
      <c r="F28" s="2736">
        <v>21</v>
      </c>
      <c r="G28" s="2738">
        <v>59</v>
      </c>
      <c r="H28" s="2737">
        <v>61</v>
      </c>
      <c r="I28" s="2736">
        <v>26</v>
      </c>
      <c r="J28" s="2739">
        <v>87</v>
      </c>
      <c r="K28" s="2735">
        <v>20</v>
      </c>
      <c r="L28" s="2736">
        <v>43</v>
      </c>
      <c r="M28" s="2738">
        <v>63</v>
      </c>
      <c r="N28" s="2725">
        <v>161</v>
      </c>
      <c r="O28" s="2726">
        <v>97</v>
      </c>
      <c r="P28" s="2727">
        <v>258</v>
      </c>
    </row>
    <row r="29" spans="1:16" ht="26.25" customHeight="1" thickBot="1" x14ac:dyDescent="0.35">
      <c r="A29" s="2780" t="s">
        <v>171</v>
      </c>
      <c r="B29" s="2781">
        <v>214</v>
      </c>
      <c r="C29" s="2781">
        <v>22</v>
      </c>
      <c r="D29" s="2781">
        <v>236</v>
      </c>
      <c r="E29" s="2781">
        <v>203</v>
      </c>
      <c r="F29" s="2781">
        <v>44</v>
      </c>
      <c r="G29" s="2781">
        <v>247</v>
      </c>
      <c r="H29" s="2781">
        <v>211</v>
      </c>
      <c r="I29" s="2781">
        <v>93</v>
      </c>
      <c r="J29" s="2781">
        <v>304</v>
      </c>
      <c r="K29" s="2781">
        <v>176</v>
      </c>
      <c r="L29" s="2781">
        <v>62</v>
      </c>
      <c r="M29" s="2781">
        <v>238</v>
      </c>
      <c r="N29" s="2781">
        <v>804</v>
      </c>
      <c r="O29" s="2781">
        <v>221</v>
      </c>
      <c r="P29" s="2781">
        <v>1025</v>
      </c>
    </row>
    <row r="30" spans="1:16" ht="22.5" customHeight="1" x14ac:dyDescent="0.3">
      <c r="A30" s="2782" t="s">
        <v>347</v>
      </c>
      <c r="B30" s="2718">
        <v>13</v>
      </c>
      <c r="C30" s="2719">
        <v>0</v>
      </c>
      <c r="D30" s="2783">
        <v>13</v>
      </c>
      <c r="E30" s="2721">
        <v>12</v>
      </c>
      <c r="F30" s="2720">
        <v>1</v>
      </c>
      <c r="G30" s="2720">
        <v>13</v>
      </c>
      <c r="H30" s="2720">
        <v>8</v>
      </c>
      <c r="I30" s="2720">
        <v>2</v>
      </c>
      <c r="J30" s="2720">
        <v>10</v>
      </c>
      <c r="K30" s="2720">
        <v>14</v>
      </c>
      <c r="L30" s="2720">
        <v>2</v>
      </c>
      <c r="M30" s="2720">
        <v>16</v>
      </c>
      <c r="N30" s="2784">
        <v>47</v>
      </c>
      <c r="O30" s="2785">
        <v>5</v>
      </c>
      <c r="P30" s="2786">
        <v>52</v>
      </c>
    </row>
    <row r="31" spans="1:16" ht="22.5" customHeight="1" x14ac:dyDescent="0.3">
      <c r="A31" s="2787" t="s">
        <v>348</v>
      </c>
      <c r="B31" s="2729">
        <v>50</v>
      </c>
      <c r="C31" s="2730">
        <v>5</v>
      </c>
      <c r="D31" s="2732">
        <v>55</v>
      </c>
      <c r="E31" s="2731">
        <v>49</v>
      </c>
      <c r="F31" s="2730">
        <v>11</v>
      </c>
      <c r="G31" s="2730">
        <v>60</v>
      </c>
      <c r="H31" s="2730">
        <v>48</v>
      </c>
      <c r="I31" s="2730">
        <v>17</v>
      </c>
      <c r="J31" s="2730">
        <v>65</v>
      </c>
      <c r="K31" s="2730">
        <v>44</v>
      </c>
      <c r="L31" s="2730">
        <v>16</v>
      </c>
      <c r="M31" s="2730">
        <v>60</v>
      </c>
      <c r="N31" s="2725">
        <v>191</v>
      </c>
      <c r="O31" s="2726">
        <v>49</v>
      </c>
      <c r="P31" s="2727">
        <v>240</v>
      </c>
    </row>
    <row r="32" spans="1:16" ht="22.5" customHeight="1" x14ac:dyDescent="0.3">
      <c r="A32" s="2787" t="s">
        <v>349</v>
      </c>
      <c r="B32" s="2729">
        <v>16</v>
      </c>
      <c r="C32" s="2730">
        <v>0</v>
      </c>
      <c r="D32" s="2732">
        <v>16</v>
      </c>
      <c r="E32" s="2731">
        <v>10</v>
      </c>
      <c r="F32" s="2730">
        <v>1</v>
      </c>
      <c r="G32" s="2730">
        <v>11</v>
      </c>
      <c r="H32" s="2730">
        <v>17</v>
      </c>
      <c r="I32" s="2730">
        <v>0</v>
      </c>
      <c r="J32" s="2730">
        <v>17</v>
      </c>
      <c r="K32" s="2730">
        <v>14</v>
      </c>
      <c r="L32" s="2730">
        <v>0</v>
      </c>
      <c r="M32" s="2730">
        <v>14</v>
      </c>
      <c r="N32" s="2725">
        <v>57</v>
      </c>
      <c r="O32" s="2726">
        <v>1</v>
      </c>
      <c r="P32" s="2727">
        <v>58</v>
      </c>
    </row>
    <row r="33" spans="1:16" ht="22.5" customHeight="1" x14ac:dyDescent="0.3">
      <c r="A33" s="2787" t="s">
        <v>350</v>
      </c>
      <c r="B33" s="2729">
        <v>8</v>
      </c>
      <c r="C33" s="2730">
        <v>1</v>
      </c>
      <c r="D33" s="2732">
        <v>9</v>
      </c>
      <c r="E33" s="2731">
        <v>10</v>
      </c>
      <c r="F33" s="2730">
        <v>3</v>
      </c>
      <c r="G33" s="2732">
        <v>13</v>
      </c>
      <c r="H33" s="2731">
        <v>7</v>
      </c>
      <c r="I33" s="2730">
        <v>0</v>
      </c>
      <c r="J33" s="2733">
        <v>7</v>
      </c>
      <c r="K33" s="2729">
        <v>5</v>
      </c>
      <c r="L33" s="2730">
        <v>1</v>
      </c>
      <c r="M33" s="2732">
        <v>6</v>
      </c>
      <c r="N33" s="2725">
        <v>30</v>
      </c>
      <c r="O33" s="2726">
        <v>5</v>
      </c>
      <c r="P33" s="2727">
        <v>35</v>
      </c>
    </row>
    <row r="34" spans="1:16" ht="22.5" customHeight="1" x14ac:dyDescent="0.3">
      <c r="A34" s="2787" t="s">
        <v>351</v>
      </c>
      <c r="B34" s="2729">
        <v>22</v>
      </c>
      <c r="C34" s="2730">
        <v>0</v>
      </c>
      <c r="D34" s="2732">
        <v>22</v>
      </c>
      <c r="E34" s="2731">
        <v>19</v>
      </c>
      <c r="F34" s="2730">
        <v>0</v>
      </c>
      <c r="G34" s="2732">
        <v>19</v>
      </c>
      <c r="H34" s="2731">
        <v>14</v>
      </c>
      <c r="I34" s="2730">
        <v>2</v>
      </c>
      <c r="J34" s="2733">
        <v>16</v>
      </c>
      <c r="K34" s="2729">
        <v>12</v>
      </c>
      <c r="L34" s="2730">
        <v>0</v>
      </c>
      <c r="M34" s="2732">
        <v>12</v>
      </c>
      <c r="N34" s="2725">
        <v>67</v>
      </c>
      <c r="O34" s="2726">
        <v>2</v>
      </c>
      <c r="P34" s="2727">
        <v>69</v>
      </c>
    </row>
    <row r="35" spans="1:16" ht="22.5" customHeight="1" x14ac:dyDescent="0.3">
      <c r="A35" s="2787" t="s">
        <v>352</v>
      </c>
      <c r="B35" s="2729">
        <v>9</v>
      </c>
      <c r="C35" s="2730">
        <v>0</v>
      </c>
      <c r="D35" s="2732">
        <v>9</v>
      </c>
      <c r="E35" s="2731">
        <v>10</v>
      </c>
      <c r="F35" s="2730">
        <v>0</v>
      </c>
      <c r="G35" s="2732">
        <v>10</v>
      </c>
      <c r="H35" s="2731">
        <v>10</v>
      </c>
      <c r="I35" s="2730">
        <v>0</v>
      </c>
      <c r="J35" s="2733">
        <v>10</v>
      </c>
      <c r="K35" s="2729">
        <v>3</v>
      </c>
      <c r="L35" s="2730">
        <v>0</v>
      </c>
      <c r="M35" s="2732">
        <v>3</v>
      </c>
      <c r="N35" s="2725">
        <v>32</v>
      </c>
      <c r="O35" s="2726">
        <v>0</v>
      </c>
      <c r="P35" s="2727">
        <v>32</v>
      </c>
    </row>
    <row r="36" spans="1:16" ht="22.5" customHeight="1" x14ac:dyDescent="0.3">
      <c r="A36" s="2787" t="s">
        <v>353</v>
      </c>
      <c r="B36" s="2729">
        <v>10</v>
      </c>
      <c r="C36" s="2730">
        <v>1</v>
      </c>
      <c r="D36" s="2732">
        <v>11</v>
      </c>
      <c r="E36" s="2731">
        <v>13</v>
      </c>
      <c r="F36" s="2730">
        <v>4</v>
      </c>
      <c r="G36" s="2732">
        <v>17</v>
      </c>
      <c r="H36" s="2731">
        <v>13</v>
      </c>
      <c r="I36" s="2730">
        <v>1</v>
      </c>
      <c r="J36" s="2733">
        <v>14</v>
      </c>
      <c r="K36" s="2729">
        <v>6</v>
      </c>
      <c r="L36" s="2730">
        <v>3</v>
      </c>
      <c r="M36" s="2732">
        <v>9</v>
      </c>
      <c r="N36" s="2725">
        <v>42</v>
      </c>
      <c r="O36" s="2726">
        <v>9</v>
      </c>
      <c r="P36" s="2727">
        <v>51</v>
      </c>
    </row>
    <row r="37" spans="1:16" ht="22.5" customHeight="1" x14ac:dyDescent="0.3">
      <c r="A37" s="2787" t="s">
        <v>354</v>
      </c>
      <c r="B37" s="2729">
        <v>41</v>
      </c>
      <c r="C37" s="2730">
        <v>9</v>
      </c>
      <c r="D37" s="2732">
        <v>50</v>
      </c>
      <c r="E37" s="2731">
        <v>40</v>
      </c>
      <c r="F37" s="2730">
        <v>20</v>
      </c>
      <c r="G37" s="2732">
        <v>60</v>
      </c>
      <c r="H37" s="2731">
        <v>42</v>
      </c>
      <c r="I37" s="2730">
        <v>52</v>
      </c>
      <c r="J37" s="2733">
        <v>94</v>
      </c>
      <c r="K37" s="2729">
        <v>41</v>
      </c>
      <c r="L37" s="2730">
        <v>19</v>
      </c>
      <c r="M37" s="2732">
        <v>60</v>
      </c>
      <c r="N37" s="2725">
        <v>164</v>
      </c>
      <c r="O37" s="2726">
        <v>100</v>
      </c>
      <c r="P37" s="2727">
        <v>264</v>
      </c>
    </row>
    <row r="38" spans="1:16" ht="22.5" customHeight="1" x14ac:dyDescent="0.3">
      <c r="A38" s="2787" t="s">
        <v>355</v>
      </c>
      <c r="B38" s="2729">
        <v>12</v>
      </c>
      <c r="C38" s="2730">
        <v>0</v>
      </c>
      <c r="D38" s="2732">
        <v>12</v>
      </c>
      <c r="E38" s="2731">
        <v>11</v>
      </c>
      <c r="F38" s="2730">
        <v>1</v>
      </c>
      <c r="G38" s="2732">
        <v>12</v>
      </c>
      <c r="H38" s="2731">
        <v>13</v>
      </c>
      <c r="I38" s="2730">
        <v>1</v>
      </c>
      <c r="J38" s="2733">
        <v>14</v>
      </c>
      <c r="K38" s="2729">
        <v>9</v>
      </c>
      <c r="L38" s="2730">
        <v>2</v>
      </c>
      <c r="M38" s="2732">
        <v>11</v>
      </c>
      <c r="N38" s="2725">
        <v>45</v>
      </c>
      <c r="O38" s="2726">
        <v>4</v>
      </c>
      <c r="P38" s="2727">
        <v>49</v>
      </c>
    </row>
    <row r="39" spans="1:16" ht="22.5" customHeight="1" x14ac:dyDescent="0.3">
      <c r="A39" s="2787" t="s">
        <v>356</v>
      </c>
      <c r="B39" s="2729">
        <v>20</v>
      </c>
      <c r="C39" s="2730">
        <v>4</v>
      </c>
      <c r="D39" s="2732">
        <v>24</v>
      </c>
      <c r="E39" s="2731">
        <v>20</v>
      </c>
      <c r="F39" s="2730">
        <v>0</v>
      </c>
      <c r="G39" s="2732">
        <v>20</v>
      </c>
      <c r="H39" s="2731">
        <v>23</v>
      </c>
      <c r="I39" s="2730">
        <v>10</v>
      </c>
      <c r="J39" s="2733">
        <v>33</v>
      </c>
      <c r="K39" s="2729">
        <v>15</v>
      </c>
      <c r="L39" s="2730">
        <v>8</v>
      </c>
      <c r="M39" s="2732">
        <v>23</v>
      </c>
      <c r="N39" s="2725">
        <v>78</v>
      </c>
      <c r="O39" s="2726">
        <v>22</v>
      </c>
      <c r="P39" s="2727">
        <v>100</v>
      </c>
    </row>
    <row r="40" spans="1:16" ht="22.5" customHeight="1" thickBot="1" x14ac:dyDescent="0.35">
      <c r="A40" s="2788" t="s">
        <v>357</v>
      </c>
      <c r="B40" s="2789">
        <v>13</v>
      </c>
      <c r="C40" s="2790">
        <v>2</v>
      </c>
      <c r="D40" s="2791">
        <v>15</v>
      </c>
      <c r="E40" s="2792">
        <v>9</v>
      </c>
      <c r="F40" s="2790">
        <v>3</v>
      </c>
      <c r="G40" s="2791">
        <v>12</v>
      </c>
      <c r="H40" s="2792">
        <v>16</v>
      </c>
      <c r="I40" s="2790">
        <v>8</v>
      </c>
      <c r="J40" s="2793">
        <v>24</v>
      </c>
      <c r="K40" s="2789">
        <v>13</v>
      </c>
      <c r="L40" s="2790">
        <v>11</v>
      </c>
      <c r="M40" s="2791">
        <v>24</v>
      </c>
      <c r="N40" s="2794">
        <v>51</v>
      </c>
      <c r="O40" s="2795">
        <v>24</v>
      </c>
      <c r="P40" s="2796">
        <v>75</v>
      </c>
    </row>
    <row r="41" spans="1:16" ht="30" customHeight="1" x14ac:dyDescent="0.3">
      <c r="A41" s="2779" t="s">
        <v>172</v>
      </c>
      <c r="B41" s="2724">
        <v>34</v>
      </c>
      <c r="C41" s="2720">
        <v>2</v>
      </c>
      <c r="D41" s="2720">
        <v>36</v>
      </c>
      <c r="E41" s="2724">
        <v>32</v>
      </c>
      <c r="F41" s="2720">
        <v>5</v>
      </c>
      <c r="G41" s="2722">
        <v>37</v>
      </c>
      <c r="H41" s="2721">
        <v>30</v>
      </c>
      <c r="I41" s="2720">
        <v>13</v>
      </c>
      <c r="J41" s="2723">
        <v>43</v>
      </c>
      <c r="K41" s="2724">
        <v>28</v>
      </c>
      <c r="L41" s="2720">
        <v>2</v>
      </c>
      <c r="M41" s="2722">
        <v>30</v>
      </c>
      <c r="N41" s="2725">
        <v>124</v>
      </c>
      <c r="O41" s="2726">
        <v>22</v>
      </c>
      <c r="P41" s="2727">
        <v>146</v>
      </c>
    </row>
    <row r="42" spans="1:16" ht="30" customHeight="1" x14ac:dyDescent="0.3">
      <c r="A42" s="2728" t="s">
        <v>173</v>
      </c>
      <c r="B42" s="2729">
        <v>23</v>
      </c>
      <c r="C42" s="2730">
        <v>2</v>
      </c>
      <c r="D42" s="2730">
        <v>25</v>
      </c>
      <c r="E42" s="2729">
        <v>25</v>
      </c>
      <c r="F42" s="2730">
        <v>2</v>
      </c>
      <c r="G42" s="2732">
        <v>27</v>
      </c>
      <c r="H42" s="2731">
        <v>22</v>
      </c>
      <c r="I42" s="2730">
        <v>2</v>
      </c>
      <c r="J42" s="2733">
        <v>24</v>
      </c>
      <c r="K42" s="2729">
        <v>0</v>
      </c>
      <c r="L42" s="2730">
        <v>0</v>
      </c>
      <c r="M42" s="2732">
        <v>0</v>
      </c>
      <c r="N42" s="2725">
        <v>70</v>
      </c>
      <c r="O42" s="2726">
        <v>6</v>
      </c>
      <c r="P42" s="2727">
        <v>76</v>
      </c>
    </row>
    <row r="43" spans="1:16" ht="30" customHeight="1" x14ac:dyDescent="0.3">
      <c r="A43" s="2728" t="s">
        <v>290</v>
      </c>
      <c r="B43" s="2729">
        <v>12</v>
      </c>
      <c r="C43" s="2730">
        <v>0</v>
      </c>
      <c r="D43" s="2730">
        <v>12</v>
      </c>
      <c r="E43" s="2729">
        <v>15</v>
      </c>
      <c r="F43" s="2730">
        <v>3</v>
      </c>
      <c r="G43" s="2732">
        <v>18</v>
      </c>
      <c r="H43" s="2731">
        <v>18</v>
      </c>
      <c r="I43" s="2730">
        <v>0</v>
      </c>
      <c r="J43" s="2733">
        <v>18</v>
      </c>
      <c r="K43" s="2729">
        <v>10</v>
      </c>
      <c r="L43" s="2730">
        <v>1</v>
      </c>
      <c r="M43" s="2732">
        <v>11</v>
      </c>
      <c r="N43" s="2725">
        <v>55</v>
      </c>
      <c r="O43" s="2726">
        <v>4</v>
      </c>
      <c r="P43" s="2727">
        <v>59</v>
      </c>
    </row>
    <row r="44" spans="1:16" ht="30" customHeight="1" x14ac:dyDescent="0.3">
      <c r="A44" s="2728" t="s">
        <v>291</v>
      </c>
      <c r="B44" s="2729">
        <v>18</v>
      </c>
      <c r="C44" s="2730">
        <v>0</v>
      </c>
      <c r="D44" s="2730">
        <v>18</v>
      </c>
      <c r="E44" s="2729">
        <v>20</v>
      </c>
      <c r="F44" s="2730">
        <v>1</v>
      </c>
      <c r="G44" s="2732">
        <v>21</v>
      </c>
      <c r="H44" s="2731">
        <v>25</v>
      </c>
      <c r="I44" s="2730">
        <v>5</v>
      </c>
      <c r="J44" s="2733">
        <v>30</v>
      </c>
      <c r="K44" s="2729">
        <v>0</v>
      </c>
      <c r="L44" s="2730">
        <v>0</v>
      </c>
      <c r="M44" s="2732">
        <v>0</v>
      </c>
      <c r="N44" s="2725">
        <v>63</v>
      </c>
      <c r="O44" s="2726">
        <v>6</v>
      </c>
      <c r="P44" s="2727">
        <v>69</v>
      </c>
    </row>
    <row r="45" spans="1:16" ht="30" customHeight="1" x14ac:dyDescent="0.3">
      <c r="A45" s="2728" t="s">
        <v>174</v>
      </c>
      <c r="B45" s="2729">
        <v>38</v>
      </c>
      <c r="C45" s="2730">
        <v>8</v>
      </c>
      <c r="D45" s="2730">
        <v>46</v>
      </c>
      <c r="E45" s="2729">
        <v>33</v>
      </c>
      <c r="F45" s="2730">
        <v>6</v>
      </c>
      <c r="G45" s="2732">
        <v>39</v>
      </c>
      <c r="H45" s="2731">
        <v>54</v>
      </c>
      <c r="I45" s="2730">
        <v>33</v>
      </c>
      <c r="J45" s="2733">
        <v>87</v>
      </c>
      <c r="K45" s="2729">
        <v>37</v>
      </c>
      <c r="L45" s="2730">
        <v>12</v>
      </c>
      <c r="M45" s="2732">
        <v>49</v>
      </c>
      <c r="N45" s="2725">
        <v>162</v>
      </c>
      <c r="O45" s="2726">
        <v>59</v>
      </c>
      <c r="P45" s="2727">
        <v>221</v>
      </c>
    </row>
    <row r="46" spans="1:16" ht="42.75" customHeight="1" x14ac:dyDescent="0.3">
      <c r="A46" s="2728" t="s">
        <v>292</v>
      </c>
      <c r="B46" s="2729">
        <v>26</v>
      </c>
      <c r="C46" s="2730">
        <v>7</v>
      </c>
      <c r="D46" s="2730">
        <v>33</v>
      </c>
      <c r="E46" s="2729">
        <v>28</v>
      </c>
      <c r="F46" s="2730">
        <v>3</v>
      </c>
      <c r="G46" s="2732">
        <v>31</v>
      </c>
      <c r="H46" s="2731">
        <v>33</v>
      </c>
      <c r="I46" s="2730">
        <v>19</v>
      </c>
      <c r="J46" s="2733">
        <v>52</v>
      </c>
      <c r="K46" s="2729">
        <v>11</v>
      </c>
      <c r="L46" s="2730">
        <v>15</v>
      </c>
      <c r="M46" s="2732">
        <v>26</v>
      </c>
      <c r="N46" s="2725">
        <v>98</v>
      </c>
      <c r="O46" s="2726">
        <v>44</v>
      </c>
      <c r="P46" s="2727">
        <v>142</v>
      </c>
    </row>
    <row r="47" spans="1:16" ht="30" customHeight="1" x14ac:dyDescent="0.3">
      <c r="A47" s="2728" t="s">
        <v>175</v>
      </c>
      <c r="B47" s="2729">
        <v>17</v>
      </c>
      <c r="C47" s="2730">
        <v>1</v>
      </c>
      <c r="D47" s="2730">
        <v>18</v>
      </c>
      <c r="E47" s="2729">
        <v>16</v>
      </c>
      <c r="F47" s="2730">
        <v>0</v>
      </c>
      <c r="G47" s="2732">
        <v>16</v>
      </c>
      <c r="H47" s="2731">
        <v>25</v>
      </c>
      <c r="I47" s="2730">
        <v>13</v>
      </c>
      <c r="J47" s="2733">
        <v>38</v>
      </c>
      <c r="K47" s="2729">
        <v>0</v>
      </c>
      <c r="L47" s="2730">
        <v>0</v>
      </c>
      <c r="M47" s="2732">
        <v>0</v>
      </c>
      <c r="N47" s="2725">
        <v>58</v>
      </c>
      <c r="O47" s="2726">
        <v>14</v>
      </c>
      <c r="P47" s="2727">
        <v>72</v>
      </c>
    </row>
    <row r="48" spans="1:16" ht="30" customHeight="1" thickBot="1" x14ac:dyDescent="0.35">
      <c r="A48" s="2797" t="s">
        <v>176</v>
      </c>
      <c r="B48" s="2789">
        <v>19</v>
      </c>
      <c r="C48" s="2790">
        <v>0</v>
      </c>
      <c r="D48" s="2730">
        <v>19</v>
      </c>
      <c r="E48" s="2789">
        <v>16</v>
      </c>
      <c r="F48" s="2790">
        <v>1</v>
      </c>
      <c r="G48" s="2791">
        <v>17</v>
      </c>
      <c r="H48" s="2792">
        <v>27</v>
      </c>
      <c r="I48" s="2790">
        <v>4</v>
      </c>
      <c r="J48" s="2793">
        <v>31</v>
      </c>
      <c r="K48" s="2789">
        <v>12</v>
      </c>
      <c r="L48" s="2790">
        <v>3</v>
      </c>
      <c r="M48" s="2791">
        <v>15</v>
      </c>
      <c r="N48" s="2740">
        <v>74</v>
      </c>
      <c r="O48" s="2741">
        <v>8</v>
      </c>
      <c r="P48" s="2742">
        <v>82</v>
      </c>
    </row>
    <row r="49" spans="1:16" ht="28.5" customHeight="1" thickBot="1" x14ac:dyDescent="0.35">
      <c r="A49" s="2798" t="s">
        <v>12</v>
      </c>
      <c r="B49" s="2799">
        <v>950</v>
      </c>
      <c r="C49" s="2799">
        <v>186</v>
      </c>
      <c r="D49" s="2799">
        <v>1136</v>
      </c>
      <c r="E49" s="2799">
        <v>923</v>
      </c>
      <c r="F49" s="2799">
        <v>218</v>
      </c>
      <c r="G49" s="2799">
        <v>1141</v>
      </c>
      <c r="H49" s="2799">
        <v>1048</v>
      </c>
      <c r="I49" s="2799">
        <v>350</v>
      </c>
      <c r="J49" s="2799">
        <v>1398</v>
      </c>
      <c r="K49" s="2799">
        <v>598</v>
      </c>
      <c r="L49" s="2799">
        <v>340</v>
      </c>
      <c r="M49" s="2799">
        <v>938</v>
      </c>
      <c r="N49" s="2902">
        <v>3519</v>
      </c>
      <c r="O49" s="2902">
        <v>1094</v>
      </c>
      <c r="P49" s="2903">
        <v>4613</v>
      </c>
    </row>
    <row r="50" spans="1:16" ht="31.5" customHeight="1" thickBot="1" x14ac:dyDescent="0.35">
      <c r="A50" s="2800" t="s">
        <v>23</v>
      </c>
      <c r="B50" s="2801"/>
      <c r="C50" s="2802"/>
      <c r="D50" s="2803"/>
      <c r="E50" s="2804"/>
      <c r="F50" s="2804"/>
      <c r="G50" s="2805"/>
      <c r="H50" s="2804"/>
      <c r="I50" s="2804"/>
      <c r="J50" s="2806"/>
      <c r="K50" s="2807"/>
      <c r="L50" s="2804"/>
      <c r="M50" s="2805"/>
      <c r="N50" s="2808"/>
      <c r="O50" s="2809"/>
      <c r="P50" s="2810"/>
    </row>
    <row r="51" spans="1:16" ht="33" customHeight="1" thickBot="1" x14ac:dyDescent="0.35">
      <c r="A51" s="2811" t="s">
        <v>11</v>
      </c>
      <c r="B51" s="2812"/>
      <c r="C51" s="2813"/>
      <c r="D51" s="2814"/>
      <c r="E51" s="2815"/>
      <c r="F51" s="2813"/>
      <c r="G51" s="2814"/>
      <c r="H51" s="2815"/>
      <c r="I51" s="2813" t="s">
        <v>7</v>
      </c>
      <c r="J51" s="2816"/>
      <c r="K51" s="2812"/>
      <c r="L51" s="2813"/>
      <c r="M51" s="2814"/>
      <c r="N51" s="2817"/>
      <c r="O51" s="2818"/>
      <c r="P51" s="2814"/>
    </row>
    <row r="52" spans="1:16" ht="24.95" customHeight="1" x14ac:dyDescent="0.3">
      <c r="A52" s="2819" t="s">
        <v>285</v>
      </c>
      <c r="B52" s="2724">
        <v>59</v>
      </c>
      <c r="C52" s="2724">
        <v>0</v>
      </c>
      <c r="D52" s="2724">
        <v>59</v>
      </c>
      <c r="E52" s="2724">
        <v>56</v>
      </c>
      <c r="F52" s="2724">
        <v>0</v>
      </c>
      <c r="G52" s="2724">
        <v>56</v>
      </c>
      <c r="H52" s="2724">
        <v>55</v>
      </c>
      <c r="I52" s="2724">
        <v>0</v>
      </c>
      <c r="J52" s="2724">
        <v>55</v>
      </c>
      <c r="K52" s="2724">
        <v>35</v>
      </c>
      <c r="L52" s="2724">
        <v>0</v>
      </c>
      <c r="M52" s="2724">
        <v>35</v>
      </c>
      <c r="N52" s="2725">
        <v>205</v>
      </c>
      <c r="O52" s="2726">
        <v>0</v>
      </c>
      <c r="P52" s="2727">
        <v>205</v>
      </c>
    </row>
    <row r="53" spans="1:16" ht="24.95" customHeight="1" x14ac:dyDescent="0.3">
      <c r="A53" s="2728" t="s">
        <v>162</v>
      </c>
      <c r="B53" s="2729">
        <v>35</v>
      </c>
      <c r="C53" s="2729">
        <v>1</v>
      </c>
      <c r="D53" s="2729">
        <v>36</v>
      </c>
      <c r="E53" s="2729">
        <v>39</v>
      </c>
      <c r="F53" s="2729">
        <v>2</v>
      </c>
      <c r="G53" s="2729">
        <v>41</v>
      </c>
      <c r="H53" s="2729">
        <v>37</v>
      </c>
      <c r="I53" s="2729">
        <v>10</v>
      </c>
      <c r="J53" s="2729">
        <v>47</v>
      </c>
      <c r="K53" s="2729">
        <v>19</v>
      </c>
      <c r="L53" s="2729">
        <v>4</v>
      </c>
      <c r="M53" s="2729">
        <v>23</v>
      </c>
      <c r="N53" s="2725">
        <v>130</v>
      </c>
      <c r="O53" s="2726">
        <v>17</v>
      </c>
      <c r="P53" s="2727">
        <v>147</v>
      </c>
    </row>
    <row r="54" spans="1:16" ht="24.95" customHeight="1" x14ac:dyDescent="0.3">
      <c r="A54" s="2728" t="s">
        <v>286</v>
      </c>
      <c r="B54" s="2729">
        <v>24</v>
      </c>
      <c r="C54" s="2729">
        <v>0</v>
      </c>
      <c r="D54" s="2729">
        <v>24</v>
      </c>
      <c r="E54" s="2729">
        <v>23</v>
      </c>
      <c r="F54" s="2729">
        <v>0</v>
      </c>
      <c r="G54" s="2729">
        <v>23</v>
      </c>
      <c r="H54" s="2729">
        <v>26</v>
      </c>
      <c r="I54" s="2729">
        <v>1</v>
      </c>
      <c r="J54" s="2729">
        <v>27</v>
      </c>
      <c r="K54" s="2729">
        <v>16</v>
      </c>
      <c r="L54" s="2729">
        <v>1</v>
      </c>
      <c r="M54" s="2729">
        <v>17</v>
      </c>
      <c r="N54" s="2725">
        <v>89</v>
      </c>
      <c r="O54" s="2726">
        <v>2</v>
      </c>
      <c r="P54" s="2727">
        <v>91</v>
      </c>
    </row>
    <row r="55" spans="1:16" ht="24.95" customHeight="1" x14ac:dyDescent="0.3">
      <c r="A55" s="2728" t="s">
        <v>287</v>
      </c>
      <c r="B55" s="2729">
        <v>38</v>
      </c>
      <c r="C55" s="2729">
        <v>0</v>
      </c>
      <c r="D55" s="2729">
        <v>38</v>
      </c>
      <c r="E55" s="2729">
        <v>31</v>
      </c>
      <c r="F55" s="2729">
        <v>2</v>
      </c>
      <c r="G55" s="2729">
        <v>33</v>
      </c>
      <c r="H55" s="2729">
        <v>23</v>
      </c>
      <c r="I55" s="2729">
        <v>4</v>
      </c>
      <c r="J55" s="2729">
        <v>27</v>
      </c>
      <c r="K55" s="2729">
        <v>30</v>
      </c>
      <c r="L55" s="2729">
        <v>3</v>
      </c>
      <c r="M55" s="2729">
        <v>33</v>
      </c>
      <c r="N55" s="2725">
        <v>122</v>
      </c>
      <c r="O55" s="2726">
        <v>9</v>
      </c>
      <c r="P55" s="2727">
        <v>131</v>
      </c>
    </row>
    <row r="56" spans="1:16" ht="24.95" customHeight="1" x14ac:dyDescent="0.3">
      <c r="A56" s="2734" t="s">
        <v>163</v>
      </c>
      <c r="B56" s="2729">
        <v>48</v>
      </c>
      <c r="C56" s="2729">
        <v>1</v>
      </c>
      <c r="D56" s="2729">
        <v>49</v>
      </c>
      <c r="E56" s="2729">
        <v>43</v>
      </c>
      <c r="F56" s="2729">
        <v>6</v>
      </c>
      <c r="G56" s="2729">
        <v>49</v>
      </c>
      <c r="H56" s="2729">
        <v>51</v>
      </c>
      <c r="I56" s="2729">
        <v>7</v>
      </c>
      <c r="J56" s="2729">
        <v>58</v>
      </c>
      <c r="K56" s="2729">
        <v>32</v>
      </c>
      <c r="L56" s="2729">
        <v>21</v>
      </c>
      <c r="M56" s="2729">
        <v>53</v>
      </c>
      <c r="N56" s="2725">
        <v>174</v>
      </c>
      <c r="O56" s="2726">
        <v>35</v>
      </c>
      <c r="P56" s="2727">
        <v>209</v>
      </c>
    </row>
    <row r="57" spans="1:16" ht="24.95" customHeight="1" x14ac:dyDescent="0.3">
      <c r="A57" s="2728" t="s">
        <v>288</v>
      </c>
      <c r="B57" s="2729">
        <v>22</v>
      </c>
      <c r="C57" s="2729">
        <v>2</v>
      </c>
      <c r="D57" s="2729">
        <v>24</v>
      </c>
      <c r="E57" s="2729">
        <v>17</v>
      </c>
      <c r="F57" s="2729">
        <v>1</v>
      </c>
      <c r="G57" s="2729">
        <v>18</v>
      </c>
      <c r="H57" s="2729">
        <v>17</v>
      </c>
      <c r="I57" s="2729">
        <v>1</v>
      </c>
      <c r="J57" s="2729">
        <v>18</v>
      </c>
      <c r="K57" s="2729">
        <v>15</v>
      </c>
      <c r="L57" s="2729">
        <v>2</v>
      </c>
      <c r="M57" s="2729">
        <v>17</v>
      </c>
      <c r="N57" s="2725">
        <v>71</v>
      </c>
      <c r="O57" s="2726">
        <v>6</v>
      </c>
      <c r="P57" s="2727">
        <v>77</v>
      </c>
    </row>
    <row r="58" spans="1:16" ht="24.95" customHeight="1" x14ac:dyDescent="0.3">
      <c r="A58" s="2728" t="s">
        <v>164</v>
      </c>
      <c r="B58" s="2729">
        <v>50</v>
      </c>
      <c r="C58" s="2729">
        <v>1</v>
      </c>
      <c r="D58" s="2729">
        <v>51</v>
      </c>
      <c r="E58" s="2729">
        <v>50</v>
      </c>
      <c r="F58" s="2729">
        <v>7</v>
      </c>
      <c r="G58" s="2729">
        <v>57</v>
      </c>
      <c r="H58" s="2729">
        <v>31</v>
      </c>
      <c r="I58" s="2729">
        <v>5</v>
      </c>
      <c r="J58" s="2729">
        <v>36</v>
      </c>
      <c r="K58" s="2729">
        <v>43</v>
      </c>
      <c r="L58" s="2729">
        <v>4</v>
      </c>
      <c r="M58" s="2729">
        <v>47</v>
      </c>
      <c r="N58" s="2725">
        <v>174</v>
      </c>
      <c r="O58" s="2726">
        <v>17</v>
      </c>
      <c r="P58" s="2727">
        <v>191</v>
      </c>
    </row>
    <row r="59" spans="1:16" ht="40.5" x14ac:dyDescent="0.3">
      <c r="A59" s="2728" t="s">
        <v>198</v>
      </c>
      <c r="B59" s="2729">
        <v>0</v>
      </c>
      <c r="C59" s="2729">
        <v>0</v>
      </c>
      <c r="D59" s="2729">
        <v>0</v>
      </c>
      <c r="E59" s="2729">
        <v>0</v>
      </c>
      <c r="F59" s="2729">
        <v>0</v>
      </c>
      <c r="G59" s="2729">
        <v>0</v>
      </c>
      <c r="H59" s="2729">
        <v>0</v>
      </c>
      <c r="I59" s="2729">
        <v>0</v>
      </c>
      <c r="J59" s="2729">
        <v>0</v>
      </c>
      <c r="K59" s="2729">
        <v>0</v>
      </c>
      <c r="L59" s="2729">
        <v>0</v>
      </c>
      <c r="M59" s="2729">
        <v>0</v>
      </c>
      <c r="N59" s="2725">
        <v>0</v>
      </c>
      <c r="O59" s="2726">
        <v>0</v>
      </c>
      <c r="P59" s="2727">
        <v>0</v>
      </c>
    </row>
    <row r="60" spans="1:16" ht="40.5" x14ac:dyDescent="0.3">
      <c r="A60" s="2728" t="s">
        <v>199</v>
      </c>
      <c r="B60" s="2729">
        <v>17</v>
      </c>
      <c r="C60" s="2729">
        <v>0</v>
      </c>
      <c r="D60" s="2729">
        <v>17</v>
      </c>
      <c r="E60" s="2729">
        <v>11</v>
      </c>
      <c r="F60" s="2729">
        <v>1</v>
      </c>
      <c r="G60" s="2729">
        <v>12</v>
      </c>
      <c r="H60" s="2729">
        <v>15</v>
      </c>
      <c r="I60" s="2729">
        <v>0</v>
      </c>
      <c r="J60" s="2729">
        <v>15</v>
      </c>
      <c r="K60" s="2729">
        <v>0</v>
      </c>
      <c r="L60" s="2729">
        <v>2</v>
      </c>
      <c r="M60" s="2729">
        <v>2</v>
      </c>
      <c r="N60" s="2725">
        <v>43</v>
      </c>
      <c r="O60" s="2726">
        <v>3</v>
      </c>
      <c r="P60" s="2727">
        <v>46</v>
      </c>
    </row>
    <row r="61" spans="1:16" ht="24.95" customHeight="1" x14ac:dyDescent="0.3">
      <c r="A61" s="2728" t="s">
        <v>165</v>
      </c>
      <c r="B61" s="2729">
        <v>29</v>
      </c>
      <c r="C61" s="2729">
        <v>1</v>
      </c>
      <c r="D61" s="2729">
        <v>30</v>
      </c>
      <c r="E61" s="2729">
        <v>20</v>
      </c>
      <c r="F61" s="2729">
        <v>2</v>
      </c>
      <c r="G61" s="2729">
        <v>22</v>
      </c>
      <c r="H61" s="2729">
        <v>16</v>
      </c>
      <c r="I61" s="2729">
        <v>4</v>
      </c>
      <c r="J61" s="2729">
        <v>20</v>
      </c>
      <c r="K61" s="2729">
        <v>11</v>
      </c>
      <c r="L61" s="2729">
        <v>0</v>
      </c>
      <c r="M61" s="2729">
        <v>11</v>
      </c>
      <c r="N61" s="2725">
        <v>76</v>
      </c>
      <c r="O61" s="2726">
        <v>7</v>
      </c>
      <c r="P61" s="2727">
        <v>83</v>
      </c>
    </row>
    <row r="62" spans="1:16" ht="24.95" customHeight="1" thickBot="1" x14ac:dyDescent="0.35">
      <c r="A62" s="2728" t="s">
        <v>166</v>
      </c>
      <c r="B62" s="2735">
        <v>38</v>
      </c>
      <c r="C62" s="2735">
        <v>13</v>
      </c>
      <c r="D62" s="2735">
        <v>51</v>
      </c>
      <c r="E62" s="2735">
        <v>36</v>
      </c>
      <c r="F62" s="2735">
        <v>18</v>
      </c>
      <c r="G62" s="2735">
        <v>54</v>
      </c>
      <c r="H62" s="2735">
        <v>48</v>
      </c>
      <c r="I62" s="2735">
        <v>22</v>
      </c>
      <c r="J62" s="2735">
        <v>70</v>
      </c>
      <c r="K62" s="2735">
        <v>24</v>
      </c>
      <c r="L62" s="2735">
        <v>49</v>
      </c>
      <c r="M62" s="2735">
        <v>73</v>
      </c>
      <c r="N62" s="2740">
        <v>146</v>
      </c>
      <c r="O62" s="2741">
        <v>102</v>
      </c>
      <c r="P62" s="2742">
        <v>248</v>
      </c>
    </row>
    <row r="63" spans="1:16" ht="32.25" customHeight="1" thickBot="1" x14ac:dyDescent="0.35">
      <c r="A63" s="2780" t="s">
        <v>167</v>
      </c>
      <c r="B63" s="2744">
        <v>59</v>
      </c>
      <c r="C63" s="2745">
        <v>74</v>
      </c>
      <c r="D63" s="2745">
        <v>133</v>
      </c>
      <c r="E63" s="2745">
        <v>54</v>
      </c>
      <c r="F63" s="2745">
        <v>51</v>
      </c>
      <c r="G63" s="2745">
        <v>105</v>
      </c>
      <c r="H63" s="2745">
        <v>89</v>
      </c>
      <c r="I63" s="2745">
        <v>59</v>
      </c>
      <c r="J63" s="2745">
        <v>148</v>
      </c>
      <c r="K63" s="2745">
        <v>39</v>
      </c>
      <c r="L63" s="2745">
        <v>68</v>
      </c>
      <c r="M63" s="2746">
        <v>107</v>
      </c>
      <c r="N63" s="2820">
        <v>241</v>
      </c>
      <c r="O63" s="2750">
        <v>252</v>
      </c>
      <c r="P63" s="2751">
        <v>493</v>
      </c>
    </row>
    <row r="64" spans="1:16" ht="24.95" customHeight="1" x14ac:dyDescent="0.3">
      <c r="A64" s="2752" t="s">
        <v>343</v>
      </c>
      <c r="B64" s="2753">
        <v>0</v>
      </c>
      <c r="C64" s="2754">
        <v>0</v>
      </c>
      <c r="D64" s="2755">
        <v>0</v>
      </c>
      <c r="E64" s="2756">
        <v>0</v>
      </c>
      <c r="F64" s="2754">
        <v>0</v>
      </c>
      <c r="G64" s="2757">
        <v>0</v>
      </c>
      <c r="H64" s="2753">
        <v>0</v>
      </c>
      <c r="I64" s="2754">
        <v>0</v>
      </c>
      <c r="J64" s="2755">
        <v>0</v>
      </c>
      <c r="K64" s="2756">
        <v>0</v>
      </c>
      <c r="L64" s="2754">
        <v>0</v>
      </c>
      <c r="M64" s="2757">
        <v>0</v>
      </c>
      <c r="N64" s="2758">
        <v>0</v>
      </c>
      <c r="O64" s="2759">
        <v>0</v>
      </c>
      <c r="P64" s="2760">
        <v>0</v>
      </c>
    </row>
    <row r="65" spans="1:16" ht="24.95" customHeight="1" x14ac:dyDescent="0.3">
      <c r="A65" s="2761" t="s">
        <v>344</v>
      </c>
      <c r="B65" s="2762">
        <v>15</v>
      </c>
      <c r="C65" s="2763">
        <v>15</v>
      </c>
      <c r="D65" s="2764">
        <v>30</v>
      </c>
      <c r="E65" s="2765">
        <v>0</v>
      </c>
      <c r="F65" s="2763">
        <v>0</v>
      </c>
      <c r="G65" s="2766">
        <v>0</v>
      </c>
      <c r="H65" s="2762">
        <v>0</v>
      </c>
      <c r="I65" s="2763">
        <v>0</v>
      </c>
      <c r="J65" s="2764">
        <v>0</v>
      </c>
      <c r="K65" s="2765">
        <v>0</v>
      </c>
      <c r="L65" s="2763">
        <v>0</v>
      </c>
      <c r="M65" s="2766">
        <v>0</v>
      </c>
      <c r="N65" s="2767">
        <v>15</v>
      </c>
      <c r="O65" s="2768">
        <v>15</v>
      </c>
      <c r="P65" s="2769">
        <v>30</v>
      </c>
    </row>
    <row r="66" spans="1:16" ht="24.95" customHeight="1" x14ac:dyDescent="0.3">
      <c r="A66" s="2761" t="s">
        <v>345</v>
      </c>
      <c r="B66" s="2762">
        <v>44</v>
      </c>
      <c r="C66" s="2763">
        <v>59</v>
      </c>
      <c r="D66" s="2764">
        <v>103</v>
      </c>
      <c r="E66" s="2765">
        <v>54</v>
      </c>
      <c r="F66" s="2763">
        <v>51</v>
      </c>
      <c r="G66" s="2766">
        <v>105</v>
      </c>
      <c r="H66" s="2762">
        <v>89</v>
      </c>
      <c r="I66" s="2763">
        <v>59</v>
      </c>
      <c r="J66" s="2764">
        <v>148</v>
      </c>
      <c r="K66" s="2765">
        <v>39</v>
      </c>
      <c r="L66" s="2763">
        <v>68</v>
      </c>
      <c r="M66" s="2766">
        <v>107</v>
      </c>
      <c r="N66" s="2767">
        <v>226</v>
      </c>
      <c r="O66" s="2768">
        <v>237</v>
      </c>
      <c r="P66" s="2769">
        <v>463</v>
      </c>
    </row>
    <row r="67" spans="1:16" ht="24.95" customHeight="1" thickBot="1" x14ac:dyDescent="0.35">
      <c r="A67" s="2770" t="s">
        <v>346</v>
      </c>
      <c r="B67" s="2771">
        <v>0</v>
      </c>
      <c r="C67" s="2772">
        <v>0</v>
      </c>
      <c r="D67" s="2773">
        <v>0</v>
      </c>
      <c r="E67" s="2774">
        <v>0</v>
      </c>
      <c r="F67" s="2772">
        <v>0</v>
      </c>
      <c r="G67" s="2775">
        <v>0</v>
      </c>
      <c r="H67" s="2771">
        <v>0</v>
      </c>
      <c r="I67" s="2772">
        <v>0</v>
      </c>
      <c r="J67" s="2773">
        <v>0</v>
      </c>
      <c r="K67" s="2774">
        <v>0</v>
      </c>
      <c r="L67" s="2772">
        <v>0</v>
      </c>
      <c r="M67" s="2775">
        <v>0</v>
      </c>
      <c r="N67" s="2776">
        <v>0</v>
      </c>
      <c r="O67" s="2777">
        <v>0</v>
      </c>
      <c r="P67" s="2778">
        <v>0</v>
      </c>
    </row>
    <row r="68" spans="1:16" ht="24.95" customHeight="1" x14ac:dyDescent="0.3">
      <c r="A68" s="2779" t="s">
        <v>168</v>
      </c>
      <c r="B68" s="2724">
        <v>23</v>
      </c>
      <c r="C68" s="2724">
        <v>13</v>
      </c>
      <c r="D68" s="2724">
        <v>36</v>
      </c>
      <c r="E68" s="2724">
        <v>24</v>
      </c>
      <c r="F68" s="2724">
        <v>16</v>
      </c>
      <c r="G68" s="2724">
        <v>40</v>
      </c>
      <c r="H68" s="2724">
        <v>20</v>
      </c>
      <c r="I68" s="2724">
        <v>5</v>
      </c>
      <c r="J68" s="2724">
        <v>25</v>
      </c>
      <c r="K68" s="2724">
        <v>11</v>
      </c>
      <c r="L68" s="2724">
        <v>9</v>
      </c>
      <c r="M68" s="2724">
        <v>20</v>
      </c>
      <c r="N68" s="2725">
        <v>78</v>
      </c>
      <c r="O68" s="2726">
        <v>43</v>
      </c>
      <c r="P68" s="2727">
        <v>121</v>
      </c>
    </row>
    <row r="69" spans="1:16" ht="24.95" customHeight="1" x14ac:dyDescent="0.3">
      <c r="A69" s="2728" t="s">
        <v>289</v>
      </c>
      <c r="B69" s="2729">
        <v>15</v>
      </c>
      <c r="C69" s="2729">
        <v>10</v>
      </c>
      <c r="D69" s="2729">
        <v>25</v>
      </c>
      <c r="E69" s="2729">
        <v>13</v>
      </c>
      <c r="F69" s="2729">
        <v>10</v>
      </c>
      <c r="G69" s="2729">
        <v>23</v>
      </c>
      <c r="H69" s="2729">
        <v>0</v>
      </c>
      <c r="I69" s="2729">
        <v>0</v>
      </c>
      <c r="J69" s="2729">
        <v>0</v>
      </c>
      <c r="K69" s="2729">
        <v>0</v>
      </c>
      <c r="L69" s="2729">
        <v>3</v>
      </c>
      <c r="M69" s="2729">
        <v>3</v>
      </c>
      <c r="N69" s="2725">
        <v>28</v>
      </c>
      <c r="O69" s="2726">
        <v>23</v>
      </c>
      <c r="P69" s="2727">
        <v>51</v>
      </c>
    </row>
    <row r="70" spans="1:16" ht="24.95" customHeight="1" x14ac:dyDescent="0.3">
      <c r="A70" s="2728" t="s">
        <v>169</v>
      </c>
      <c r="B70" s="2729">
        <v>27</v>
      </c>
      <c r="C70" s="2729">
        <v>12</v>
      </c>
      <c r="D70" s="2729">
        <v>39</v>
      </c>
      <c r="E70" s="2729">
        <v>27</v>
      </c>
      <c r="F70" s="2729">
        <v>9</v>
      </c>
      <c r="G70" s="2729">
        <v>36</v>
      </c>
      <c r="H70" s="2729">
        <v>26</v>
      </c>
      <c r="I70" s="2729">
        <v>12</v>
      </c>
      <c r="J70" s="2729">
        <v>38</v>
      </c>
      <c r="K70" s="2729">
        <v>12</v>
      </c>
      <c r="L70" s="2729">
        <v>22</v>
      </c>
      <c r="M70" s="2729">
        <v>34</v>
      </c>
      <c r="N70" s="2725">
        <v>92</v>
      </c>
      <c r="O70" s="2726">
        <v>55</v>
      </c>
      <c r="P70" s="2727">
        <v>147</v>
      </c>
    </row>
    <row r="71" spans="1:16" ht="24.95" customHeight="1" x14ac:dyDescent="0.3">
      <c r="A71" s="2728" t="s">
        <v>200</v>
      </c>
      <c r="B71" s="2729">
        <v>16</v>
      </c>
      <c r="C71" s="2729">
        <v>1</v>
      </c>
      <c r="D71" s="2729">
        <v>17</v>
      </c>
      <c r="E71" s="2729">
        <v>16</v>
      </c>
      <c r="F71" s="2729">
        <v>2</v>
      </c>
      <c r="G71" s="2729">
        <v>18</v>
      </c>
      <c r="H71" s="2729">
        <v>12</v>
      </c>
      <c r="I71" s="2729">
        <v>1</v>
      </c>
      <c r="J71" s="2729">
        <v>13</v>
      </c>
      <c r="K71" s="2729">
        <v>0</v>
      </c>
      <c r="L71" s="2729">
        <v>4</v>
      </c>
      <c r="M71" s="2729">
        <v>4</v>
      </c>
      <c r="N71" s="2725">
        <v>44</v>
      </c>
      <c r="O71" s="2726">
        <v>8</v>
      </c>
      <c r="P71" s="2727">
        <v>52</v>
      </c>
    </row>
    <row r="72" spans="1:16" ht="24.95" customHeight="1" thickBot="1" x14ac:dyDescent="0.35">
      <c r="A72" s="2728" t="s">
        <v>170</v>
      </c>
      <c r="B72" s="2735">
        <v>40</v>
      </c>
      <c r="C72" s="2735">
        <v>7</v>
      </c>
      <c r="D72" s="2735">
        <v>47</v>
      </c>
      <c r="E72" s="2735">
        <v>33</v>
      </c>
      <c r="F72" s="2735">
        <v>20</v>
      </c>
      <c r="G72" s="2735">
        <v>53</v>
      </c>
      <c r="H72" s="2735">
        <v>54</v>
      </c>
      <c r="I72" s="2735">
        <v>24</v>
      </c>
      <c r="J72" s="2735">
        <v>78</v>
      </c>
      <c r="K72" s="2735">
        <v>17</v>
      </c>
      <c r="L72" s="2735">
        <v>37</v>
      </c>
      <c r="M72" s="2735">
        <v>54</v>
      </c>
      <c r="N72" s="2740">
        <v>144</v>
      </c>
      <c r="O72" s="2741">
        <v>88</v>
      </c>
      <c r="P72" s="2742">
        <v>232</v>
      </c>
    </row>
    <row r="73" spans="1:16" ht="24.95" customHeight="1" thickBot="1" x14ac:dyDescent="0.35">
      <c r="A73" s="2821" t="s">
        <v>171</v>
      </c>
      <c r="B73" s="2822">
        <v>209</v>
      </c>
      <c r="C73" s="2823">
        <v>16</v>
      </c>
      <c r="D73" s="2823">
        <v>225</v>
      </c>
      <c r="E73" s="2823">
        <v>178</v>
      </c>
      <c r="F73" s="2823">
        <v>38</v>
      </c>
      <c r="G73" s="2823">
        <v>216</v>
      </c>
      <c r="H73" s="2823">
        <v>191</v>
      </c>
      <c r="I73" s="2823">
        <v>86</v>
      </c>
      <c r="J73" s="2823">
        <v>277</v>
      </c>
      <c r="K73" s="2823">
        <v>170</v>
      </c>
      <c r="L73" s="2823">
        <v>57</v>
      </c>
      <c r="M73" s="2823">
        <v>227</v>
      </c>
      <c r="N73" s="2823">
        <v>748</v>
      </c>
      <c r="O73" s="2823">
        <v>197</v>
      </c>
      <c r="P73" s="2824">
        <v>945</v>
      </c>
    </row>
    <row r="74" spans="1:16" ht="24.95" customHeight="1" x14ac:dyDescent="0.3">
      <c r="A74" s="2752" t="s">
        <v>347</v>
      </c>
      <c r="B74" s="2718">
        <v>13</v>
      </c>
      <c r="C74" s="2719">
        <v>0</v>
      </c>
      <c r="D74" s="2825">
        <v>13</v>
      </c>
      <c r="E74" s="2718">
        <v>11</v>
      </c>
      <c r="F74" s="2719">
        <v>1</v>
      </c>
      <c r="G74" s="2825">
        <v>12</v>
      </c>
      <c r="H74" s="2718">
        <v>7</v>
      </c>
      <c r="I74" s="2719">
        <v>1</v>
      </c>
      <c r="J74" s="2825">
        <v>8</v>
      </c>
      <c r="K74" s="2718">
        <v>13</v>
      </c>
      <c r="L74" s="2719">
        <v>2</v>
      </c>
      <c r="M74" s="2783">
        <v>15</v>
      </c>
      <c r="N74" s="2826">
        <v>44</v>
      </c>
      <c r="O74" s="2785">
        <v>4</v>
      </c>
      <c r="P74" s="2786">
        <v>48</v>
      </c>
    </row>
    <row r="75" spans="1:16" ht="24.95" customHeight="1" x14ac:dyDescent="0.3">
      <c r="A75" s="2761" t="s">
        <v>348</v>
      </c>
      <c r="B75" s="2729">
        <v>48</v>
      </c>
      <c r="C75" s="2730">
        <v>4</v>
      </c>
      <c r="D75" s="2733">
        <v>52</v>
      </c>
      <c r="E75" s="2729">
        <v>35</v>
      </c>
      <c r="F75" s="2730">
        <v>10</v>
      </c>
      <c r="G75" s="2733">
        <v>45</v>
      </c>
      <c r="H75" s="2729">
        <v>46</v>
      </c>
      <c r="I75" s="2730">
        <v>15</v>
      </c>
      <c r="J75" s="2733">
        <v>61</v>
      </c>
      <c r="K75" s="2729">
        <v>43</v>
      </c>
      <c r="L75" s="2730">
        <v>14</v>
      </c>
      <c r="M75" s="2732">
        <v>57</v>
      </c>
      <c r="N75" s="2827">
        <v>172</v>
      </c>
      <c r="O75" s="2828">
        <v>43</v>
      </c>
      <c r="P75" s="2829">
        <v>215</v>
      </c>
    </row>
    <row r="76" spans="1:16" ht="24.95" customHeight="1" x14ac:dyDescent="0.3">
      <c r="A76" s="2761" t="s">
        <v>349</v>
      </c>
      <c r="B76" s="2729">
        <v>15</v>
      </c>
      <c r="C76" s="2730">
        <v>0</v>
      </c>
      <c r="D76" s="2733">
        <v>15</v>
      </c>
      <c r="E76" s="2729">
        <v>10</v>
      </c>
      <c r="F76" s="2730">
        <v>1</v>
      </c>
      <c r="G76" s="2733">
        <v>11</v>
      </c>
      <c r="H76" s="2729">
        <v>14</v>
      </c>
      <c r="I76" s="2730">
        <v>0</v>
      </c>
      <c r="J76" s="2733">
        <v>14</v>
      </c>
      <c r="K76" s="2729">
        <v>13</v>
      </c>
      <c r="L76" s="2730">
        <v>0</v>
      </c>
      <c r="M76" s="2732">
        <v>13</v>
      </c>
      <c r="N76" s="2827">
        <v>52</v>
      </c>
      <c r="O76" s="2828">
        <v>1</v>
      </c>
      <c r="P76" s="2829">
        <v>53</v>
      </c>
    </row>
    <row r="77" spans="1:16" ht="24.95" customHeight="1" x14ac:dyDescent="0.3">
      <c r="A77" s="2761" t="s">
        <v>350</v>
      </c>
      <c r="B77" s="2729">
        <v>7</v>
      </c>
      <c r="C77" s="2730">
        <v>0</v>
      </c>
      <c r="D77" s="2733">
        <v>7</v>
      </c>
      <c r="E77" s="2729">
        <v>7</v>
      </c>
      <c r="F77" s="2730">
        <v>2</v>
      </c>
      <c r="G77" s="2733">
        <v>9</v>
      </c>
      <c r="H77" s="2729">
        <v>7</v>
      </c>
      <c r="I77" s="2730">
        <v>0</v>
      </c>
      <c r="J77" s="2733">
        <v>7</v>
      </c>
      <c r="K77" s="2729">
        <v>5</v>
      </c>
      <c r="L77" s="2730">
        <v>1</v>
      </c>
      <c r="M77" s="2732">
        <v>6</v>
      </c>
      <c r="N77" s="2827">
        <v>26</v>
      </c>
      <c r="O77" s="2828">
        <v>3</v>
      </c>
      <c r="P77" s="2829">
        <v>29</v>
      </c>
    </row>
    <row r="78" spans="1:16" ht="24.95" customHeight="1" x14ac:dyDescent="0.3">
      <c r="A78" s="2761" t="s">
        <v>351</v>
      </c>
      <c r="B78" s="2729">
        <v>22</v>
      </c>
      <c r="C78" s="2730">
        <v>0</v>
      </c>
      <c r="D78" s="2733">
        <v>22</v>
      </c>
      <c r="E78" s="2729">
        <v>19</v>
      </c>
      <c r="F78" s="2730">
        <v>0</v>
      </c>
      <c r="G78" s="2733">
        <v>19</v>
      </c>
      <c r="H78" s="2729">
        <v>14</v>
      </c>
      <c r="I78" s="2730">
        <v>2</v>
      </c>
      <c r="J78" s="2733">
        <v>16</v>
      </c>
      <c r="K78" s="2729">
        <v>12</v>
      </c>
      <c r="L78" s="2730">
        <v>0</v>
      </c>
      <c r="M78" s="2732">
        <v>12</v>
      </c>
      <c r="N78" s="2827">
        <v>67</v>
      </c>
      <c r="O78" s="2828">
        <v>2</v>
      </c>
      <c r="P78" s="2829">
        <v>69</v>
      </c>
    </row>
    <row r="79" spans="1:16" ht="24.95" customHeight="1" x14ac:dyDescent="0.3">
      <c r="A79" s="2761" t="s">
        <v>352</v>
      </c>
      <c r="B79" s="2729">
        <v>9</v>
      </c>
      <c r="C79" s="2730">
        <v>0</v>
      </c>
      <c r="D79" s="2733">
        <v>9</v>
      </c>
      <c r="E79" s="2729">
        <v>9</v>
      </c>
      <c r="F79" s="2730">
        <v>0</v>
      </c>
      <c r="G79" s="2733">
        <v>9</v>
      </c>
      <c r="H79" s="2729">
        <v>9</v>
      </c>
      <c r="I79" s="2730">
        <v>0</v>
      </c>
      <c r="J79" s="2733">
        <v>9</v>
      </c>
      <c r="K79" s="2729">
        <v>3</v>
      </c>
      <c r="L79" s="2730">
        <v>0</v>
      </c>
      <c r="M79" s="2732">
        <v>3</v>
      </c>
      <c r="N79" s="2827">
        <v>30</v>
      </c>
      <c r="O79" s="2828">
        <v>0</v>
      </c>
      <c r="P79" s="2829">
        <v>30</v>
      </c>
    </row>
    <row r="80" spans="1:16" ht="24.95" customHeight="1" x14ac:dyDescent="0.3">
      <c r="A80" s="2761" t="s">
        <v>353</v>
      </c>
      <c r="B80" s="2729">
        <v>10</v>
      </c>
      <c r="C80" s="2730">
        <v>1</v>
      </c>
      <c r="D80" s="2733">
        <v>11</v>
      </c>
      <c r="E80" s="2729">
        <v>11</v>
      </c>
      <c r="F80" s="2730">
        <v>1</v>
      </c>
      <c r="G80" s="2733">
        <v>12</v>
      </c>
      <c r="H80" s="2729">
        <v>11</v>
      </c>
      <c r="I80" s="2730">
        <v>1</v>
      </c>
      <c r="J80" s="2733">
        <v>12</v>
      </c>
      <c r="K80" s="2729">
        <v>6</v>
      </c>
      <c r="L80" s="2730">
        <v>3</v>
      </c>
      <c r="M80" s="2732">
        <v>9</v>
      </c>
      <c r="N80" s="2827">
        <v>38</v>
      </c>
      <c r="O80" s="2828">
        <v>6</v>
      </c>
      <c r="P80" s="2829">
        <v>44</v>
      </c>
    </row>
    <row r="81" spans="1:16" ht="24.95" customHeight="1" x14ac:dyDescent="0.3">
      <c r="A81" s="2761" t="s">
        <v>354</v>
      </c>
      <c r="B81" s="2729">
        <v>41</v>
      </c>
      <c r="C81" s="2730">
        <v>6</v>
      </c>
      <c r="D81" s="2733">
        <v>47</v>
      </c>
      <c r="E81" s="2729">
        <v>40</v>
      </c>
      <c r="F81" s="2730">
        <v>19</v>
      </c>
      <c r="G81" s="2733">
        <v>59</v>
      </c>
      <c r="H81" s="2729">
        <v>39</v>
      </c>
      <c r="I81" s="2730">
        <v>48</v>
      </c>
      <c r="J81" s="2733">
        <v>87</v>
      </c>
      <c r="K81" s="2729">
        <v>39</v>
      </c>
      <c r="L81" s="2730">
        <v>18</v>
      </c>
      <c r="M81" s="2732">
        <v>57</v>
      </c>
      <c r="N81" s="2827">
        <v>159</v>
      </c>
      <c r="O81" s="2828">
        <v>91</v>
      </c>
      <c r="P81" s="2829">
        <v>250</v>
      </c>
    </row>
    <row r="82" spans="1:16" ht="24.95" customHeight="1" x14ac:dyDescent="0.3">
      <c r="A82" s="2761" t="s">
        <v>355</v>
      </c>
      <c r="B82" s="2729">
        <v>12</v>
      </c>
      <c r="C82" s="2730">
        <v>0</v>
      </c>
      <c r="D82" s="2733">
        <v>12</v>
      </c>
      <c r="E82" s="2729">
        <v>9</v>
      </c>
      <c r="F82" s="2730">
        <v>1</v>
      </c>
      <c r="G82" s="2733">
        <v>10</v>
      </c>
      <c r="H82" s="2729">
        <v>12</v>
      </c>
      <c r="I82" s="2730">
        <v>1</v>
      </c>
      <c r="J82" s="2733">
        <v>13</v>
      </c>
      <c r="K82" s="2729">
        <v>9</v>
      </c>
      <c r="L82" s="2730">
        <v>2</v>
      </c>
      <c r="M82" s="2732">
        <v>11</v>
      </c>
      <c r="N82" s="2827">
        <v>42</v>
      </c>
      <c r="O82" s="2828">
        <v>4</v>
      </c>
      <c r="P82" s="2829">
        <v>46</v>
      </c>
    </row>
    <row r="83" spans="1:16" ht="24.95" customHeight="1" x14ac:dyDescent="0.3">
      <c r="A83" s="2761" t="s">
        <v>356</v>
      </c>
      <c r="B83" s="2729">
        <v>19</v>
      </c>
      <c r="C83" s="2730">
        <v>3</v>
      </c>
      <c r="D83" s="2733">
        <v>22</v>
      </c>
      <c r="E83" s="2729">
        <v>18</v>
      </c>
      <c r="F83" s="2730">
        <v>0</v>
      </c>
      <c r="G83" s="2733">
        <v>18</v>
      </c>
      <c r="H83" s="2729">
        <v>18</v>
      </c>
      <c r="I83" s="2730">
        <v>10</v>
      </c>
      <c r="J83" s="2733">
        <v>28</v>
      </c>
      <c r="K83" s="2729">
        <v>14</v>
      </c>
      <c r="L83" s="2730">
        <v>8</v>
      </c>
      <c r="M83" s="2732">
        <v>22</v>
      </c>
      <c r="N83" s="2827">
        <v>69</v>
      </c>
      <c r="O83" s="2828">
        <v>21</v>
      </c>
      <c r="P83" s="2829">
        <v>90</v>
      </c>
    </row>
    <row r="84" spans="1:16" ht="24.95" customHeight="1" thickBot="1" x14ac:dyDescent="0.35">
      <c r="A84" s="2770" t="s">
        <v>357</v>
      </c>
      <c r="B84" s="2789">
        <v>13</v>
      </c>
      <c r="C84" s="2790">
        <v>2</v>
      </c>
      <c r="D84" s="2793">
        <v>15</v>
      </c>
      <c r="E84" s="2789">
        <v>9</v>
      </c>
      <c r="F84" s="2790">
        <v>3</v>
      </c>
      <c r="G84" s="2793">
        <v>12</v>
      </c>
      <c r="H84" s="2789">
        <v>14</v>
      </c>
      <c r="I84" s="2790">
        <v>8</v>
      </c>
      <c r="J84" s="2793">
        <v>22</v>
      </c>
      <c r="K84" s="2789">
        <v>13</v>
      </c>
      <c r="L84" s="2790">
        <v>9</v>
      </c>
      <c r="M84" s="2791">
        <v>22</v>
      </c>
      <c r="N84" s="2830">
        <v>49</v>
      </c>
      <c r="O84" s="2831">
        <v>22</v>
      </c>
      <c r="P84" s="2832">
        <v>71</v>
      </c>
    </row>
    <row r="85" spans="1:16" ht="24.95" customHeight="1" x14ac:dyDescent="0.3">
      <c r="A85" s="2779" t="s">
        <v>172</v>
      </c>
      <c r="B85" s="2724">
        <v>34</v>
      </c>
      <c r="C85" s="2724">
        <v>1</v>
      </c>
      <c r="D85" s="2724">
        <v>35</v>
      </c>
      <c r="E85" s="2724">
        <v>28</v>
      </c>
      <c r="F85" s="2724">
        <v>5</v>
      </c>
      <c r="G85" s="2724">
        <v>33</v>
      </c>
      <c r="H85" s="2724">
        <v>25</v>
      </c>
      <c r="I85" s="2724">
        <v>12</v>
      </c>
      <c r="J85" s="2724">
        <v>37</v>
      </c>
      <c r="K85" s="2724">
        <v>26</v>
      </c>
      <c r="L85" s="2724">
        <v>1</v>
      </c>
      <c r="M85" s="2724">
        <v>27</v>
      </c>
      <c r="N85" s="2725">
        <v>113</v>
      </c>
      <c r="O85" s="2726">
        <v>19</v>
      </c>
      <c r="P85" s="2727">
        <v>132</v>
      </c>
    </row>
    <row r="86" spans="1:16" ht="24.95" customHeight="1" x14ac:dyDescent="0.3">
      <c r="A86" s="2728" t="s">
        <v>173</v>
      </c>
      <c r="B86" s="2729">
        <v>22</v>
      </c>
      <c r="C86" s="2729">
        <v>1</v>
      </c>
      <c r="D86" s="2729">
        <v>23</v>
      </c>
      <c r="E86" s="2729">
        <v>22</v>
      </c>
      <c r="F86" s="2729">
        <v>2</v>
      </c>
      <c r="G86" s="2729">
        <v>24</v>
      </c>
      <c r="H86" s="2729">
        <v>19</v>
      </c>
      <c r="I86" s="2729">
        <v>2</v>
      </c>
      <c r="J86" s="2729">
        <v>21</v>
      </c>
      <c r="K86" s="2729">
        <v>0</v>
      </c>
      <c r="L86" s="2729">
        <v>0</v>
      </c>
      <c r="M86" s="2729">
        <v>0</v>
      </c>
      <c r="N86" s="2725">
        <v>63</v>
      </c>
      <c r="O86" s="2726">
        <v>5</v>
      </c>
      <c r="P86" s="2727">
        <v>68</v>
      </c>
    </row>
    <row r="87" spans="1:16" ht="24.95" customHeight="1" x14ac:dyDescent="0.3">
      <c r="A87" s="2728" t="s">
        <v>290</v>
      </c>
      <c r="B87" s="2729">
        <v>10</v>
      </c>
      <c r="C87" s="2729">
        <v>0</v>
      </c>
      <c r="D87" s="2729">
        <v>10</v>
      </c>
      <c r="E87" s="2729">
        <v>15</v>
      </c>
      <c r="F87" s="2729">
        <v>3</v>
      </c>
      <c r="G87" s="2729">
        <v>18</v>
      </c>
      <c r="H87" s="2729">
        <v>17</v>
      </c>
      <c r="I87" s="2729">
        <v>0</v>
      </c>
      <c r="J87" s="2729">
        <v>17</v>
      </c>
      <c r="K87" s="2729">
        <v>8</v>
      </c>
      <c r="L87" s="2729">
        <v>1</v>
      </c>
      <c r="M87" s="2729">
        <v>9</v>
      </c>
      <c r="N87" s="2725">
        <v>50</v>
      </c>
      <c r="O87" s="2726">
        <v>4</v>
      </c>
      <c r="P87" s="2727">
        <v>54</v>
      </c>
    </row>
    <row r="88" spans="1:16" ht="24.95" customHeight="1" x14ac:dyDescent="0.3">
      <c r="A88" s="2728" t="s">
        <v>291</v>
      </c>
      <c r="B88" s="2729">
        <v>18</v>
      </c>
      <c r="C88" s="2729">
        <v>0</v>
      </c>
      <c r="D88" s="2729">
        <v>18</v>
      </c>
      <c r="E88" s="2729">
        <v>20</v>
      </c>
      <c r="F88" s="2729">
        <v>1</v>
      </c>
      <c r="G88" s="2729">
        <v>21</v>
      </c>
      <c r="H88" s="2729">
        <v>24</v>
      </c>
      <c r="I88" s="2729">
        <v>4</v>
      </c>
      <c r="J88" s="2729">
        <v>28</v>
      </c>
      <c r="K88" s="2729">
        <v>0</v>
      </c>
      <c r="L88" s="2729">
        <v>0</v>
      </c>
      <c r="M88" s="2729">
        <v>0</v>
      </c>
      <c r="N88" s="2725">
        <v>62</v>
      </c>
      <c r="O88" s="2726">
        <v>5</v>
      </c>
      <c r="P88" s="2727">
        <v>67</v>
      </c>
    </row>
    <row r="89" spans="1:16" ht="24.95" customHeight="1" x14ac:dyDescent="0.3">
      <c r="A89" s="2728" t="s">
        <v>174</v>
      </c>
      <c r="B89" s="2729">
        <v>38</v>
      </c>
      <c r="C89" s="2729">
        <v>8</v>
      </c>
      <c r="D89" s="2729">
        <v>46</v>
      </c>
      <c r="E89" s="2729">
        <v>33</v>
      </c>
      <c r="F89" s="2729">
        <v>6</v>
      </c>
      <c r="G89" s="2729">
        <v>39</v>
      </c>
      <c r="H89" s="2729">
        <v>47</v>
      </c>
      <c r="I89" s="2729">
        <v>33</v>
      </c>
      <c r="J89" s="2729">
        <v>80</v>
      </c>
      <c r="K89" s="2729">
        <v>37</v>
      </c>
      <c r="L89" s="2729">
        <v>11</v>
      </c>
      <c r="M89" s="2729">
        <v>48</v>
      </c>
      <c r="N89" s="2725">
        <v>155</v>
      </c>
      <c r="O89" s="2726">
        <v>58</v>
      </c>
      <c r="P89" s="2727">
        <v>213</v>
      </c>
    </row>
    <row r="90" spans="1:16" ht="40.5" x14ac:dyDescent="0.3">
      <c r="A90" s="2728" t="s">
        <v>292</v>
      </c>
      <c r="B90" s="2729">
        <v>26</v>
      </c>
      <c r="C90" s="2729">
        <v>7</v>
      </c>
      <c r="D90" s="2729">
        <v>33</v>
      </c>
      <c r="E90" s="2729">
        <v>28</v>
      </c>
      <c r="F90" s="2729">
        <v>3</v>
      </c>
      <c r="G90" s="2729">
        <v>31</v>
      </c>
      <c r="H90" s="2729">
        <v>28</v>
      </c>
      <c r="I90" s="2729">
        <v>18</v>
      </c>
      <c r="J90" s="2729">
        <v>46</v>
      </c>
      <c r="K90" s="2729">
        <v>11</v>
      </c>
      <c r="L90" s="2729">
        <v>14</v>
      </c>
      <c r="M90" s="2729">
        <v>25</v>
      </c>
      <c r="N90" s="2725">
        <v>93</v>
      </c>
      <c r="O90" s="2726">
        <v>42</v>
      </c>
      <c r="P90" s="2727">
        <v>135</v>
      </c>
    </row>
    <row r="91" spans="1:16" ht="25.5" customHeight="1" x14ac:dyDescent="0.3">
      <c r="A91" s="2728" t="s">
        <v>175</v>
      </c>
      <c r="B91" s="2729">
        <v>17</v>
      </c>
      <c r="C91" s="2729">
        <v>1</v>
      </c>
      <c r="D91" s="2729">
        <v>18</v>
      </c>
      <c r="E91" s="2729">
        <v>16</v>
      </c>
      <c r="F91" s="2729">
        <v>0</v>
      </c>
      <c r="G91" s="2729">
        <v>16</v>
      </c>
      <c r="H91" s="2729">
        <v>25</v>
      </c>
      <c r="I91" s="2729">
        <v>12</v>
      </c>
      <c r="J91" s="2729">
        <v>37</v>
      </c>
      <c r="K91" s="2729">
        <v>0</v>
      </c>
      <c r="L91" s="2729">
        <v>0</v>
      </c>
      <c r="M91" s="2729">
        <v>0</v>
      </c>
      <c r="N91" s="2725">
        <v>58</v>
      </c>
      <c r="O91" s="2726">
        <v>13</v>
      </c>
      <c r="P91" s="2727">
        <v>71</v>
      </c>
    </row>
    <row r="92" spans="1:16" ht="24.95" customHeight="1" thickBot="1" x14ac:dyDescent="0.35">
      <c r="A92" s="2797" t="s">
        <v>176</v>
      </c>
      <c r="B92" s="2789">
        <v>19</v>
      </c>
      <c r="C92" s="2789">
        <v>0</v>
      </c>
      <c r="D92" s="2789">
        <v>19</v>
      </c>
      <c r="E92" s="2789">
        <v>16</v>
      </c>
      <c r="F92" s="2789">
        <v>1</v>
      </c>
      <c r="G92" s="2789">
        <v>17</v>
      </c>
      <c r="H92" s="2789">
        <v>24</v>
      </c>
      <c r="I92" s="2789">
        <v>4</v>
      </c>
      <c r="J92" s="2789">
        <v>28</v>
      </c>
      <c r="K92" s="2789">
        <v>9</v>
      </c>
      <c r="L92" s="2789">
        <v>3</v>
      </c>
      <c r="M92" s="2789">
        <v>12</v>
      </c>
      <c r="N92" s="2740">
        <v>68</v>
      </c>
      <c r="O92" s="2741">
        <v>8</v>
      </c>
      <c r="P92" s="2742">
        <v>76</v>
      </c>
    </row>
    <row r="93" spans="1:16" ht="24.95" customHeight="1" thickBot="1" x14ac:dyDescent="0.35">
      <c r="A93" s="2712" t="s">
        <v>8</v>
      </c>
      <c r="B93" s="2833">
        <v>933</v>
      </c>
      <c r="C93" s="2833">
        <v>170</v>
      </c>
      <c r="D93" s="2833">
        <v>1103</v>
      </c>
      <c r="E93" s="2833">
        <v>849</v>
      </c>
      <c r="F93" s="2833">
        <v>206</v>
      </c>
      <c r="G93" s="2833">
        <v>1055</v>
      </c>
      <c r="H93" s="2833">
        <v>920</v>
      </c>
      <c r="I93" s="2833">
        <v>326</v>
      </c>
      <c r="J93" s="2833">
        <v>1246</v>
      </c>
      <c r="K93" s="2833">
        <v>565</v>
      </c>
      <c r="L93" s="2833">
        <v>316</v>
      </c>
      <c r="M93" s="2833">
        <v>881</v>
      </c>
      <c r="N93" s="2781">
        <v>3267</v>
      </c>
      <c r="O93" s="2781">
        <v>1018</v>
      </c>
      <c r="P93" s="2898">
        <v>4285</v>
      </c>
    </row>
    <row r="94" spans="1:16" ht="33" customHeight="1" thickBot="1" x14ac:dyDescent="0.35">
      <c r="A94" s="2834" t="s">
        <v>25</v>
      </c>
      <c r="B94" s="2835"/>
      <c r="C94" s="2836"/>
      <c r="D94" s="2837"/>
      <c r="E94" s="2838"/>
      <c r="F94" s="2836"/>
      <c r="G94" s="2839"/>
      <c r="H94" s="2835"/>
      <c r="I94" s="2836"/>
      <c r="J94" s="2839"/>
      <c r="K94" s="2835"/>
      <c r="L94" s="2836"/>
      <c r="M94" s="2839"/>
      <c r="N94" s="2840"/>
      <c r="O94" s="2809"/>
      <c r="P94" s="2841"/>
    </row>
    <row r="95" spans="1:16" ht="24" customHeight="1" x14ac:dyDescent="0.3">
      <c r="A95" s="2819" t="s">
        <v>285</v>
      </c>
      <c r="B95" s="2842">
        <v>0</v>
      </c>
      <c r="C95" s="2843">
        <v>0</v>
      </c>
      <c r="D95" s="2844">
        <v>0</v>
      </c>
      <c r="E95" s="2842">
        <v>5</v>
      </c>
      <c r="F95" s="2843">
        <v>0</v>
      </c>
      <c r="G95" s="2845">
        <v>5</v>
      </c>
      <c r="H95" s="2846">
        <v>7</v>
      </c>
      <c r="I95" s="2843">
        <v>0</v>
      </c>
      <c r="J95" s="2844">
        <v>7</v>
      </c>
      <c r="K95" s="2842">
        <v>3</v>
      </c>
      <c r="L95" s="2843">
        <v>0</v>
      </c>
      <c r="M95" s="2845">
        <v>3</v>
      </c>
      <c r="N95" s="2847">
        <v>15</v>
      </c>
      <c r="O95" s="2726">
        <v>0</v>
      </c>
      <c r="P95" s="2727">
        <v>15</v>
      </c>
    </row>
    <row r="96" spans="1:16" ht="24" customHeight="1" x14ac:dyDescent="0.3">
      <c r="A96" s="2728" t="s">
        <v>162</v>
      </c>
      <c r="B96" s="2848">
        <v>0</v>
      </c>
      <c r="C96" s="2849">
        <v>0</v>
      </c>
      <c r="D96" s="2850">
        <v>0</v>
      </c>
      <c r="E96" s="2848">
        <v>0</v>
      </c>
      <c r="F96" s="2849">
        <v>1</v>
      </c>
      <c r="G96" s="2851">
        <v>1</v>
      </c>
      <c r="H96" s="2852">
        <v>0</v>
      </c>
      <c r="I96" s="2849">
        <v>2</v>
      </c>
      <c r="J96" s="2850">
        <v>2</v>
      </c>
      <c r="K96" s="2848">
        <v>0</v>
      </c>
      <c r="L96" s="2849">
        <v>0</v>
      </c>
      <c r="M96" s="2851">
        <v>0</v>
      </c>
      <c r="N96" s="2847">
        <v>0</v>
      </c>
      <c r="O96" s="2726">
        <v>3</v>
      </c>
      <c r="P96" s="2727">
        <v>3</v>
      </c>
    </row>
    <row r="97" spans="1:16" ht="24" customHeight="1" x14ac:dyDescent="0.3">
      <c r="A97" s="2728" t="s">
        <v>286</v>
      </c>
      <c r="B97" s="2848">
        <v>1</v>
      </c>
      <c r="C97" s="2849">
        <v>0</v>
      </c>
      <c r="D97" s="2850">
        <v>1</v>
      </c>
      <c r="E97" s="2848">
        <v>3</v>
      </c>
      <c r="F97" s="2849">
        <v>0</v>
      </c>
      <c r="G97" s="2851">
        <v>3</v>
      </c>
      <c r="H97" s="2852">
        <v>6</v>
      </c>
      <c r="I97" s="2849">
        <v>0</v>
      </c>
      <c r="J97" s="2850">
        <v>6</v>
      </c>
      <c r="K97" s="2848">
        <v>2</v>
      </c>
      <c r="L97" s="2849">
        <v>0</v>
      </c>
      <c r="M97" s="2851">
        <v>2</v>
      </c>
      <c r="N97" s="2847">
        <v>12</v>
      </c>
      <c r="O97" s="2726">
        <v>0</v>
      </c>
      <c r="P97" s="2727">
        <v>12</v>
      </c>
    </row>
    <row r="98" spans="1:16" ht="24" customHeight="1" x14ac:dyDescent="0.3">
      <c r="A98" s="2728" t="s">
        <v>287</v>
      </c>
      <c r="B98" s="2848">
        <v>0</v>
      </c>
      <c r="C98" s="2849">
        <v>0</v>
      </c>
      <c r="D98" s="2850">
        <v>0</v>
      </c>
      <c r="E98" s="2848">
        <v>0</v>
      </c>
      <c r="F98" s="2849">
        <v>0</v>
      </c>
      <c r="G98" s="2851">
        <v>0</v>
      </c>
      <c r="H98" s="2852">
        <v>8</v>
      </c>
      <c r="I98" s="2849">
        <v>0</v>
      </c>
      <c r="J98" s="2850">
        <v>8</v>
      </c>
      <c r="K98" s="2848">
        <v>1</v>
      </c>
      <c r="L98" s="2849">
        <v>0</v>
      </c>
      <c r="M98" s="2851">
        <v>1</v>
      </c>
      <c r="N98" s="2847">
        <v>9</v>
      </c>
      <c r="O98" s="2726">
        <v>0</v>
      </c>
      <c r="P98" s="2727">
        <v>9</v>
      </c>
    </row>
    <row r="99" spans="1:16" ht="24" customHeight="1" x14ac:dyDescent="0.3">
      <c r="A99" s="2734" t="s">
        <v>163</v>
      </c>
      <c r="B99" s="2848">
        <v>1</v>
      </c>
      <c r="C99" s="2849">
        <v>0</v>
      </c>
      <c r="D99" s="2850">
        <v>1</v>
      </c>
      <c r="E99" s="2848">
        <v>0</v>
      </c>
      <c r="F99" s="2849">
        <v>0</v>
      </c>
      <c r="G99" s="2851">
        <v>0</v>
      </c>
      <c r="H99" s="2852">
        <v>1</v>
      </c>
      <c r="I99" s="2849">
        <v>0</v>
      </c>
      <c r="J99" s="2850">
        <v>1</v>
      </c>
      <c r="K99" s="2848">
        <v>3</v>
      </c>
      <c r="L99" s="2849">
        <v>0</v>
      </c>
      <c r="M99" s="2851">
        <v>3</v>
      </c>
      <c r="N99" s="2847">
        <v>5</v>
      </c>
      <c r="O99" s="2726">
        <v>0</v>
      </c>
      <c r="P99" s="2727">
        <v>5</v>
      </c>
    </row>
    <row r="100" spans="1:16" ht="24" customHeight="1" x14ac:dyDescent="0.3">
      <c r="A100" s="2728" t="s">
        <v>288</v>
      </c>
      <c r="B100" s="2848">
        <v>0</v>
      </c>
      <c r="C100" s="2849">
        <v>0</v>
      </c>
      <c r="D100" s="2850">
        <v>0</v>
      </c>
      <c r="E100" s="2848">
        <v>5</v>
      </c>
      <c r="F100" s="2849">
        <v>0</v>
      </c>
      <c r="G100" s="2851">
        <v>5</v>
      </c>
      <c r="H100" s="2852">
        <v>5</v>
      </c>
      <c r="I100" s="2849">
        <v>0</v>
      </c>
      <c r="J100" s="2850">
        <v>5</v>
      </c>
      <c r="K100" s="2848">
        <v>0</v>
      </c>
      <c r="L100" s="2849">
        <v>0</v>
      </c>
      <c r="M100" s="2851">
        <v>0</v>
      </c>
      <c r="N100" s="2847">
        <v>10</v>
      </c>
      <c r="O100" s="2726">
        <v>0</v>
      </c>
      <c r="P100" s="2727">
        <v>10</v>
      </c>
    </row>
    <row r="101" spans="1:16" ht="24" customHeight="1" x14ac:dyDescent="0.3">
      <c r="A101" s="2728" t="s">
        <v>164</v>
      </c>
      <c r="B101" s="2848">
        <v>0</v>
      </c>
      <c r="C101" s="2849">
        <v>0</v>
      </c>
      <c r="D101" s="2850">
        <v>0</v>
      </c>
      <c r="E101" s="2848">
        <v>1</v>
      </c>
      <c r="F101" s="2849">
        <v>0</v>
      </c>
      <c r="G101" s="2851">
        <v>1</v>
      </c>
      <c r="H101" s="2852">
        <v>2</v>
      </c>
      <c r="I101" s="2849">
        <v>1</v>
      </c>
      <c r="J101" s="2850">
        <v>3</v>
      </c>
      <c r="K101" s="2848">
        <v>1</v>
      </c>
      <c r="L101" s="2849">
        <v>1</v>
      </c>
      <c r="M101" s="2851">
        <v>2</v>
      </c>
      <c r="N101" s="2847">
        <v>4</v>
      </c>
      <c r="O101" s="2726">
        <v>2</v>
      </c>
      <c r="P101" s="2727">
        <v>6</v>
      </c>
    </row>
    <row r="102" spans="1:16" ht="24" customHeight="1" x14ac:dyDescent="0.3">
      <c r="A102" s="2728" t="s">
        <v>198</v>
      </c>
      <c r="B102" s="2848">
        <v>0</v>
      </c>
      <c r="C102" s="2849">
        <v>0</v>
      </c>
      <c r="D102" s="2850">
        <v>0</v>
      </c>
      <c r="E102" s="2848">
        <v>0</v>
      </c>
      <c r="F102" s="2849">
        <v>0</v>
      </c>
      <c r="G102" s="2851">
        <v>0</v>
      </c>
      <c r="H102" s="2852">
        <v>0</v>
      </c>
      <c r="I102" s="2849">
        <v>0</v>
      </c>
      <c r="J102" s="2850">
        <v>0</v>
      </c>
      <c r="K102" s="2848">
        <v>0</v>
      </c>
      <c r="L102" s="2849">
        <v>0</v>
      </c>
      <c r="M102" s="2851">
        <v>0</v>
      </c>
      <c r="N102" s="2847">
        <v>0</v>
      </c>
      <c r="O102" s="2726">
        <v>0</v>
      </c>
      <c r="P102" s="2727">
        <v>0</v>
      </c>
    </row>
    <row r="103" spans="1:16" ht="46.5" customHeight="1" x14ac:dyDescent="0.3">
      <c r="A103" s="2728" t="s">
        <v>199</v>
      </c>
      <c r="B103" s="2848">
        <v>0</v>
      </c>
      <c r="C103" s="2849">
        <v>0</v>
      </c>
      <c r="D103" s="2850">
        <v>0</v>
      </c>
      <c r="E103" s="2848">
        <v>0</v>
      </c>
      <c r="F103" s="2849">
        <v>0</v>
      </c>
      <c r="G103" s="2851">
        <v>0</v>
      </c>
      <c r="H103" s="2852">
        <v>0</v>
      </c>
      <c r="I103" s="2849">
        <v>0</v>
      </c>
      <c r="J103" s="2850">
        <v>0</v>
      </c>
      <c r="K103" s="2848">
        <v>0</v>
      </c>
      <c r="L103" s="2849">
        <v>0</v>
      </c>
      <c r="M103" s="2851">
        <v>0</v>
      </c>
      <c r="N103" s="2847">
        <v>0</v>
      </c>
      <c r="O103" s="2726">
        <v>0</v>
      </c>
      <c r="P103" s="2727">
        <v>0</v>
      </c>
    </row>
    <row r="104" spans="1:16" ht="24" customHeight="1" x14ac:dyDescent="0.3">
      <c r="A104" s="2728" t="s">
        <v>165</v>
      </c>
      <c r="B104" s="2848">
        <v>0</v>
      </c>
      <c r="C104" s="2849">
        <v>0</v>
      </c>
      <c r="D104" s="2850">
        <v>0</v>
      </c>
      <c r="E104" s="2848">
        <v>2</v>
      </c>
      <c r="F104" s="2849">
        <v>0</v>
      </c>
      <c r="G104" s="2851">
        <v>2</v>
      </c>
      <c r="H104" s="2852">
        <v>4</v>
      </c>
      <c r="I104" s="2849">
        <v>0</v>
      </c>
      <c r="J104" s="2850">
        <v>4</v>
      </c>
      <c r="K104" s="2848">
        <v>1</v>
      </c>
      <c r="L104" s="2849">
        <v>0</v>
      </c>
      <c r="M104" s="2851">
        <v>1</v>
      </c>
      <c r="N104" s="2847">
        <v>7</v>
      </c>
      <c r="O104" s="2726">
        <v>0</v>
      </c>
      <c r="P104" s="2727">
        <v>7</v>
      </c>
    </row>
    <row r="105" spans="1:16" ht="24" customHeight="1" thickBot="1" x14ac:dyDescent="0.35">
      <c r="A105" s="2728" t="s">
        <v>166</v>
      </c>
      <c r="B105" s="2853">
        <v>2</v>
      </c>
      <c r="C105" s="2854">
        <v>2</v>
      </c>
      <c r="D105" s="2855">
        <v>4</v>
      </c>
      <c r="E105" s="2853">
        <v>14</v>
      </c>
      <c r="F105" s="2854">
        <v>1</v>
      </c>
      <c r="G105" s="2856">
        <v>15</v>
      </c>
      <c r="H105" s="2857">
        <v>15</v>
      </c>
      <c r="I105" s="2854">
        <v>2</v>
      </c>
      <c r="J105" s="2855">
        <v>17</v>
      </c>
      <c r="K105" s="2853">
        <v>0</v>
      </c>
      <c r="L105" s="2854">
        <v>1</v>
      </c>
      <c r="M105" s="2856">
        <v>1</v>
      </c>
      <c r="N105" s="2858">
        <v>31</v>
      </c>
      <c r="O105" s="2741">
        <v>6</v>
      </c>
      <c r="P105" s="2742">
        <v>37</v>
      </c>
    </row>
    <row r="106" spans="1:16" ht="24" customHeight="1" thickBot="1" x14ac:dyDescent="0.35">
      <c r="A106" s="2780" t="s">
        <v>167</v>
      </c>
      <c r="B106" s="2859">
        <v>0</v>
      </c>
      <c r="C106" s="2859">
        <v>5</v>
      </c>
      <c r="D106" s="2859">
        <v>5</v>
      </c>
      <c r="E106" s="2859">
        <v>0</v>
      </c>
      <c r="F106" s="2859">
        <v>3</v>
      </c>
      <c r="G106" s="2859">
        <v>3</v>
      </c>
      <c r="H106" s="2859">
        <v>10</v>
      </c>
      <c r="I106" s="2859">
        <v>5</v>
      </c>
      <c r="J106" s="2859">
        <v>15</v>
      </c>
      <c r="K106" s="2859">
        <v>4</v>
      </c>
      <c r="L106" s="2859">
        <v>8</v>
      </c>
      <c r="M106" s="2859">
        <v>12</v>
      </c>
      <c r="N106" s="2859">
        <v>14</v>
      </c>
      <c r="O106" s="2859">
        <v>21</v>
      </c>
      <c r="P106" s="2903">
        <v>35</v>
      </c>
    </row>
    <row r="107" spans="1:16" ht="24" customHeight="1" x14ac:dyDescent="0.3">
      <c r="A107" s="2752" t="s">
        <v>343</v>
      </c>
      <c r="B107" s="2753">
        <v>0</v>
      </c>
      <c r="C107" s="2754">
        <v>0</v>
      </c>
      <c r="D107" s="2757">
        <v>0</v>
      </c>
      <c r="E107" s="2753">
        <v>0</v>
      </c>
      <c r="F107" s="2754">
        <v>0</v>
      </c>
      <c r="G107" s="2755">
        <v>0</v>
      </c>
      <c r="H107" s="2756">
        <v>0</v>
      </c>
      <c r="I107" s="2754">
        <v>0</v>
      </c>
      <c r="J107" s="2757">
        <v>0</v>
      </c>
      <c r="K107" s="2753">
        <v>0</v>
      </c>
      <c r="L107" s="2754">
        <v>0</v>
      </c>
      <c r="M107" s="2755">
        <v>0</v>
      </c>
      <c r="N107" s="2860">
        <v>0</v>
      </c>
      <c r="O107" s="2759">
        <v>0</v>
      </c>
      <c r="P107" s="2760">
        <v>0</v>
      </c>
    </row>
    <row r="108" spans="1:16" ht="24" customHeight="1" x14ac:dyDescent="0.3">
      <c r="A108" s="2761" t="s">
        <v>344</v>
      </c>
      <c r="B108" s="2762">
        <v>0</v>
      </c>
      <c r="C108" s="2763">
        <v>1</v>
      </c>
      <c r="D108" s="2766">
        <v>1</v>
      </c>
      <c r="E108" s="2762">
        <v>0</v>
      </c>
      <c r="F108" s="2763">
        <v>0</v>
      </c>
      <c r="G108" s="2764">
        <v>0</v>
      </c>
      <c r="H108" s="2765">
        <v>0</v>
      </c>
      <c r="I108" s="2763">
        <v>0</v>
      </c>
      <c r="J108" s="2766">
        <v>0</v>
      </c>
      <c r="K108" s="2762">
        <v>0</v>
      </c>
      <c r="L108" s="2763">
        <v>0</v>
      </c>
      <c r="M108" s="2764">
        <v>0</v>
      </c>
      <c r="N108" s="2861">
        <v>0</v>
      </c>
      <c r="O108" s="2768">
        <v>1</v>
      </c>
      <c r="P108" s="2769">
        <v>1</v>
      </c>
    </row>
    <row r="109" spans="1:16" ht="24" customHeight="1" x14ac:dyDescent="0.3">
      <c r="A109" s="2761" t="s">
        <v>345</v>
      </c>
      <c r="B109" s="2762">
        <v>0</v>
      </c>
      <c r="C109" s="2763">
        <v>4</v>
      </c>
      <c r="D109" s="2766">
        <v>4</v>
      </c>
      <c r="E109" s="2762">
        <v>0</v>
      </c>
      <c r="F109" s="2763">
        <v>3</v>
      </c>
      <c r="G109" s="2764">
        <v>3</v>
      </c>
      <c r="H109" s="2765">
        <v>10</v>
      </c>
      <c r="I109" s="2763">
        <v>5</v>
      </c>
      <c r="J109" s="2766">
        <v>15</v>
      </c>
      <c r="K109" s="2762">
        <v>4</v>
      </c>
      <c r="L109" s="2763">
        <v>8</v>
      </c>
      <c r="M109" s="2764">
        <v>12</v>
      </c>
      <c r="N109" s="2861">
        <v>14</v>
      </c>
      <c r="O109" s="2768">
        <v>20</v>
      </c>
      <c r="P109" s="2769">
        <v>34</v>
      </c>
    </row>
    <row r="110" spans="1:16" ht="24" customHeight="1" thickBot="1" x14ac:dyDescent="0.35">
      <c r="A110" s="2770" t="s">
        <v>346</v>
      </c>
      <c r="B110" s="2771">
        <v>0</v>
      </c>
      <c r="C110" s="2772">
        <v>0</v>
      </c>
      <c r="D110" s="2775">
        <v>0</v>
      </c>
      <c r="E110" s="2771">
        <v>0</v>
      </c>
      <c r="F110" s="2772">
        <v>0</v>
      </c>
      <c r="G110" s="2773">
        <v>0</v>
      </c>
      <c r="H110" s="2774">
        <v>0</v>
      </c>
      <c r="I110" s="2772">
        <v>0</v>
      </c>
      <c r="J110" s="2775">
        <v>0</v>
      </c>
      <c r="K110" s="2771">
        <v>0</v>
      </c>
      <c r="L110" s="2772">
        <v>0</v>
      </c>
      <c r="M110" s="2773">
        <v>0</v>
      </c>
      <c r="N110" s="2862">
        <v>0</v>
      </c>
      <c r="O110" s="2777">
        <v>0</v>
      </c>
      <c r="P110" s="2778">
        <v>0</v>
      </c>
    </row>
    <row r="111" spans="1:16" ht="24" customHeight="1" x14ac:dyDescent="0.3">
      <c r="A111" s="2728" t="s">
        <v>168</v>
      </c>
      <c r="B111" s="2863">
        <v>1</v>
      </c>
      <c r="C111" s="2864">
        <v>0</v>
      </c>
      <c r="D111" s="2865">
        <v>1</v>
      </c>
      <c r="E111" s="2863">
        <v>5</v>
      </c>
      <c r="F111" s="2864">
        <v>0</v>
      </c>
      <c r="G111" s="2866">
        <v>5</v>
      </c>
      <c r="H111" s="2867">
        <v>6</v>
      </c>
      <c r="I111" s="2864">
        <v>1</v>
      </c>
      <c r="J111" s="2865">
        <v>7</v>
      </c>
      <c r="K111" s="2863">
        <v>2</v>
      </c>
      <c r="L111" s="2864">
        <v>0</v>
      </c>
      <c r="M111" s="2865">
        <v>2</v>
      </c>
      <c r="N111" s="2725">
        <v>14</v>
      </c>
      <c r="O111" s="2726">
        <v>1</v>
      </c>
      <c r="P111" s="2727">
        <v>15</v>
      </c>
    </row>
    <row r="112" spans="1:16" ht="24" customHeight="1" x14ac:dyDescent="0.3">
      <c r="A112" s="2728" t="s">
        <v>289</v>
      </c>
      <c r="B112" s="2848">
        <v>0</v>
      </c>
      <c r="C112" s="2849">
        <v>0</v>
      </c>
      <c r="D112" s="2850">
        <v>0</v>
      </c>
      <c r="E112" s="2848">
        <v>1</v>
      </c>
      <c r="F112" s="2849">
        <v>0</v>
      </c>
      <c r="G112" s="2851">
        <v>1</v>
      </c>
      <c r="H112" s="2852">
        <v>0</v>
      </c>
      <c r="I112" s="2849">
        <v>0</v>
      </c>
      <c r="J112" s="2850">
        <v>0</v>
      </c>
      <c r="K112" s="2848">
        <v>0</v>
      </c>
      <c r="L112" s="2849">
        <v>0</v>
      </c>
      <c r="M112" s="2850">
        <v>0</v>
      </c>
      <c r="N112" s="2868">
        <v>1</v>
      </c>
      <c r="O112" s="2828">
        <v>0</v>
      </c>
      <c r="P112" s="2829">
        <v>1</v>
      </c>
    </row>
    <row r="113" spans="1:16" ht="24" customHeight="1" x14ac:dyDescent="0.3">
      <c r="A113" s="2728" t="s">
        <v>169</v>
      </c>
      <c r="B113" s="2848">
        <v>2</v>
      </c>
      <c r="C113" s="2849">
        <v>1</v>
      </c>
      <c r="D113" s="2850">
        <v>3</v>
      </c>
      <c r="E113" s="2848">
        <v>0</v>
      </c>
      <c r="F113" s="2849">
        <v>0</v>
      </c>
      <c r="G113" s="2851">
        <v>0</v>
      </c>
      <c r="H113" s="2852">
        <v>12</v>
      </c>
      <c r="I113" s="2849">
        <v>0</v>
      </c>
      <c r="J113" s="2850">
        <v>12</v>
      </c>
      <c r="K113" s="2848">
        <v>0</v>
      </c>
      <c r="L113" s="2849">
        <v>0</v>
      </c>
      <c r="M113" s="2850">
        <v>0</v>
      </c>
      <c r="N113" s="2868">
        <v>14</v>
      </c>
      <c r="O113" s="2828">
        <v>1</v>
      </c>
      <c r="P113" s="2829">
        <v>15</v>
      </c>
    </row>
    <row r="114" spans="1:16" ht="24" customHeight="1" x14ac:dyDescent="0.3">
      <c r="A114" s="2728" t="s">
        <v>200</v>
      </c>
      <c r="B114" s="2848">
        <v>0</v>
      </c>
      <c r="C114" s="2849">
        <v>0</v>
      </c>
      <c r="D114" s="2850">
        <v>0</v>
      </c>
      <c r="E114" s="2848">
        <v>1</v>
      </c>
      <c r="F114" s="2849">
        <v>0</v>
      </c>
      <c r="G114" s="2851">
        <v>1</v>
      </c>
      <c r="H114" s="2852">
        <v>0</v>
      </c>
      <c r="I114" s="2849">
        <v>0</v>
      </c>
      <c r="J114" s="2850">
        <v>0</v>
      </c>
      <c r="K114" s="2848">
        <v>0</v>
      </c>
      <c r="L114" s="2849">
        <v>0</v>
      </c>
      <c r="M114" s="2850">
        <v>0</v>
      </c>
      <c r="N114" s="2868">
        <v>1</v>
      </c>
      <c r="O114" s="2828">
        <v>0</v>
      </c>
      <c r="P114" s="2829">
        <v>1</v>
      </c>
    </row>
    <row r="115" spans="1:16" ht="24" customHeight="1" thickBot="1" x14ac:dyDescent="0.35">
      <c r="A115" s="2728" t="s">
        <v>170</v>
      </c>
      <c r="B115" s="2869">
        <v>2</v>
      </c>
      <c r="C115" s="2870">
        <v>0</v>
      </c>
      <c r="D115" s="2871">
        <v>2</v>
      </c>
      <c r="E115" s="2869">
        <v>5</v>
      </c>
      <c r="F115" s="2870">
        <v>1</v>
      </c>
      <c r="G115" s="2872">
        <v>6</v>
      </c>
      <c r="H115" s="2873">
        <v>7</v>
      </c>
      <c r="I115" s="2870">
        <v>2</v>
      </c>
      <c r="J115" s="2871">
        <v>9</v>
      </c>
      <c r="K115" s="2869">
        <v>3</v>
      </c>
      <c r="L115" s="2870">
        <v>6</v>
      </c>
      <c r="M115" s="2871">
        <v>9</v>
      </c>
      <c r="N115" s="2874">
        <v>17</v>
      </c>
      <c r="O115" s="2831">
        <v>9</v>
      </c>
      <c r="P115" s="2832">
        <v>26</v>
      </c>
    </row>
    <row r="116" spans="1:16" ht="26.25" customHeight="1" thickBot="1" x14ac:dyDescent="0.35">
      <c r="A116" s="2780" t="s">
        <v>171</v>
      </c>
      <c r="B116" s="2875">
        <v>5</v>
      </c>
      <c r="C116" s="2875">
        <v>6</v>
      </c>
      <c r="D116" s="2875">
        <v>11</v>
      </c>
      <c r="E116" s="2875">
        <v>25</v>
      </c>
      <c r="F116" s="2875">
        <v>6</v>
      </c>
      <c r="G116" s="2875">
        <v>31</v>
      </c>
      <c r="H116" s="2875">
        <v>20</v>
      </c>
      <c r="I116" s="2875">
        <v>7</v>
      </c>
      <c r="J116" s="2875">
        <v>27</v>
      </c>
      <c r="K116" s="2875">
        <v>6</v>
      </c>
      <c r="L116" s="2875">
        <v>5</v>
      </c>
      <c r="M116" s="2875">
        <v>11</v>
      </c>
      <c r="N116" s="2875">
        <v>56</v>
      </c>
      <c r="O116" s="2875">
        <v>24</v>
      </c>
      <c r="P116" s="2876">
        <v>80</v>
      </c>
    </row>
    <row r="117" spans="1:16" ht="24" customHeight="1" x14ac:dyDescent="0.3">
      <c r="A117" s="2752" t="s">
        <v>347</v>
      </c>
      <c r="B117" s="2877">
        <v>0</v>
      </c>
      <c r="C117" s="2878">
        <v>0</v>
      </c>
      <c r="D117" s="2879">
        <v>0</v>
      </c>
      <c r="E117" s="2877">
        <v>1</v>
      </c>
      <c r="F117" s="2878">
        <v>0</v>
      </c>
      <c r="G117" s="2880">
        <v>1</v>
      </c>
      <c r="H117" s="2881">
        <v>1</v>
      </c>
      <c r="I117" s="2878">
        <v>1</v>
      </c>
      <c r="J117" s="2879">
        <v>2</v>
      </c>
      <c r="K117" s="2877">
        <v>1</v>
      </c>
      <c r="L117" s="2878">
        <v>0</v>
      </c>
      <c r="M117" s="2880">
        <v>1</v>
      </c>
      <c r="N117" s="2826">
        <v>3</v>
      </c>
      <c r="O117" s="2785">
        <v>1</v>
      </c>
      <c r="P117" s="2786">
        <v>4</v>
      </c>
    </row>
    <row r="118" spans="1:16" ht="24" customHeight="1" x14ac:dyDescent="0.3">
      <c r="A118" s="2761" t="s">
        <v>348</v>
      </c>
      <c r="B118" s="2882">
        <v>2</v>
      </c>
      <c r="C118" s="2883">
        <v>1</v>
      </c>
      <c r="D118" s="2884">
        <v>3</v>
      </c>
      <c r="E118" s="2882">
        <v>14</v>
      </c>
      <c r="F118" s="2883">
        <v>1</v>
      </c>
      <c r="G118" s="2885">
        <v>15</v>
      </c>
      <c r="H118" s="2886">
        <v>2</v>
      </c>
      <c r="I118" s="2883">
        <v>2</v>
      </c>
      <c r="J118" s="2884">
        <v>4</v>
      </c>
      <c r="K118" s="2882">
        <v>1</v>
      </c>
      <c r="L118" s="2883">
        <v>2</v>
      </c>
      <c r="M118" s="2885">
        <v>3</v>
      </c>
      <c r="N118" s="2827">
        <v>19</v>
      </c>
      <c r="O118" s="2828">
        <v>6</v>
      </c>
      <c r="P118" s="2829">
        <v>25</v>
      </c>
    </row>
    <row r="119" spans="1:16" ht="24" customHeight="1" x14ac:dyDescent="0.3">
      <c r="A119" s="2761" t="s">
        <v>349</v>
      </c>
      <c r="B119" s="2882">
        <v>1</v>
      </c>
      <c r="C119" s="2883">
        <v>0</v>
      </c>
      <c r="D119" s="2884">
        <v>1</v>
      </c>
      <c r="E119" s="2882">
        <v>0</v>
      </c>
      <c r="F119" s="2883">
        <v>0</v>
      </c>
      <c r="G119" s="2885">
        <v>0</v>
      </c>
      <c r="H119" s="2886">
        <v>3</v>
      </c>
      <c r="I119" s="2883">
        <v>0</v>
      </c>
      <c r="J119" s="2884">
        <v>3</v>
      </c>
      <c r="K119" s="2882">
        <v>1</v>
      </c>
      <c r="L119" s="2883">
        <v>0</v>
      </c>
      <c r="M119" s="2885">
        <v>1</v>
      </c>
      <c r="N119" s="2827">
        <v>5</v>
      </c>
      <c r="O119" s="2828">
        <v>0</v>
      </c>
      <c r="P119" s="2829">
        <v>5</v>
      </c>
    </row>
    <row r="120" spans="1:16" ht="24" customHeight="1" x14ac:dyDescent="0.3">
      <c r="A120" s="2761" t="s">
        <v>350</v>
      </c>
      <c r="B120" s="2882">
        <v>1</v>
      </c>
      <c r="C120" s="2883">
        <v>1</v>
      </c>
      <c r="D120" s="2884">
        <v>2</v>
      </c>
      <c r="E120" s="2882">
        <v>3</v>
      </c>
      <c r="F120" s="2883">
        <v>1</v>
      </c>
      <c r="G120" s="2885">
        <v>4</v>
      </c>
      <c r="H120" s="2886">
        <v>0</v>
      </c>
      <c r="I120" s="2883">
        <v>0</v>
      </c>
      <c r="J120" s="2884">
        <v>0</v>
      </c>
      <c r="K120" s="2882">
        <v>0</v>
      </c>
      <c r="L120" s="2883">
        <v>0</v>
      </c>
      <c r="M120" s="2885">
        <v>0</v>
      </c>
      <c r="N120" s="2827">
        <v>4</v>
      </c>
      <c r="O120" s="2828">
        <v>2</v>
      </c>
      <c r="P120" s="2829">
        <v>6</v>
      </c>
    </row>
    <row r="121" spans="1:16" ht="24" customHeight="1" x14ac:dyDescent="0.3">
      <c r="A121" s="2761" t="s">
        <v>351</v>
      </c>
      <c r="B121" s="2882">
        <v>0</v>
      </c>
      <c r="C121" s="2883">
        <v>0</v>
      </c>
      <c r="D121" s="2884">
        <v>0</v>
      </c>
      <c r="E121" s="2882">
        <v>0</v>
      </c>
      <c r="F121" s="2883">
        <v>0</v>
      </c>
      <c r="G121" s="2885">
        <v>0</v>
      </c>
      <c r="H121" s="2886">
        <v>0</v>
      </c>
      <c r="I121" s="2883">
        <v>0</v>
      </c>
      <c r="J121" s="2884">
        <v>0</v>
      </c>
      <c r="K121" s="2882">
        <v>0</v>
      </c>
      <c r="L121" s="2883">
        <v>0</v>
      </c>
      <c r="M121" s="2885">
        <v>0</v>
      </c>
      <c r="N121" s="2827">
        <v>0</v>
      </c>
      <c r="O121" s="2828">
        <v>0</v>
      </c>
      <c r="P121" s="2829">
        <v>0</v>
      </c>
    </row>
    <row r="122" spans="1:16" ht="24" customHeight="1" x14ac:dyDescent="0.3">
      <c r="A122" s="2761" t="s">
        <v>352</v>
      </c>
      <c r="B122" s="2882">
        <v>0</v>
      </c>
      <c r="C122" s="2883">
        <v>0</v>
      </c>
      <c r="D122" s="2884">
        <v>0</v>
      </c>
      <c r="E122" s="2882">
        <v>1</v>
      </c>
      <c r="F122" s="2883">
        <v>0</v>
      </c>
      <c r="G122" s="2885">
        <v>1</v>
      </c>
      <c r="H122" s="2886">
        <v>1</v>
      </c>
      <c r="I122" s="2883">
        <v>0</v>
      </c>
      <c r="J122" s="2884">
        <v>1</v>
      </c>
      <c r="K122" s="2882">
        <v>0</v>
      </c>
      <c r="L122" s="2883">
        <v>0</v>
      </c>
      <c r="M122" s="2885">
        <v>0</v>
      </c>
      <c r="N122" s="2827">
        <v>2</v>
      </c>
      <c r="O122" s="2828">
        <v>0</v>
      </c>
      <c r="P122" s="2829">
        <v>2</v>
      </c>
    </row>
    <row r="123" spans="1:16" ht="24" customHeight="1" x14ac:dyDescent="0.3">
      <c r="A123" s="2761" t="s">
        <v>353</v>
      </c>
      <c r="B123" s="2882">
        <v>0</v>
      </c>
      <c r="C123" s="2883">
        <v>0</v>
      </c>
      <c r="D123" s="2884">
        <v>0</v>
      </c>
      <c r="E123" s="2882">
        <v>2</v>
      </c>
      <c r="F123" s="2883">
        <v>3</v>
      </c>
      <c r="G123" s="2885">
        <v>5</v>
      </c>
      <c r="H123" s="2886">
        <v>2</v>
      </c>
      <c r="I123" s="2883">
        <v>0</v>
      </c>
      <c r="J123" s="2884">
        <v>2</v>
      </c>
      <c r="K123" s="2882">
        <v>0</v>
      </c>
      <c r="L123" s="2883">
        <v>0</v>
      </c>
      <c r="M123" s="2885">
        <v>0</v>
      </c>
      <c r="N123" s="2827">
        <v>4</v>
      </c>
      <c r="O123" s="2828">
        <v>3</v>
      </c>
      <c r="P123" s="2829">
        <v>7</v>
      </c>
    </row>
    <row r="124" spans="1:16" ht="24" customHeight="1" x14ac:dyDescent="0.3">
      <c r="A124" s="2761" t="s">
        <v>354</v>
      </c>
      <c r="B124" s="2882">
        <v>0</v>
      </c>
      <c r="C124" s="2883">
        <v>3</v>
      </c>
      <c r="D124" s="2884">
        <v>3</v>
      </c>
      <c r="E124" s="2882">
        <v>0</v>
      </c>
      <c r="F124" s="2883">
        <v>1</v>
      </c>
      <c r="G124" s="2885">
        <v>1</v>
      </c>
      <c r="H124" s="2886">
        <v>3</v>
      </c>
      <c r="I124" s="2883">
        <v>4</v>
      </c>
      <c r="J124" s="2884">
        <v>7</v>
      </c>
      <c r="K124" s="2882">
        <v>2</v>
      </c>
      <c r="L124" s="2883">
        <v>1</v>
      </c>
      <c r="M124" s="2885">
        <v>3</v>
      </c>
      <c r="N124" s="2827">
        <v>5</v>
      </c>
      <c r="O124" s="2828">
        <v>9</v>
      </c>
      <c r="P124" s="2829">
        <v>14</v>
      </c>
    </row>
    <row r="125" spans="1:16" ht="24" customHeight="1" x14ac:dyDescent="0.3">
      <c r="A125" s="2761" t="s">
        <v>355</v>
      </c>
      <c r="B125" s="2882">
        <v>0</v>
      </c>
      <c r="C125" s="2883">
        <v>0</v>
      </c>
      <c r="D125" s="2884">
        <v>0</v>
      </c>
      <c r="E125" s="2882">
        <v>2</v>
      </c>
      <c r="F125" s="2883">
        <v>0</v>
      </c>
      <c r="G125" s="2885">
        <v>2</v>
      </c>
      <c r="H125" s="2886">
        <v>1</v>
      </c>
      <c r="I125" s="2883">
        <v>0</v>
      </c>
      <c r="J125" s="2884">
        <v>1</v>
      </c>
      <c r="K125" s="2882">
        <v>0</v>
      </c>
      <c r="L125" s="2883">
        <v>0</v>
      </c>
      <c r="M125" s="2885">
        <v>0</v>
      </c>
      <c r="N125" s="2827">
        <v>3</v>
      </c>
      <c r="O125" s="2828">
        <v>0</v>
      </c>
      <c r="P125" s="2829">
        <v>3</v>
      </c>
    </row>
    <row r="126" spans="1:16" ht="24" customHeight="1" x14ac:dyDescent="0.3">
      <c r="A126" s="2761" t="s">
        <v>356</v>
      </c>
      <c r="B126" s="2882">
        <v>1</v>
      </c>
      <c r="C126" s="2883">
        <v>1</v>
      </c>
      <c r="D126" s="2884">
        <v>2</v>
      </c>
      <c r="E126" s="2882">
        <v>2</v>
      </c>
      <c r="F126" s="2883">
        <v>0</v>
      </c>
      <c r="G126" s="2885">
        <v>2</v>
      </c>
      <c r="H126" s="2886">
        <v>5</v>
      </c>
      <c r="I126" s="2883">
        <v>0</v>
      </c>
      <c r="J126" s="2884">
        <v>5</v>
      </c>
      <c r="K126" s="2882">
        <v>1</v>
      </c>
      <c r="L126" s="2883">
        <v>0</v>
      </c>
      <c r="M126" s="2885">
        <v>1</v>
      </c>
      <c r="N126" s="2827">
        <v>9</v>
      </c>
      <c r="O126" s="2828">
        <v>1</v>
      </c>
      <c r="P126" s="2829">
        <v>10</v>
      </c>
    </row>
    <row r="127" spans="1:16" ht="24" customHeight="1" thickBot="1" x14ac:dyDescent="0.35">
      <c r="A127" s="2770" t="s">
        <v>357</v>
      </c>
      <c r="B127" s="2887">
        <v>0</v>
      </c>
      <c r="C127" s="2888">
        <v>0</v>
      </c>
      <c r="D127" s="2889">
        <v>0</v>
      </c>
      <c r="E127" s="2887">
        <v>0</v>
      </c>
      <c r="F127" s="2888">
        <v>0</v>
      </c>
      <c r="G127" s="2890">
        <v>0</v>
      </c>
      <c r="H127" s="2891">
        <v>2</v>
      </c>
      <c r="I127" s="2888">
        <v>0</v>
      </c>
      <c r="J127" s="2889">
        <v>2</v>
      </c>
      <c r="K127" s="2887">
        <v>0</v>
      </c>
      <c r="L127" s="2888">
        <v>2</v>
      </c>
      <c r="M127" s="2890">
        <v>2</v>
      </c>
      <c r="N127" s="2892">
        <v>2</v>
      </c>
      <c r="O127" s="2893">
        <v>2</v>
      </c>
      <c r="P127" s="2894">
        <v>4</v>
      </c>
    </row>
    <row r="128" spans="1:16" ht="24" customHeight="1" x14ac:dyDescent="0.3">
      <c r="A128" s="2779" t="s">
        <v>172</v>
      </c>
      <c r="B128" s="2863">
        <v>0</v>
      </c>
      <c r="C128" s="2864">
        <v>1</v>
      </c>
      <c r="D128" s="2865">
        <v>1</v>
      </c>
      <c r="E128" s="2863">
        <v>4</v>
      </c>
      <c r="F128" s="2864">
        <v>0</v>
      </c>
      <c r="G128" s="2866">
        <v>4</v>
      </c>
      <c r="H128" s="2867">
        <v>5</v>
      </c>
      <c r="I128" s="2864">
        <v>1</v>
      </c>
      <c r="J128" s="2865">
        <v>6</v>
      </c>
      <c r="K128" s="2863">
        <v>2</v>
      </c>
      <c r="L128" s="2864">
        <v>1</v>
      </c>
      <c r="M128" s="2866">
        <v>3</v>
      </c>
      <c r="N128" s="2847">
        <v>11</v>
      </c>
      <c r="O128" s="2726">
        <v>3</v>
      </c>
      <c r="P128" s="2727">
        <v>14</v>
      </c>
    </row>
    <row r="129" spans="1:16" ht="24" customHeight="1" x14ac:dyDescent="0.3">
      <c r="A129" s="2728" t="s">
        <v>173</v>
      </c>
      <c r="B129" s="2848">
        <v>1</v>
      </c>
      <c r="C129" s="2849">
        <v>1</v>
      </c>
      <c r="D129" s="2850">
        <v>2</v>
      </c>
      <c r="E129" s="2848">
        <v>3</v>
      </c>
      <c r="F129" s="2849">
        <v>0</v>
      </c>
      <c r="G129" s="2851">
        <v>3</v>
      </c>
      <c r="H129" s="2852">
        <v>3</v>
      </c>
      <c r="I129" s="2849">
        <v>0</v>
      </c>
      <c r="J129" s="2850">
        <v>3</v>
      </c>
      <c r="K129" s="2848">
        <v>0</v>
      </c>
      <c r="L129" s="2849">
        <v>0</v>
      </c>
      <c r="M129" s="2851">
        <v>0</v>
      </c>
      <c r="N129" s="2847">
        <v>7</v>
      </c>
      <c r="O129" s="2726">
        <v>1</v>
      </c>
      <c r="P129" s="2727">
        <v>8</v>
      </c>
    </row>
    <row r="130" spans="1:16" ht="24" customHeight="1" x14ac:dyDescent="0.3">
      <c r="A130" s="2728" t="s">
        <v>290</v>
      </c>
      <c r="B130" s="2848">
        <v>2</v>
      </c>
      <c r="C130" s="2849">
        <v>0</v>
      </c>
      <c r="D130" s="2850">
        <v>2</v>
      </c>
      <c r="E130" s="2848">
        <v>0</v>
      </c>
      <c r="F130" s="2849">
        <v>0</v>
      </c>
      <c r="G130" s="2851">
        <v>0</v>
      </c>
      <c r="H130" s="2852">
        <v>1</v>
      </c>
      <c r="I130" s="2849">
        <v>0</v>
      </c>
      <c r="J130" s="2850">
        <v>1</v>
      </c>
      <c r="K130" s="2848">
        <v>2</v>
      </c>
      <c r="L130" s="2849">
        <v>0</v>
      </c>
      <c r="M130" s="2851">
        <v>2</v>
      </c>
      <c r="N130" s="2847">
        <v>5</v>
      </c>
      <c r="O130" s="2726">
        <v>0</v>
      </c>
      <c r="P130" s="2727">
        <v>5</v>
      </c>
    </row>
    <row r="131" spans="1:16" ht="24" customHeight="1" x14ac:dyDescent="0.3">
      <c r="A131" s="2728" t="s">
        <v>291</v>
      </c>
      <c r="B131" s="2848">
        <v>0</v>
      </c>
      <c r="C131" s="2849">
        <v>0</v>
      </c>
      <c r="D131" s="2850">
        <v>0</v>
      </c>
      <c r="E131" s="2848">
        <v>0</v>
      </c>
      <c r="F131" s="2849">
        <v>0</v>
      </c>
      <c r="G131" s="2851">
        <v>0</v>
      </c>
      <c r="H131" s="2852">
        <v>1</v>
      </c>
      <c r="I131" s="2849">
        <v>1</v>
      </c>
      <c r="J131" s="2850">
        <v>2</v>
      </c>
      <c r="K131" s="2848">
        <v>0</v>
      </c>
      <c r="L131" s="2849">
        <v>0</v>
      </c>
      <c r="M131" s="2851">
        <v>0</v>
      </c>
      <c r="N131" s="2847">
        <v>1</v>
      </c>
      <c r="O131" s="2726">
        <v>1</v>
      </c>
      <c r="P131" s="2727">
        <v>2</v>
      </c>
    </row>
    <row r="132" spans="1:16" ht="24" customHeight="1" x14ac:dyDescent="0.3">
      <c r="A132" s="2728" t="s">
        <v>174</v>
      </c>
      <c r="B132" s="2848">
        <v>0</v>
      </c>
      <c r="C132" s="2849">
        <v>0</v>
      </c>
      <c r="D132" s="2850">
        <v>0</v>
      </c>
      <c r="E132" s="2848">
        <v>0</v>
      </c>
      <c r="F132" s="2849">
        <v>0</v>
      </c>
      <c r="G132" s="2851">
        <v>0</v>
      </c>
      <c r="H132" s="2852">
        <v>7</v>
      </c>
      <c r="I132" s="2849">
        <v>0</v>
      </c>
      <c r="J132" s="2850">
        <v>7</v>
      </c>
      <c r="K132" s="2848">
        <v>0</v>
      </c>
      <c r="L132" s="2849">
        <v>1</v>
      </c>
      <c r="M132" s="2851">
        <v>1</v>
      </c>
      <c r="N132" s="2847">
        <v>7</v>
      </c>
      <c r="O132" s="2726">
        <v>1</v>
      </c>
      <c r="P132" s="2727">
        <v>8</v>
      </c>
    </row>
    <row r="133" spans="1:16" ht="48.75" customHeight="1" x14ac:dyDescent="0.3">
      <c r="A133" s="2728" t="s">
        <v>292</v>
      </c>
      <c r="B133" s="2848">
        <v>0</v>
      </c>
      <c r="C133" s="2849">
        <v>0</v>
      </c>
      <c r="D133" s="2850">
        <v>0</v>
      </c>
      <c r="E133" s="2848">
        <v>0</v>
      </c>
      <c r="F133" s="2849">
        <v>0</v>
      </c>
      <c r="G133" s="2851">
        <v>0</v>
      </c>
      <c r="H133" s="2852">
        <v>5</v>
      </c>
      <c r="I133" s="2849">
        <v>1</v>
      </c>
      <c r="J133" s="2850">
        <v>6</v>
      </c>
      <c r="K133" s="2848">
        <v>0</v>
      </c>
      <c r="L133" s="2849">
        <v>1</v>
      </c>
      <c r="M133" s="2851">
        <v>1</v>
      </c>
      <c r="N133" s="2847">
        <v>5</v>
      </c>
      <c r="O133" s="2726">
        <v>2</v>
      </c>
      <c r="P133" s="2727">
        <v>7</v>
      </c>
    </row>
    <row r="134" spans="1:16" ht="24" customHeight="1" x14ac:dyDescent="0.3">
      <c r="A134" s="2728" t="s">
        <v>175</v>
      </c>
      <c r="B134" s="2729">
        <v>0</v>
      </c>
      <c r="C134" s="2730">
        <v>0</v>
      </c>
      <c r="D134" s="2733">
        <v>0</v>
      </c>
      <c r="E134" s="2729">
        <v>0</v>
      </c>
      <c r="F134" s="2730">
        <v>0</v>
      </c>
      <c r="G134" s="2732">
        <v>0</v>
      </c>
      <c r="H134" s="2731">
        <v>0</v>
      </c>
      <c r="I134" s="2730">
        <v>1</v>
      </c>
      <c r="J134" s="2733">
        <v>1</v>
      </c>
      <c r="K134" s="2729">
        <v>0</v>
      </c>
      <c r="L134" s="2730">
        <v>0</v>
      </c>
      <c r="M134" s="2732">
        <v>0</v>
      </c>
      <c r="N134" s="2847">
        <v>0</v>
      </c>
      <c r="O134" s="2726">
        <v>1</v>
      </c>
      <c r="P134" s="2727">
        <v>1</v>
      </c>
    </row>
    <row r="135" spans="1:16" ht="24" customHeight="1" thickBot="1" x14ac:dyDescent="0.35">
      <c r="A135" s="2797" t="s">
        <v>176</v>
      </c>
      <c r="B135" s="2789">
        <v>0</v>
      </c>
      <c r="C135" s="2790">
        <v>0</v>
      </c>
      <c r="D135" s="2793">
        <v>0</v>
      </c>
      <c r="E135" s="2789">
        <v>0</v>
      </c>
      <c r="F135" s="2790">
        <v>0</v>
      </c>
      <c r="G135" s="2791">
        <v>0</v>
      </c>
      <c r="H135" s="2792">
        <v>3</v>
      </c>
      <c r="I135" s="2790">
        <v>0</v>
      </c>
      <c r="J135" s="2793">
        <v>3</v>
      </c>
      <c r="K135" s="2789">
        <v>3</v>
      </c>
      <c r="L135" s="2790">
        <v>0</v>
      </c>
      <c r="M135" s="2791">
        <v>3</v>
      </c>
      <c r="N135" s="2858">
        <v>6</v>
      </c>
      <c r="O135" s="2741">
        <v>0</v>
      </c>
      <c r="P135" s="2742">
        <v>6</v>
      </c>
    </row>
    <row r="136" spans="1:16" ht="31.5" customHeight="1" thickBot="1" x14ac:dyDescent="0.35">
      <c r="A136" s="2895" t="s">
        <v>13</v>
      </c>
      <c r="B136" s="2896">
        <v>17</v>
      </c>
      <c r="C136" s="2896">
        <v>16</v>
      </c>
      <c r="D136" s="2896">
        <v>33</v>
      </c>
      <c r="E136" s="2896">
        <v>74</v>
      </c>
      <c r="F136" s="2896">
        <v>12</v>
      </c>
      <c r="G136" s="2896">
        <v>86</v>
      </c>
      <c r="H136" s="2896">
        <v>128</v>
      </c>
      <c r="I136" s="2896">
        <v>24</v>
      </c>
      <c r="J136" s="2896">
        <v>152</v>
      </c>
      <c r="K136" s="2896">
        <v>33</v>
      </c>
      <c r="L136" s="2896">
        <v>24</v>
      </c>
      <c r="M136" s="2896">
        <v>57</v>
      </c>
      <c r="N136" s="2897">
        <v>252</v>
      </c>
      <c r="O136" s="2897">
        <v>76</v>
      </c>
      <c r="P136" s="2898">
        <v>328</v>
      </c>
    </row>
    <row r="137" spans="1:16" ht="57" customHeight="1" thickBot="1" x14ac:dyDescent="0.35">
      <c r="A137" s="2811" t="s">
        <v>293</v>
      </c>
      <c r="B137" s="2899">
        <v>950</v>
      </c>
      <c r="C137" s="2899">
        <v>186</v>
      </c>
      <c r="D137" s="2899">
        <v>1136</v>
      </c>
      <c r="E137" s="2899">
        <v>923</v>
      </c>
      <c r="F137" s="2899">
        <v>218</v>
      </c>
      <c r="G137" s="2899">
        <v>1141</v>
      </c>
      <c r="H137" s="2899">
        <v>1048</v>
      </c>
      <c r="I137" s="2899">
        <v>350</v>
      </c>
      <c r="J137" s="2899">
        <v>1398</v>
      </c>
      <c r="K137" s="2899">
        <v>598</v>
      </c>
      <c r="L137" s="2899">
        <v>340</v>
      </c>
      <c r="M137" s="2899">
        <v>938</v>
      </c>
      <c r="N137" s="2899">
        <v>3519</v>
      </c>
      <c r="O137" s="2899">
        <v>1094</v>
      </c>
      <c r="P137" s="2900">
        <v>4613</v>
      </c>
    </row>
    <row r="138" spans="1:16" ht="30.75" customHeight="1" x14ac:dyDescent="0.3">
      <c r="A138" s="3504"/>
      <c r="B138" s="3504"/>
      <c r="C138" s="3504"/>
      <c r="D138" s="3504"/>
      <c r="E138" s="3504"/>
      <c r="F138" s="3504"/>
      <c r="G138" s="3504"/>
      <c r="H138" s="3504"/>
      <c r="I138" s="3504"/>
      <c r="J138" s="3504"/>
      <c r="K138" s="3504"/>
      <c r="L138" s="3504"/>
      <c r="M138" s="3504"/>
      <c r="N138" s="3504"/>
      <c r="O138" s="3504"/>
      <c r="P138" s="3504"/>
    </row>
    <row r="139" spans="1:16" ht="20.25" x14ac:dyDescent="0.3">
      <c r="A139" s="2709"/>
      <c r="B139" s="2709"/>
      <c r="C139" s="2709"/>
      <c r="D139" s="2709"/>
      <c r="E139" s="2709"/>
      <c r="F139" s="2709"/>
      <c r="G139" s="2709"/>
      <c r="H139" s="2709"/>
      <c r="I139" s="2709"/>
      <c r="J139" s="2709"/>
      <c r="K139" s="2709"/>
      <c r="L139" s="2709"/>
      <c r="M139" s="2709"/>
      <c r="N139" s="2709"/>
      <c r="O139" s="2709"/>
      <c r="P139" s="2709"/>
    </row>
    <row r="140" spans="1:16" ht="45" customHeight="1" x14ac:dyDescent="0.3">
      <c r="A140" s="2709"/>
      <c r="B140" s="2901"/>
      <c r="C140" s="2901"/>
      <c r="D140" s="2901"/>
      <c r="E140" s="2901"/>
      <c r="F140" s="2901"/>
      <c r="G140" s="2901"/>
      <c r="H140" s="2901"/>
      <c r="I140" s="2901"/>
      <c r="J140" s="2901"/>
      <c r="K140" s="2901"/>
      <c r="L140" s="2901"/>
      <c r="M140" s="2901"/>
      <c r="N140" s="2901"/>
      <c r="O140" s="2901"/>
      <c r="P140" s="2901"/>
    </row>
    <row r="141" spans="1:16" ht="20.25" x14ac:dyDescent="0.3"/>
    <row r="142" spans="1:16" ht="20.25" x14ac:dyDescent="0.3"/>
  </sheetData>
  <mergeCells count="10">
    <mergeCell ref="A138:P138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07"/>
  <sheetViews>
    <sheetView topLeftCell="A73" zoomScale="60" zoomScaleNormal="60" workbookViewId="0">
      <selection activeCell="Q15" sqref="Q15:Q16"/>
    </sheetView>
  </sheetViews>
  <sheetFormatPr defaultRowHeight="20.25" x14ac:dyDescent="0.3"/>
  <cols>
    <col min="1" max="1" width="88.42578125" style="446" customWidth="1"/>
    <col min="2" max="18" width="9.42578125" style="446" customWidth="1"/>
    <col min="19" max="19" width="9.42578125" style="470" customWidth="1"/>
    <col min="20" max="256" width="9.140625" style="446"/>
    <col min="257" max="257" width="88.42578125" style="446" customWidth="1"/>
    <col min="258" max="275" width="9.42578125" style="446" customWidth="1"/>
    <col min="276" max="512" width="9.140625" style="446"/>
    <col min="513" max="513" width="88.42578125" style="446" customWidth="1"/>
    <col min="514" max="531" width="9.42578125" style="446" customWidth="1"/>
    <col min="532" max="768" width="9.140625" style="446"/>
    <col min="769" max="769" width="88.42578125" style="446" customWidth="1"/>
    <col min="770" max="787" width="9.42578125" style="446" customWidth="1"/>
    <col min="788" max="1024" width="9.140625" style="446"/>
    <col min="1025" max="1025" width="88.42578125" style="446" customWidth="1"/>
    <col min="1026" max="1043" width="9.42578125" style="446" customWidth="1"/>
    <col min="1044" max="1280" width="9.140625" style="446"/>
    <col min="1281" max="1281" width="88.42578125" style="446" customWidth="1"/>
    <col min="1282" max="1299" width="9.42578125" style="446" customWidth="1"/>
    <col min="1300" max="1536" width="9.140625" style="446"/>
    <col min="1537" max="1537" width="88.42578125" style="446" customWidth="1"/>
    <col min="1538" max="1555" width="9.42578125" style="446" customWidth="1"/>
    <col min="1556" max="1792" width="9.140625" style="446"/>
    <col min="1793" max="1793" width="88.42578125" style="446" customWidth="1"/>
    <col min="1794" max="1811" width="9.42578125" style="446" customWidth="1"/>
    <col min="1812" max="2048" width="9.140625" style="446"/>
    <col min="2049" max="2049" width="88.42578125" style="446" customWidth="1"/>
    <col min="2050" max="2067" width="9.42578125" style="446" customWidth="1"/>
    <col min="2068" max="2304" width="9.140625" style="446"/>
    <col min="2305" max="2305" width="88.42578125" style="446" customWidth="1"/>
    <col min="2306" max="2323" width="9.42578125" style="446" customWidth="1"/>
    <col min="2324" max="2560" width="9.140625" style="446"/>
    <col min="2561" max="2561" width="88.42578125" style="446" customWidth="1"/>
    <col min="2562" max="2579" width="9.42578125" style="446" customWidth="1"/>
    <col min="2580" max="2816" width="9.140625" style="446"/>
    <col min="2817" max="2817" width="88.42578125" style="446" customWidth="1"/>
    <col min="2818" max="2835" width="9.42578125" style="446" customWidth="1"/>
    <col min="2836" max="3072" width="9.140625" style="446"/>
    <col min="3073" max="3073" width="88.42578125" style="446" customWidth="1"/>
    <col min="3074" max="3091" width="9.42578125" style="446" customWidth="1"/>
    <col min="3092" max="3328" width="9.140625" style="446"/>
    <col min="3329" max="3329" width="88.42578125" style="446" customWidth="1"/>
    <col min="3330" max="3347" width="9.42578125" style="446" customWidth="1"/>
    <col min="3348" max="3584" width="9.140625" style="446"/>
    <col min="3585" max="3585" width="88.42578125" style="446" customWidth="1"/>
    <col min="3586" max="3603" width="9.42578125" style="446" customWidth="1"/>
    <col min="3604" max="3840" width="9.140625" style="446"/>
    <col min="3841" max="3841" width="88.42578125" style="446" customWidth="1"/>
    <col min="3842" max="3859" width="9.42578125" style="446" customWidth="1"/>
    <col min="3860" max="4096" width="9.140625" style="446"/>
    <col min="4097" max="4097" width="88.42578125" style="446" customWidth="1"/>
    <col min="4098" max="4115" width="9.42578125" style="446" customWidth="1"/>
    <col min="4116" max="4352" width="9.140625" style="446"/>
    <col min="4353" max="4353" width="88.42578125" style="446" customWidth="1"/>
    <col min="4354" max="4371" width="9.42578125" style="446" customWidth="1"/>
    <col min="4372" max="4608" width="9.140625" style="446"/>
    <col min="4609" max="4609" width="88.42578125" style="446" customWidth="1"/>
    <col min="4610" max="4627" width="9.42578125" style="446" customWidth="1"/>
    <col min="4628" max="4864" width="9.140625" style="446"/>
    <col min="4865" max="4865" width="88.42578125" style="446" customWidth="1"/>
    <col min="4866" max="4883" width="9.42578125" style="446" customWidth="1"/>
    <col min="4884" max="5120" width="9.140625" style="446"/>
    <col min="5121" max="5121" width="88.42578125" style="446" customWidth="1"/>
    <col min="5122" max="5139" width="9.42578125" style="446" customWidth="1"/>
    <col min="5140" max="5376" width="9.140625" style="446"/>
    <col min="5377" max="5377" width="88.42578125" style="446" customWidth="1"/>
    <col min="5378" max="5395" width="9.42578125" style="446" customWidth="1"/>
    <col min="5396" max="5632" width="9.140625" style="446"/>
    <col min="5633" max="5633" width="88.42578125" style="446" customWidth="1"/>
    <col min="5634" max="5651" width="9.42578125" style="446" customWidth="1"/>
    <col min="5652" max="5888" width="9.140625" style="446"/>
    <col min="5889" max="5889" width="88.42578125" style="446" customWidth="1"/>
    <col min="5890" max="5907" width="9.42578125" style="446" customWidth="1"/>
    <col min="5908" max="6144" width="9.140625" style="446"/>
    <col min="6145" max="6145" width="88.42578125" style="446" customWidth="1"/>
    <col min="6146" max="6163" width="9.42578125" style="446" customWidth="1"/>
    <col min="6164" max="6400" width="9.140625" style="446"/>
    <col min="6401" max="6401" width="88.42578125" style="446" customWidth="1"/>
    <col min="6402" max="6419" width="9.42578125" style="446" customWidth="1"/>
    <col min="6420" max="6656" width="9.140625" style="446"/>
    <col min="6657" max="6657" width="88.42578125" style="446" customWidth="1"/>
    <col min="6658" max="6675" width="9.42578125" style="446" customWidth="1"/>
    <col min="6676" max="6912" width="9.140625" style="446"/>
    <col min="6913" max="6913" width="88.42578125" style="446" customWidth="1"/>
    <col min="6914" max="6931" width="9.42578125" style="446" customWidth="1"/>
    <col min="6932" max="7168" width="9.140625" style="446"/>
    <col min="7169" max="7169" width="88.42578125" style="446" customWidth="1"/>
    <col min="7170" max="7187" width="9.42578125" style="446" customWidth="1"/>
    <col min="7188" max="7424" width="9.140625" style="446"/>
    <col min="7425" max="7425" width="88.42578125" style="446" customWidth="1"/>
    <col min="7426" max="7443" width="9.42578125" style="446" customWidth="1"/>
    <col min="7444" max="7680" width="9.140625" style="446"/>
    <col min="7681" max="7681" width="88.42578125" style="446" customWidth="1"/>
    <col min="7682" max="7699" width="9.42578125" style="446" customWidth="1"/>
    <col min="7700" max="7936" width="9.140625" style="446"/>
    <col min="7937" max="7937" width="88.42578125" style="446" customWidth="1"/>
    <col min="7938" max="7955" width="9.42578125" style="446" customWidth="1"/>
    <col min="7956" max="8192" width="9.140625" style="446"/>
    <col min="8193" max="8193" width="88.42578125" style="446" customWidth="1"/>
    <col min="8194" max="8211" width="9.42578125" style="446" customWidth="1"/>
    <col min="8212" max="8448" width="9.140625" style="446"/>
    <col min="8449" max="8449" width="88.42578125" style="446" customWidth="1"/>
    <col min="8450" max="8467" width="9.42578125" style="446" customWidth="1"/>
    <col min="8468" max="8704" width="9.140625" style="446"/>
    <col min="8705" max="8705" width="88.42578125" style="446" customWidth="1"/>
    <col min="8706" max="8723" width="9.42578125" style="446" customWidth="1"/>
    <col min="8724" max="8960" width="9.140625" style="446"/>
    <col min="8961" max="8961" width="88.42578125" style="446" customWidth="1"/>
    <col min="8962" max="8979" width="9.42578125" style="446" customWidth="1"/>
    <col min="8980" max="9216" width="9.140625" style="446"/>
    <col min="9217" max="9217" width="88.42578125" style="446" customWidth="1"/>
    <col min="9218" max="9235" width="9.42578125" style="446" customWidth="1"/>
    <col min="9236" max="9472" width="9.140625" style="446"/>
    <col min="9473" max="9473" width="88.42578125" style="446" customWidth="1"/>
    <col min="9474" max="9491" width="9.42578125" style="446" customWidth="1"/>
    <col min="9492" max="9728" width="9.140625" style="446"/>
    <col min="9729" max="9729" width="88.42578125" style="446" customWidth="1"/>
    <col min="9730" max="9747" width="9.42578125" style="446" customWidth="1"/>
    <col min="9748" max="9984" width="9.140625" style="446"/>
    <col min="9985" max="9985" width="88.42578125" style="446" customWidth="1"/>
    <col min="9986" max="10003" width="9.42578125" style="446" customWidth="1"/>
    <col min="10004" max="10240" width="9.140625" style="446"/>
    <col min="10241" max="10241" width="88.42578125" style="446" customWidth="1"/>
    <col min="10242" max="10259" width="9.42578125" style="446" customWidth="1"/>
    <col min="10260" max="10496" width="9.140625" style="446"/>
    <col min="10497" max="10497" width="88.42578125" style="446" customWidth="1"/>
    <col min="10498" max="10515" width="9.42578125" style="446" customWidth="1"/>
    <col min="10516" max="10752" width="9.140625" style="446"/>
    <col min="10753" max="10753" width="88.42578125" style="446" customWidth="1"/>
    <col min="10754" max="10771" width="9.42578125" style="446" customWidth="1"/>
    <col min="10772" max="11008" width="9.140625" style="446"/>
    <col min="11009" max="11009" width="88.42578125" style="446" customWidth="1"/>
    <col min="11010" max="11027" width="9.42578125" style="446" customWidth="1"/>
    <col min="11028" max="11264" width="9.140625" style="446"/>
    <col min="11265" max="11265" width="88.42578125" style="446" customWidth="1"/>
    <col min="11266" max="11283" width="9.42578125" style="446" customWidth="1"/>
    <col min="11284" max="11520" width="9.140625" style="446"/>
    <col min="11521" max="11521" width="88.42578125" style="446" customWidth="1"/>
    <col min="11522" max="11539" width="9.42578125" style="446" customWidth="1"/>
    <col min="11540" max="11776" width="9.140625" style="446"/>
    <col min="11777" max="11777" width="88.42578125" style="446" customWidth="1"/>
    <col min="11778" max="11795" width="9.42578125" style="446" customWidth="1"/>
    <col min="11796" max="12032" width="9.140625" style="446"/>
    <col min="12033" max="12033" width="88.42578125" style="446" customWidth="1"/>
    <col min="12034" max="12051" width="9.42578125" style="446" customWidth="1"/>
    <col min="12052" max="12288" width="9.140625" style="446"/>
    <col min="12289" max="12289" width="88.42578125" style="446" customWidth="1"/>
    <col min="12290" max="12307" width="9.42578125" style="446" customWidth="1"/>
    <col min="12308" max="12544" width="9.140625" style="446"/>
    <col min="12545" max="12545" width="88.42578125" style="446" customWidth="1"/>
    <col min="12546" max="12563" width="9.42578125" style="446" customWidth="1"/>
    <col min="12564" max="12800" width="9.140625" style="446"/>
    <col min="12801" max="12801" width="88.42578125" style="446" customWidth="1"/>
    <col min="12802" max="12819" width="9.42578125" style="446" customWidth="1"/>
    <col min="12820" max="13056" width="9.140625" style="446"/>
    <col min="13057" max="13057" width="88.42578125" style="446" customWidth="1"/>
    <col min="13058" max="13075" width="9.42578125" style="446" customWidth="1"/>
    <col min="13076" max="13312" width="9.140625" style="446"/>
    <col min="13313" max="13313" width="88.42578125" style="446" customWidth="1"/>
    <col min="13314" max="13331" width="9.42578125" style="446" customWidth="1"/>
    <col min="13332" max="13568" width="9.140625" style="446"/>
    <col min="13569" max="13569" width="88.42578125" style="446" customWidth="1"/>
    <col min="13570" max="13587" width="9.42578125" style="446" customWidth="1"/>
    <col min="13588" max="13824" width="9.140625" style="446"/>
    <col min="13825" max="13825" width="88.42578125" style="446" customWidth="1"/>
    <col min="13826" max="13843" width="9.42578125" style="446" customWidth="1"/>
    <col min="13844" max="14080" width="9.140625" style="446"/>
    <col min="14081" max="14081" width="88.42578125" style="446" customWidth="1"/>
    <col min="14082" max="14099" width="9.42578125" style="446" customWidth="1"/>
    <col min="14100" max="14336" width="9.140625" style="446"/>
    <col min="14337" max="14337" width="88.42578125" style="446" customWidth="1"/>
    <col min="14338" max="14355" width="9.42578125" style="446" customWidth="1"/>
    <col min="14356" max="14592" width="9.140625" style="446"/>
    <col min="14593" max="14593" width="88.42578125" style="446" customWidth="1"/>
    <col min="14594" max="14611" width="9.42578125" style="446" customWidth="1"/>
    <col min="14612" max="14848" width="9.140625" style="446"/>
    <col min="14849" max="14849" width="88.42578125" style="446" customWidth="1"/>
    <col min="14850" max="14867" width="9.42578125" style="446" customWidth="1"/>
    <col min="14868" max="15104" width="9.140625" style="446"/>
    <col min="15105" max="15105" width="88.42578125" style="446" customWidth="1"/>
    <col min="15106" max="15123" width="9.42578125" style="446" customWidth="1"/>
    <col min="15124" max="15360" width="9.140625" style="446"/>
    <col min="15361" max="15361" width="88.42578125" style="446" customWidth="1"/>
    <col min="15362" max="15379" width="9.42578125" style="446" customWidth="1"/>
    <col min="15380" max="15616" width="9.140625" style="446"/>
    <col min="15617" max="15617" width="88.42578125" style="446" customWidth="1"/>
    <col min="15618" max="15635" width="9.42578125" style="446" customWidth="1"/>
    <col min="15636" max="15872" width="9.140625" style="446"/>
    <col min="15873" max="15873" width="88.42578125" style="446" customWidth="1"/>
    <col min="15874" max="15891" width="9.42578125" style="446" customWidth="1"/>
    <col min="15892" max="16128" width="9.140625" style="446"/>
    <col min="16129" max="16129" width="88.42578125" style="446" customWidth="1"/>
    <col min="16130" max="16147" width="9.42578125" style="446" customWidth="1"/>
    <col min="16148" max="16384" width="9.140625" style="446"/>
  </cols>
  <sheetData>
    <row r="1" spans="1:19" ht="55.5" customHeight="1" x14ac:dyDescent="0.3">
      <c r="A1" s="3516" t="s">
        <v>161</v>
      </c>
      <c r="B1" s="3516"/>
      <c r="C1" s="3516"/>
      <c r="D1" s="3516"/>
      <c r="E1" s="3516"/>
      <c r="F1" s="3516"/>
      <c r="G1" s="3516"/>
      <c r="H1" s="3516"/>
      <c r="I1" s="3516"/>
      <c r="J1" s="3516"/>
      <c r="K1" s="3516"/>
      <c r="L1" s="3516"/>
      <c r="M1" s="3516"/>
      <c r="N1" s="3516"/>
      <c r="O1" s="3516"/>
      <c r="P1" s="3516"/>
      <c r="Q1" s="3516"/>
      <c r="R1" s="3516"/>
      <c r="S1" s="3516"/>
    </row>
    <row r="2" spans="1:19" ht="27.75" customHeight="1" x14ac:dyDescent="0.3">
      <c r="A2" s="3516" t="s">
        <v>394</v>
      </c>
      <c r="B2" s="3516"/>
      <c r="C2" s="3516"/>
      <c r="D2" s="3516"/>
      <c r="E2" s="3516"/>
      <c r="F2" s="3516"/>
      <c r="G2" s="3516"/>
      <c r="H2" s="3516"/>
      <c r="I2" s="3516"/>
      <c r="J2" s="3516"/>
      <c r="K2" s="3516"/>
      <c r="L2" s="3516"/>
      <c r="M2" s="3516"/>
      <c r="N2" s="3516"/>
      <c r="O2" s="3516"/>
      <c r="P2" s="3516"/>
      <c r="Q2" s="3516"/>
      <c r="R2" s="3516"/>
      <c r="S2" s="3516"/>
    </row>
    <row r="3" spans="1:19" ht="33" customHeight="1" thickBot="1" x14ac:dyDescent="0.35">
      <c r="A3" s="2691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8"/>
    </row>
    <row r="4" spans="1:19" ht="33" customHeight="1" x14ac:dyDescent="0.3">
      <c r="A4" s="3527" t="s">
        <v>9</v>
      </c>
      <c r="B4" s="3517" t="s">
        <v>0</v>
      </c>
      <c r="C4" s="3518"/>
      <c r="D4" s="3518"/>
      <c r="E4" s="3517" t="s">
        <v>1</v>
      </c>
      <c r="F4" s="3518"/>
      <c r="G4" s="3530"/>
      <c r="H4" s="3534" t="s">
        <v>2</v>
      </c>
      <c r="I4" s="3518"/>
      <c r="J4" s="3518"/>
      <c r="K4" s="3517" t="s">
        <v>3</v>
      </c>
      <c r="L4" s="3518"/>
      <c r="M4" s="3530"/>
      <c r="N4" s="3517">
        <v>5</v>
      </c>
      <c r="O4" s="3518"/>
      <c r="P4" s="3518"/>
      <c r="Q4" s="3521" t="s">
        <v>6</v>
      </c>
      <c r="R4" s="3522"/>
      <c r="S4" s="3523"/>
    </row>
    <row r="5" spans="1:19" ht="33" customHeight="1" thickBot="1" x14ac:dyDescent="0.35">
      <c r="A5" s="3528"/>
      <c r="B5" s="3519"/>
      <c r="C5" s="3520"/>
      <c r="D5" s="3520"/>
      <c r="E5" s="3531"/>
      <c r="F5" s="3532"/>
      <c r="G5" s="3533"/>
      <c r="H5" s="3532"/>
      <c r="I5" s="3532"/>
      <c r="J5" s="3532"/>
      <c r="K5" s="3535"/>
      <c r="L5" s="3536"/>
      <c r="M5" s="3537"/>
      <c r="N5" s="3519"/>
      <c r="O5" s="3520"/>
      <c r="P5" s="3520"/>
      <c r="Q5" s="3524"/>
      <c r="R5" s="3525"/>
      <c r="S5" s="3526"/>
    </row>
    <row r="6" spans="1:19" ht="174" customHeight="1" thickBot="1" x14ac:dyDescent="0.35">
      <c r="A6" s="3529"/>
      <c r="B6" s="1512" t="s">
        <v>26</v>
      </c>
      <c r="C6" s="1512" t="s">
        <v>27</v>
      </c>
      <c r="D6" s="1512" t="s">
        <v>4</v>
      </c>
      <c r="E6" s="1512" t="s">
        <v>26</v>
      </c>
      <c r="F6" s="1512" t="s">
        <v>27</v>
      </c>
      <c r="G6" s="1512" t="s">
        <v>4</v>
      </c>
      <c r="H6" s="1512" t="s">
        <v>26</v>
      </c>
      <c r="I6" s="1512" t="s">
        <v>27</v>
      </c>
      <c r="J6" s="1512" t="s">
        <v>4</v>
      </c>
      <c r="K6" s="1512" t="s">
        <v>26</v>
      </c>
      <c r="L6" s="1512" t="s">
        <v>27</v>
      </c>
      <c r="M6" s="1512" t="s">
        <v>4</v>
      </c>
      <c r="N6" s="1512" t="s">
        <v>26</v>
      </c>
      <c r="O6" s="1512" t="s">
        <v>27</v>
      </c>
      <c r="P6" s="1512" t="s">
        <v>4</v>
      </c>
      <c r="Q6" s="1512" t="s">
        <v>26</v>
      </c>
      <c r="R6" s="1512" t="s">
        <v>27</v>
      </c>
      <c r="S6" s="3040" t="s">
        <v>4</v>
      </c>
    </row>
    <row r="7" spans="1:19" ht="34.5" customHeight="1" thickBot="1" x14ac:dyDescent="0.35">
      <c r="A7" s="1465" t="s">
        <v>22</v>
      </c>
      <c r="B7" s="451"/>
      <c r="C7" s="452"/>
      <c r="D7" s="1439"/>
      <c r="E7" s="454"/>
      <c r="F7" s="454"/>
      <c r="G7" s="1513"/>
      <c r="H7" s="451"/>
      <c r="I7" s="454"/>
      <c r="J7" s="1514"/>
      <c r="K7" s="454"/>
      <c r="L7" s="454"/>
      <c r="M7" s="1513"/>
      <c r="N7" s="451"/>
      <c r="O7" s="454"/>
      <c r="P7" s="1514"/>
      <c r="Q7" s="1515"/>
      <c r="R7" s="1515"/>
      <c r="S7" s="1516"/>
    </row>
    <row r="8" spans="1:19" ht="28.5" customHeight="1" x14ac:dyDescent="0.3">
      <c r="A8" s="442" t="s">
        <v>162</v>
      </c>
      <c r="B8" s="1424">
        <v>0</v>
      </c>
      <c r="C8" s="1425">
        <v>0</v>
      </c>
      <c r="D8" s="1427">
        <v>0</v>
      </c>
      <c r="E8" s="1428">
        <v>0</v>
      </c>
      <c r="F8" s="1425">
        <v>0</v>
      </c>
      <c r="G8" s="1427">
        <v>0</v>
      </c>
      <c r="H8" s="1428">
        <v>0</v>
      </c>
      <c r="I8" s="1425">
        <v>0</v>
      </c>
      <c r="J8" s="1426">
        <v>0</v>
      </c>
      <c r="K8" s="1424">
        <v>0</v>
      </c>
      <c r="L8" s="1425">
        <v>5</v>
      </c>
      <c r="M8" s="1427">
        <v>5</v>
      </c>
      <c r="N8" s="1428">
        <v>0</v>
      </c>
      <c r="O8" s="1425">
        <v>4</v>
      </c>
      <c r="P8" s="1426">
        <v>4</v>
      </c>
      <c r="Q8" s="1517">
        <v>0</v>
      </c>
      <c r="R8" s="1518">
        <v>9</v>
      </c>
      <c r="S8" s="1519">
        <v>9</v>
      </c>
    </row>
    <row r="9" spans="1:19" ht="28.5" customHeight="1" x14ac:dyDescent="0.3">
      <c r="A9" s="440" t="s">
        <v>163</v>
      </c>
      <c r="B9" s="1429">
        <v>0</v>
      </c>
      <c r="C9" s="1430">
        <v>0</v>
      </c>
      <c r="D9" s="1432">
        <v>0</v>
      </c>
      <c r="E9" s="1433">
        <v>0</v>
      </c>
      <c r="F9" s="1430">
        <v>0</v>
      </c>
      <c r="G9" s="1432">
        <v>0</v>
      </c>
      <c r="H9" s="1433">
        <v>2</v>
      </c>
      <c r="I9" s="1430">
        <v>24</v>
      </c>
      <c r="J9" s="1431">
        <v>26</v>
      </c>
      <c r="K9" s="1429">
        <v>4</v>
      </c>
      <c r="L9" s="1430">
        <v>15</v>
      </c>
      <c r="M9" s="1432">
        <v>19</v>
      </c>
      <c r="N9" s="1433">
        <v>3</v>
      </c>
      <c r="O9" s="1430">
        <v>31</v>
      </c>
      <c r="P9" s="1431">
        <v>34</v>
      </c>
      <c r="Q9" s="1520">
        <v>9</v>
      </c>
      <c r="R9" s="1521">
        <v>70</v>
      </c>
      <c r="S9" s="1522">
        <v>79</v>
      </c>
    </row>
    <row r="10" spans="1:19" ht="28.5" customHeight="1" x14ac:dyDescent="0.3">
      <c r="A10" s="440" t="s">
        <v>177</v>
      </c>
      <c r="B10" s="1429">
        <v>0</v>
      </c>
      <c r="C10" s="1430">
        <v>0</v>
      </c>
      <c r="D10" s="1432">
        <v>0</v>
      </c>
      <c r="E10" s="1433">
        <v>0</v>
      </c>
      <c r="F10" s="1430">
        <v>0</v>
      </c>
      <c r="G10" s="1432">
        <v>0</v>
      </c>
      <c r="H10" s="1433">
        <v>0</v>
      </c>
      <c r="I10" s="1430">
        <v>0</v>
      </c>
      <c r="J10" s="1431">
        <v>0</v>
      </c>
      <c r="K10" s="1429">
        <v>1</v>
      </c>
      <c r="L10" s="1430">
        <v>5</v>
      </c>
      <c r="M10" s="1432">
        <v>6</v>
      </c>
      <c r="N10" s="1433">
        <v>1</v>
      </c>
      <c r="O10" s="1430">
        <v>5</v>
      </c>
      <c r="P10" s="1431">
        <v>6</v>
      </c>
      <c r="Q10" s="1520">
        <v>2</v>
      </c>
      <c r="R10" s="1521">
        <v>10</v>
      </c>
      <c r="S10" s="1522">
        <v>12</v>
      </c>
    </row>
    <row r="11" spans="1:19" ht="28.5" customHeight="1" x14ac:dyDescent="0.3">
      <c r="A11" s="440" t="s">
        <v>164</v>
      </c>
      <c r="B11" s="1429">
        <v>0</v>
      </c>
      <c r="C11" s="1430">
        <v>0</v>
      </c>
      <c r="D11" s="1432">
        <v>0</v>
      </c>
      <c r="E11" s="1433">
        <v>0</v>
      </c>
      <c r="F11" s="1430">
        <v>0</v>
      </c>
      <c r="G11" s="1432">
        <v>0</v>
      </c>
      <c r="H11" s="1433">
        <v>4</v>
      </c>
      <c r="I11" s="1430">
        <v>41</v>
      </c>
      <c r="J11" s="1431">
        <v>45</v>
      </c>
      <c r="K11" s="1429">
        <v>6</v>
      </c>
      <c r="L11" s="1430">
        <v>17</v>
      </c>
      <c r="M11" s="1432">
        <v>23</v>
      </c>
      <c r="N11" s="1433">
        <v>12</v>
      </c>
      <c r="O11" s="1430">
        <v>8</v>
      </c>
      <c r="P11" s="1431">
        <v>20</v>
      </c>
      <c r="Q11" s="1520">
        <v>22</v>
      </c>
      <c r="R11" s="1521">
        <v>66</v>
      </c>
      <c r="S11" s="1522">
        <v>88</v>
      </c>
    </row>
    <row r="12" spans="1:19" ht="44.25" customHeight="1" x14ac:dyDescent="0.3">
      <c r="A12" s="440" t="s">
        <v>198</v>
      </c>
      <c r="B12" s="1429">
        <v>0</v>
      </c>
      <c r="C12" s="1430">
        <v>0</v>
      </c>
      <c r="D12" s="1432">
        <v>0</v>
      </c>
      <c r="E12" s="1433">
        <v>0</v>
      </c>
      <c r="F12" s="1430">
        <v>0</v>
      </c>
      <c r="G12" s="1432">
        <v>0</v>
      </c>
      <c r="H12" s="1433">
        <v>0</v>
      </c>
      <c r="I12" s="1430">
        <v>0</v>
      </c>
      <c r="J12" s="1431">
        <v>0</v>
      </c>
      <c r="K12" s="1429">
        <v>0</v>
      </c>
      <c r="L12" s="1430">
        <v>1</v>
      </c>
      <c r="M12" s="1432">
        <v>1</v>
      </c>
      <c r="N12" s="1433">
        <v>0</v>
      </c>
      <c r="O12" s="1430">
        <v>3</v>
      </c>
      <c r="P12" s="1431">
        <v>3</v>
      </c>
      <c r="Q12" s="1520">
        <v>0</v>
      </c>
      <c r="R12" s="1521">
        <v>4</v>
      </c>
      <c r="S12" s="1522">
        <v>4</v>
      </c>
    </row>
    <row r="13" spans="1:19" ht="40.5" customHeight="1" x14ac:dyDescent="0.3">
      <c r="A13" s="440" t="s">
        <v>199</v>
      </c>
      <c r="B13" s="1429">
        <v>9</v>
      </c>
      <c r="C13" s="1430">
        <v>0</v>
      </c>
      <c r="D13" s="1432">
        <v>9</v>
      </c>
      <c r="E13" s="1433">
        <v>5</v>
      </c>
      <c r="F13" s="1430">
        <v>0</v>
      </c>
      <c r="G13" s="1432">
        <v>5</v>
      </c>
      <c r="H13" s="1433">
        <v>18</v>
      </c>
      <c r="I13" s="1430">
        <v>2</v>
      </c>
      <c r="J13" s="1431">
        <v>20</v>
      </c>
      <c r="K13" s="1429">
        <v>3</v>
      </c>
      <c r="L13" s="1430">
        <v>0</v>
      </c>
      <c r="M13" s="1432">
        <v>3</v>
      </c>
      <c r="N13" s="1433">
        <v>17</v>
      </c>
      <c r="O13" s="1430">
        <v>1</v>
      </c>
      <c r="P13" s="1431">
        <v>18</v>
      </c>
      <c r="Q13" s="1520">
        <v>52</v>
      </c>
      <c r="R13" s="1521">
        <v>3</v>
      </c>
      <c r="S13" s="1522">
        <v>55</v>
      </c>
    </row>
    <row r="14" spans="1:19" ht="28.5" customHeight="1" thickBot="1" x14ac:dyDescent="0.35">
      <c r="A14" s="440" t="s">
        <v>166</v>
      </c>
      <c r="B14" s="1434">
        <v>10</v>
      </c>
      <c r="C14" s="1435">
        <v>13</v>
      </c>
      <c r="D14" s="1437">
        <v>23</v>
      </c>
      <c r="E14" s="1438">
        <v>0</v>
      </c>
      <c r="F14" s="1435">
        <v>41</v>
      </c>
      <c r="G14" s="1437">
        <v>41</v>
      </c>
      <c r="H14" s="1438">
        <v>0</v>
      </c>
      <c r="I14" s="1435">
        <v>45</v>
      </c>
      <c r="J14" s="1436">
        <v>45</v>
      </c>
      <c r="K14" s="1434">
        <v>0</v>
      </c>
      <c r="L14" s="1435">
        <v>33</v>
      </c>
      <c r="M14" s="1437">
        <v>33</v>
      </c>
      <c r="N14" s="1438">
        <v>0</v>
      </c>
      <c r="O14" s="1435">
        <v>31</v>
      </c>
      <c r="P14" s="1436">
        <v>31</v>
      </c>
      <c r="Q14" s="1523">
        <v>10</v>
      </c>
      <c r="R14" s="1524">
        <v>163</v>
      </c>
      <c r="S14" s="1525">
        <v>173</v>
      </c>
    </row>
    <row r="15" spans="1:19" ht="28.5" customHeight="1" thickBot="1" x14ac:dyDescent="0.35">
      <c r="A15" s="1146" t="s">
        <v>167</v>
      </c>
      <c r="B15" s="1507">
        <v>21</v>
      </c>
      <c r="C15" s="1507">
        <v>55</v>
      </c>
      <c r="D15" s="1507">
        <v>76</v>
      </c>
      <c r="E15" s="1507">
        <v>28</v>
      </c>
      <c r="F15" s="1507">
        <v>77</v>
      </c>
      <c r="G15" s="1507">
        <v>105</v>
      </c>
      <c r="H15" s="1507">
        <v>45</v>
      </c>
      <c r="I15" s="1507">
        <v>123</v>
      </c>
      <c r="J15" s="1507">
        <v>168</v>
      </c>
      <c r="K15" s="1507">
        <v>3</v>
      </c>
      <c r="L15" s="1507">
        <v>82</v>
      </c>
      <c r="M15" s="1507">
        <v>85</v>
      </c>
      <c r="N15" s="1507">
        <v>2</v>
      </c>
      <c r="O15" s="1507">
        <v>63</v>
      </c>
      <c r="P15" s="1507">
        <v>65</v>
      </c>
      <c r="Q15" s="1526">
        <v>99</v>
      </c>
      <c r="R15" s="1527">
        <v>400</v>
      </c>
      <c r="S15" s="1528">
        <v>499</v>
      </c>
    </row>
    <row r="16" spans="1:19" ht="22.5" customHeight="1" x14ac:dyDescent="0.3">
      <c r="A16" s="1529" t="s">
        <v>343</v>
      </c>
      <c r="B16" s="1530">
        <v>0</v>
      </c>
      <c r="C16" s="1531">
        <v>0</v>
      </c>
      <c r="D16" s="1532">
        <v>0</v>
      </c>
      <c r="E16" s="1530">
        <v>0</v>
      </c>
      <c r="F16" s="1531">
        <v>0</v>
      </c>
      <c r="G16" s="1533">
        <v>0</v>
      </c>
      <c r="H16" s="1534">
        <v>0</v>
      </c>
      <c r="I16" s="1531">
        <v>0</v>
      </c>
      <c r="J16" s="1532">
        <v>0</v>
      </c>
      <c r="K16" s="1530">
        <v>0</v>
      </c>
      <c r="L16" s="1531">
        <v>0</v>
      </c>
      <c r="M16" s="1533">
        <v>0</v>
      </c>
      <c r="N16" s="1534">
        <v>0</v>
      </c>
      <c r="O16" s="1531">
        <v>0</v>
      </c>
      <c r="P16" s="1532">
        <v>0</v>
      </c>
      <c r="Q16" s="1530">
        <v>0</v>
      </c>
      <c r="R16" s="1531">
        <v>0</v>
      </c>
      <c r="S16" s="1533">
        <v>0</v>
      </c>
    </row>
    <row r="17" spans="1:27" ht="22.5" customHeight="1" x14ac:dyDescent="0.3">
      <c r="A17" s="1535" t="s">
        <v>344</v>
      </c>
      <c r="B17" s="1536">
        <v>0</v>
      </c>
      <c r="C17" s="1537">
        <v>0</v>
      </c>
      <c r="D17" s="1538">
        <v>0</v>
      </c>
      <c r="E17" s="1536">
        <v>0</v>
      </c>
      <c r="F17" s="1537">
        <v>0</v>
      </c>
      <c r="G17" s="1539">
        <v>0</v>
      </c>
      <c r="H17" s="1540">
        <v>0</v>
      </c>
      <c r="I17" s="1537">
        <v>0</v>
      </c>
      <c r="J17" s="1538">
        <v>0</v>
      </c>
      <c r="K17" s="1536">
        <v>0</v>
      </c>
      <c r="L17" s="1537">
        <v>0</v>
      </c>
      <c r="M17" s="1539">
        <v>0</v>
      </c>
      <c r="N17" s="1540">
        <v>0</v>
      </c>
      <c r="O17" s="1537">
        <v>0</v>
      </c>
      <c r="P17" s="1538">
        <v>0</v>
      </c>
      <c r="Q17" s="1536">
        <v>0</v>
      </c>
      <c r="R17" s="1537">
        <v>0</v>
      </c>
      <c r="S17" s="1539">
        <v>0</v>
      </c>
    </row>
    <row r="18" spans="1:27" ht="22.5" customHeight="1" x14ac:dyDescent="0.3">
      <c r="A18" s="1535" t="s">
        <v>345</v>
      </c>
      <c r="B18" s="1536">
        <v>21</v>
      </c>
      <c r="C18" s="1537">
        <v>55</v>
      </c>
      <c r="D18" s="1538">
        <v>76</v>
      </c>
      <c r="E18" s="1536">
        <v>28</v>
      </c>
      <c r="F18" s="1537">
        <v>77</v>
      </c>
      <c r="G18" s="1539">
        <v>105</v>
      </c>
      <c r="H18" s="1540">
        <v>45</v>
      </c>
      <c r="I18" s="1537">
        <v>123</v>
      </c>
      <c r="J18" s="1538">
        <v>168</v>
      </c>
      <c r="K18" s="1536">
        <v>3</v>
      </c>
      <c r="L18" s="1537">
        <v>82</v>
      </c>
      <c r="M18" s="1539">
        <v>85</v>
      </c>
      <c r="N18" s="1540">
        <v>2</v>
      </c>
      <c r="O18" s="1537">
        <v>63</v>
      </c>
      <c r="P18" s="1538">
        <v>65</v>
      </c>
      <c r="Q18" s="1536">
        <v>99</v>
      </c>
      <c r="R18" s="1537">
        <v>400</v>
      </c>
      <c r="S18" s="1539">
        <v>499</v>
      </c>
    </row>
    <row r="19" spans="1:27" ht="22.5" customHeight="1" thickBot="1" x14ac:dyDescent="0.35">
      <c r="A19" s="1541" t="s">
        <v>346</v>
      </c>
      <c r="B19" s="1542">
        <v>0</v>
      </c>
      <c r="C19" s="1543">
        <v>0</v>
      </c>
      <c r="D19" s="1544">
        <v>0</v>
      </c>
      <c r="E19" s="1542">
        <v>0</v>
      </c>
      <c r="F19" s="1543">
        <v>0</v>
      </c>
      <c r="G19" s="1545">
        <v>0</v>
      </c>
      <c r="H19" s="1546">
        <v>0</v>
      </c>
      <c r="I19" s="1543">
        <v>0</v>
      </c>
      <c r="J19" s="1544">
        <v>0</v>
      </c>
      <c r="K19" s="1542">
        <v>0</v>
      </c>
      <c r="L19" s="1543">
        <v>0</v>
      </c>
      <c r="M19" s="1545">
        <v>0</v>
      </c>
      <c r="N19" s="1546">
        <v>0</v>
      </c>
      <c r="O19" s="1543">
        <v>0</v>
      </c>
      <c r="P19" s="1544">
        <v>0</v>
      </c>
      <c r="Q19" s="1542">
        <v>0</v>
      </c>
      <c r="R19" s="1543">
        <v>0</v>
      </c>
      <c r="S19" s="1545">
        <v>0</v>
      </c>
    </row>
    <row r="20" spans="1:27" ht="28.5" customHeight="1" x14ac:dyDescent="0.3">
      <c r="A20" s="442" t="s">
        <v>168</v>
      </c>
      <c r="B20" s="1446">
        <v>0</v>
      </c>
      <c r="C20" s="1447">
        <v>0</v>
      </c>
      <c r="D20" s="1449">
        <v>0</v>
      </c>
      <c r="E20" s="1450">
        <v>0</v>
      </c>
      <c r="F20" s="1447">
        <v>0</v>
      </c>
      <c r="G20" s="1449">
        <v>0</v>
      </c>
      <c r="H20" s="1450">
        <v>0</v>
      </c>
      <c r="I20" s="1447">
        <v>14</v>
      </c>
      <c r="J20" s="1448">
        <v>14</v>
      </c>
      <c r="K20" s="1446">
        <v>0</v>
      </c>
      <c r="L20" s="1447">
        <v>7</v>
      </c>
      <c r="M20" s="1449">
        <v>7</v>
      </c>
      <c r="N20" s="1450">
        <v>0</v>
      </c>
      <c r="O20" s="1447">
        <v>7</v>
      </c>
      <c r="P20" s="1448">
        <v>7</v>
      </c>
      <c r="Q20" s="1520">
        <v>0</v>
      </c>
      <c r="R20" s="1521">
        <v>28</v>
      </c>
      <c r="S20" s="1522">
        <v>28</v>
      </c>
    </row>
    <row r="21" spans="1:27" ht="28.5" customHeight="1" x14ac:dyDescent="0.3">
      <c r="A21" s="440" t="s">
        <v>169</v>
      </c>
      <c r="B21" s="1429">
        <v>14</v>
      </c>
      <c r="C21" s="1430">
        <v>8</v>
      </c>
      <c r="D21" s="1432">
        <v>22</v>
      </c>
      <c r="E21" s="1433">
        <v>15</v>
      </c>
      <c r="F21" s="1430">
        <v>11</v>
      </c>
      <c r="G21" s="1432">
        <v>26</v>
      </c>
      <c r="H21" s="1433">
        <v>26</v>
      </c>
      <c r="I21" s="1430">
        <v>10</v>
      </c>
      <c r="J21" s="1431">
        <v>36</v>
      </c>
      <c r="K21" s="1429">
        <v>0</v>
      </c>
      <c r="L21" s="1430">
        <v>14</v>
      </c>
      <c r="M21" s="1432">
        <v>14</v>
      </c>
      <c r="N21" s="1433">
        <v>0</v>
      </c>
      <c r="O21" s="1430">
        <v>17</v>
      </c>
      <c r="P21" s="1431">
        <v>17</v>
      </c>
      <c r="Q21" s="1520">
        <v>55</v>
      </c>
      <c r="R21" s="1521">
        <v>60</v>
      </c>
      <c r="S21" s="1522">
        <v>115</v>
      </c>
    </row>
    <row r="22" spans="1:27" ht="28.5" customHeight="1" x14ac:dyDescent="0.3">
      <c r="A22" s="440" t="s">
        <v>200</v>
      </c>
      <c r="B22" s="1429">
        <v>4</v>
      </c>
      <c r="C22" s="1430">
        <v>10</v>
      </c>
      <c r="D22" s="1432">
        <v>14</v>
      </c>
      <c r="E22" s="1433">
        <v>9</v>
      </c>
      <c r="F22" s="1430">
        <v>2</v>
      </c>
      <c r="G22" s="1432">
        <v>11</v>
      </c>
      <c r="H22" s="1433">
        <v>7</v>
      </c>
      <c r="I22" s="1430">
        <v>0</v>
      </c>
      <c r="J22" s="1431">
        <v>7</v>
      </c>
      <c r="K22" s="1429">
        <v>0</v>
      </c>
      <c r="L22" s="1430">
        <v>1</v>
      </c>
      <c r="M22" s="1432">
        <v>1</v>
      </c>
      <c r="N22" s="1433">
        <v>0</v>
      </c>
      <c r="O22" s="1430">
        <v>0</v>
      </c>
      <c r="P22" s="1431">
        <v>0</v>
      </c>
      <c r="Q22" s="1520">
        <v>20</v>
      </c>
      <c r="R22" s="1521">
        <v>13</v>
      </c>
      <c r="S22" s="1522">
        <v>33</v>
      </c>
    </row>
    <row r="23" spans="1:27" ht="28.5" customHeight="1" thickBot="1" x14ac:dyDescent="0.35">
      <c r="A23" s="440" t="s">
        <v>170</v>
      </c>
      <c r="B23" s="1455">
        <v>12</v>
      </c>
      <c r="C23" s="1456">
        <v>7</v>
      </c>
      <c r="D23" s="1458">
        <v>19</v>
      </c>
      <c r="E23" s="1438">
        <v>17</v>
      </c>
      <c r="F23" s="1435">
        <v>26</v>
      </c>
      <c r="G23" s="1437">
        <v>43</v>
      </c>
      <c r="H23" s="1438">
        <v>22</v>
      </c>
      <c r="I23" s="1435">
        <v>22</v>
      </c>
      <c r="J23" s="1436">
        <v>44</v>
      </c>
      <c r="K23" s="1434">
        <v>6</v>
      </c>
      <c r="L23" s="1435">
        <v>45</v>
      </c>
      <c r="M23" s="1437">
        <v>51</v>
      </c>
      <c r="N23" s="1438">
        <v>0</v>
      </c>
      <c r="O23" s="1435">
        <v>36</v>
      </c>
      <c r="P23" s="1436">
        <v>36</v>
      </c>
      <c r="Q23" s="1520">
        <v>57</v>
      </c>
      <c r="R23" s="1521">
        <v>136</v>
      </c>
      <c r="S23" s="1522">
        <v>193</v>
      </c>
    </row>
    <row r="24" spans="1:27" ht="27.75" customHeight="1" thickBot="1" x14ac:dyDescent="0.35">
      <c r="A24" s="694" t="s">
        <v>171</v>
      </c>
      <c r="B24" s="1451">
        <v>35</v>
      </c>
      <c r="C24" s="1501">
        <v>23</v>
      </c>
      <c r="D24" s="1508">
        <v>58</v>
      </c>
      <c r="E24" s="1451">
        <v>46</v>
      </c>
      <c r="F24" s="1501">
        <v>22</v>
      </c>
      <c r="G24" s="1509">
        <v>68</v>
      </c>
      <c r="H24" s="1502">
        <v>90</v>
      </c>
      <c r="I24" s="1501">
        <v>50</v>
      </c>
      <c r="J24" s="1508">
        <v>140</v>
      </c>
      <c r="K24" s="1451">
        <v>51</v>
      </c>
      <c r="L24" s="1501">
        <v>39</v>
      </c>
      <c r="M24" s="1509">
        <v>90</v>
      </c>
      <c r="N24" s="1502">
        <v>55</v>
      </c>
      <c r="O24" s="1501">
        <v>35</v>
      </c>
      <c r="P24" s="1508">
        <v>90</v>
      </c>
      <c r="Q24" s="1508">
        <v>277</v>
      </c>
      <c r="R24" s="1508">
        <v>169</v>
      </c>
      <c r="S24" s="1509">
        <v>446</v>
      </c>
      <c r="T24" s="1897"/>
      <c r="U24" s="1897"/>
      <c r="V24" s="1897"/>
      <c r="W24" s="1897"/>
      <c r="X24" s="445"/>
      <c r="Y24" s="445"/>
      <c r="Z24" s="445"/>
      <c r="AA24" s="445"/>
    </row>
    <row r="25" spans="1:27" ht="23.25" customHeight="1" x14ac:dyDescent="0.3">
      <c r="A25" s="1490" t="s">
        <v>348</v>
      </c>
      <c r="B25" s="1400">
        <v>17</v>
      </c>
      <c r="C25" s="1401">
        <v>3</v>
      </c>
      <c r="D25" s="1404">
        <v>20</v>
      </c>
      <c r="E25" s="1400">
        <v>22</v>
      </c>
      <c r="F25" s="1401">
        <v>6</v>
      </c>
      <c r="G25" s="1402">
        <v>28</v>
      </c>
      <c r="H25" s="1403">
        <v>29</v>
      </c>
      <c r="I25" s="1401">
        <v>10</v>
      </c>
      <c r="J25" s="1404">
        <v>39</v>
      </c>
      <c r="K25" s="1400">
        <v>15</v>
      </c>
      <c r="L25" s="1401">
        <v>8</v>
      </c>
      <c r="M25" s="1402">
        <v>23</v>
      </c>
      <c r="N25" s="1403">
        <v>16</v>
      </c>
      <c r="O25" s="1401">
        <v>10</v>
      </c>
      <c r="P25" s="1404">
        <v>26</v>
      </c>
      <c r="Q25" s="1400">
        <v>99</v>
      </c>
      <c r="R25" s="1401">
        <v>37</v>
      </c>
      <c r="S25" s="1402">
        <v>136</v>
      </c>
    </row>
    <row r="26" spans="1:27" ht="23.25" customHeight="1" x14ac:dyDescent="0.3">
      <c r="A26" s="1454" t="s">
        <v>349</v>
      </c>
      <c r="B26" s="1406">
        <v>0</v>
      </c>
      <c r="C26" s="1407">
        <v>0</v>
      </c>
      <c r="D26" s="1410">
        <v>0</v>
      </c>
      <c r="E26" s="1406">
        <v>0</v>
      </c>
      <c r="F26" s="1407">
        <v>0</v>
      </c>
      <c r="G26" s="1408">
        <v>0</v>
      </c>
      <c r="H26" s="1409">
        <v>22</v>
      </c>
      <c r="I26" s="1407">
        <v>0</v>
      </c>
      <c r="J26" s="1410">
        <v>22</v>
      </c>
      <c r="K26" s="1406">
        <v>18</v>
      </c>
      <c r="L26" s="1407">
        <v>1</v>
      </c>
      <c r="M26" s="1408">
        <v>19</v>
      </c>
      <c r="N26" s="1409">
        <v>19</v>
      </c>
      <c r="O26" s="1407">
        <v>10</v>
      </c>
      <c r="P26" s="1410">
        <v>29</v>
      </c>
      <c r="Q26" s="1406">
        <v>59</v>
      </c>
      <c r="R26" s="1407">
        <v>11</v>
      </c>
      <c r="S26" s="1408">
        <v>70</v>
      </c>
    </row>
    <row r="27" spans="1:27" ht="23.25" customHeight="1" x14ac:dyDescent="0.3">
      <c r="A27" s="1454" t="s">
        <v>351</v>
      </c>
      <c r="B27" s="1406">
        <v>8</v>
      </c>
      <c r="C27" s="1407">
        <v>0</v>
      </c>
      <c r="D27" s="1410">
        <v>8</v>
      </c>
      <c r="E27" s="1406">
        <v>12</v>
      </c>
      <c r="F27" s="1407">
        <v>0</v>
      </c>
      <c r="G27" s="1408">
        <v>12</v>
      </c>
      <c r="H27" s="1409">
        <v>6</v>
      </c>
      <c r="I27" s="1407">
        <v>2</v>
      </c>
      <c r="J27" s="1410">
        <v>8</v>
      </c>
      <c r="K27" s="1406">
        <v>7</v>
      </c>
      <c r="L27" s="1407">
        <v>0</v>
      </c>
      <c r="M27" s="1408">
        <v>7</v>
      </c>
      <c r="N27" s="1409">
        <v>6</v>
      </c>
      <c r="O27" s="1407">
        <v>0</v>
      </c>
      <c r="P27" s="1410">
        <v>6</v>
      </c>
      <c r="Q27" s="1406">
        <v>39</v>
      </c>
      <c r="R27" s="1407">
        <v>2</v>
      </c>
      <c r="S27" s="1408">
        <v>41</v>
      </c>
    </row>
    <row r="28" spans="1:27" ht="23.25" customHeight="1" x14ac:dyDescent="0.3">
      <c r="A28" s="1454" t="s">
        <v>354</v>
      </c>
      <c r="B28" s="1406">
        <v>10</v>
      </c>
      <c r="C28" s="1407">
        <v>17</v>
      </c>
      <c r="D28" s="1410">
        <v>27</v>
      </c>
      <c r="E28" s="1406">
        <v>12</v>
      </c>
      <c r="F28" s="1407">
        <v>12</v>
      </c>
      <c r="G28" s="1408">
        <v>24</v>
      </c>
      <c r="H28" s="1409">
        <v>28</v>
      </c>
      <c r="I28" s="1407">
        <v>30</v>
      </c>
      <c r="J28" s="1410">
        <v>58</v>
      </c>
      <c r="K28" s="1406">
        <v>9</v>
      </c>
      <c r="L28" s="1407">
        <v>25</v>
      </c>
      <c r="M28" s="1408">
        <v>34</v>
      </c>
      <c r="N28" s="1409">
        <v>12</v>
      </c>
      <c r="O28" s="1407">
        <v>15</v>
      </c>
      <c r="P28" s="1410">
        <v>27</v>
      </c>
      <c r="Q28" s="1406">
        <v>71</v>
      </c>
      <c r="R28" s="1407">
        <v>99</v>
      </c>
      <c r="S28" s="1408">
        <v>170</v>
      </c>
    </row>
    <row r="29" spans="1:27" ht="23.25" customHeight="1" x14ac:dyDescent="0.3">
      <c r="A29" s="1454" t="s">
        <v>356</v>
      </c>
      <c r="B29" s="1406">
        <v>0</v>
      </c>
      <c r="C29" s="1407">
        <v>3</v>
      </c>
      <c r="D29" s="1410">
        <v>3</v>
      </c>
      <c r="E29" s="1406">
        <v>0</v>
      </c>
      <c r="F29" s="1407">
        <v>4</v>
      </c>
      <c r="G29" s="1408">
        <v>4</v>
      </c>
      <c r="H29" s="1409">
        <v>5</v>
      </c>
      <c r="I29" s="1407">
        <v>8</v>
      </c>
      <c r="J29" s="1410">
        <v>13</v>
      </c>
      <c r="K29" s="1406">
        <v>2</v>
      </c>
      <c r="L29" s="1407">
        <v>5</v>
      </c>
      <c r="M29" s="1408">
        <v>7</v>
      </c>
      <c r="N29" s="1409">
        <v>2</v>
      </c>
      <c r="O29" s="1407">
        <v>0</v>
      </c>
      <c r="P29" s="1410">
        <v>2</v>
      </c>
      <c r="Q29" s="1406">
        <v>9</v>
      </c>
      <c r="R29" s="1407">
        <v>20</v>
      </c>
      <c r="S29" s="1408">
        <v>29</v>
      </c>
    </row>
    <row r="30" spans="1:27" ht="23.25" customHeight="1" thickBot="1" x14ac:dyDescent="0.35">
      <c r="A30" s="1454" t="s">
        <v>357</v>
      </c>
      <c r="B30" s="1412">
        <v>0</v>
      </c>
      <c r="C30" s="1413">
        <v>0</v>
      </c>
      <c r="D30" s="1416">
        <v>0</v>
      </c>
      <c r="E30" s="1412">
        <v>0</v>
      </c>
      <c r="F30" s="1413">
        <v>0</v>
      </c>
      <c r="G30" s="1414">
        <v>0</v>
      </c>
      <c r="H30" s="1415">
        <v>0</v>
      </c>
      <c r="I30" s="1413">
        <v>0</v>
      </c>
      <c r="J30" s="1416">
        <v>0</v>
      </c>
      <c r="K30" s="1412">
        <v>0</v>
      </c>
      <c r="L30" s="1413">
        <v>0</v>
      </c>
      <c r="M30" s="1414">
        <v>0</v>
      </c>
      <c r="N30" s="1415">
        <v>0</v>
      </c>
      <c r="O30" s="1413">
        <v>0</v>
      </c>
      <c r="P30" s="1416">
        <v>0</v>
      </c>
      <c r="Q30" s="1412">
        <v>0</v>
      </c>
      <c r="R30" s="1413">
        <v>0</v>
      </c>
      <c r="S30" s="1414">
        <v>0</v>
      </c>
    </row>
    <row r="31" spans="1:27" ht="36" customHeight="1" thickBot="1" x14ac:dyDescent="0.35">
      <c r="A31" s="1146" t="s">
        <v>172</v>
      </c>
      <c r="B31" s="1446">
        <v>10</v>
      </c>
      <c r="C31" s="1447">
        <v>1</v>
      </c>
      <c r="D31" s="1898">
        <v>11</v>
      </c>
      <c r="E31" s="1446">
        <v>8</v>
      </c>
      <c r="F31" s="1447">
        <v>8</v>
      </c>
      <c r="G31" s="1449">
        <v>16</v>
      </c>
      <c r="H31" s="1450">
        <v>20</v>
      </c>
      <c r="I31" s="1447">
        <v>9</v>
      </c>
      <c r="J31" s="1448">
        <v>29</v>
      </c>
      <c r="K31" s="1446">
        <v>3</v>
      </c>
      <c r="L31" s="1447">
        <v>4</v>
      </c>
      <c r="M31" s="1449">
        <v>7</v>
      </c>
      <c r="N31" s="1450">
        <v>6</v>
      </c>
      <c r="O31" s="1447">
        <v>4</v>
      </c>
      <c r="P31" s="1448">
        <v>10</v>
      </c>
      <c r="Q31" s="1520">
        <v>47</v>
      </c>
      <c r="R31" s="1521">
        <v>26</v>
      </c>
      <c r="S31" s="1522">
        <v>73</v>
      </c>
    </row>
    <row r="32" spans="1:27" ht="36" customHeight="1" x14ac:dyDescent="0.3">
      <c r="A32" s="440" t="s">
        <v>173</v>
      </c>
      <c r="B32" s="1429">
        <v>10</v>
      </c>
      <c r="C32" s="1430">
        <v>10</v>
      </c>
      <c r="D32" s="1431">
        <v>20</v>
      </c>
      <c r="E32" s="1429">
        <v>0</v>
      </c>
      <c r="F32" s="1430">
        <v>10</v>
      </c>
      <c r="G32" s="1432">
        <v>10</v>
      </c>
      <c r="H32" s="1433">
        <v>0</v>
      </c>
      <c r="I32" s="1430">
        <v>0</v>
      </c>
      <c r="J32" s="1431">
        <v>0</v>
      </c>
      <c r="K32" s="1429">
        <v>0</v>
      </c>
      <c r="L32" s="1430">
        <v>0</v>
      </c>
      <c r="M32" s="1432">
        <v>0</v>
      </c>
      <c r="N32" s="1433">
        <v>0</v>
      </c>
      <c r="O32" s="1430">
        <v>0</v>
      </c>
      <c r="P32" s="1431">
        <v>0</v>
      </c>
      <c r="Q32" s="1520">
        <v>10</v>
      </c>
      <c r="R32" s="1521">
        <v>20</v>
      </c>
      <c r="S32" s="1522">
        <v>30</v>
      </c>
    </row>
    <row r="33" spans="1:19" ht="36" customHeight="1" x14ac:dyDescent="0.3">
      <c r="A33" s="440" t="s">
        <v>174</v>
      </c>
      <c r="B33" s="1429">
        <v>23</v>
      </c>
      <c r="C33" s="1430">
        <v>12</v>
      </c>
      <c r="D33" s="1431">
        <v>35</v>
      </c>
      <c r="E33" s="1429">
        <v>26</v>
      </c>
      <c r="F33" s="1430">
        <v>38</v>
      </c>
      <c r="G33" s="1432">
        <v>64</v>
      </c>
      <c r="H33" s="1433">
        <v>27</v>
      </c>
      <c r="I33" s="1430">
        <v>80</v>
      </c>
      <c r="J33" s="1431">
        <v>107</v>
      </c>
      <c r="K33" s="1429">
        <v>12</v>
      </c>
      <c r="L33" s="1430">
        <v>38</v>
      </c>
      <c r="M33" s="1432">
        <v>50</v>
      </c>
      <c r="N33" s="1433">
        <v>16</v>
      </c>
      <c r="O33" s="1430">
        <v>25</v>
      </c>
      <c r="P33" s="1431">
        <v>41</v>
      </c>
      <c r="Q33" s="1520">
        <v>104</v>
      </c>
      <c r="R33" s="1521">
        <v>193</v>
      </c>
      <c r="S33" s="1522">
        <v>297</v>
      </c>
    </row>
    <row r="34" spans="1:19" ht="36" customHeight="1" x14ac:dyDescent="0.3">
      <c r="A34" s="440" t="s">
        <v>178</v>
      </c>
      <c r="B34" s="1429">
        <v>9</v>
      </c>
      <c r="C34" s="1430">
        <v>15</v>
      </c>
      <c r="D34" s="1431">
        <v>24</v>
      </c>
      <c r="E34" s="1429">
        <v>8</v>
      </c>
      <c r="F34" s="1430">
        <v>31</v>
      </c>
      <c r="G34" s="1432">
        <v>39</v>
      </c>
      <c r="H34" s="1433">
        <v>12</v>
      </c>
      <c r="I34" s="1430">
        <v>60</v>
      </c>
      <c r="J34" s="1431">
        <v>72</v>
      </c>
      <c r="K34" s="1429">
        <v>0</v>
      </c>
      <c r="L34" s="1430">
        <v>26</v>
      </c>
      <c r="M34" s="1432">
        <v>26</v>
      </c>
      <c r="N34" s="1433">
        <v>0</v>
      </c>
      <c r="O34" s="1430">
        <v>39</v>
      </c>
      <c r="P34" s="1431">
        <v>39</v>
      </c>
      <c r="Q34" s="1520">
        <v>29</v>
      </c>
      <c r="R34" s="1521">
        <v>171</v>
      </c>
      <c r="S34" s="1522">
        <v>200</v>
      </c>
    </row>
    <row r="35" spans="1:19" ht="36" customHeight="1" x14ac:dyDescent="0.3">
      <c r="A35" s="440" t="s">
        <v>175</v>
      </c>
      <c r="B35" s="1429">
        <v>5</v>
      </c>
      <c r="C35" s="1430">
        <v>3</v>
      </c>
      <c r="D35" s="1431">
        <v>8</v>
      </c>
      <c r="E35" s="1429">
        <v>9</v>
      </c>
      <c r="F35" s="1430">
        <v>2</v>
      </c>
      <c r="G35" s="1432">
        <v>11</v>
      </c>
      <c r="H35" s="1433">
        <v>11</v>
      </c>
      <c r="I35" s="1430">
        <v>12</v>
      </c>
      <c r="J35" s="1431">
        <v>23</v>
      </c>
      <c r="K35" s="1429">
        <v>0</v>
      </c>
      <c r="L35" s="1430">
        <v>0</v>
      </c>
      <c r="M35" s="1432">
        <v>0</v>
      </c>
      <c r="N35" s="1433">
        <v>0</v>
      </c>
      <c r="O35" s="1430">
        <v>0</v>
      </c>
      <c r="P35" s="1431">
        <v>0</v>
      </c>
      <c r="Q35" s="1520">
        <v>25</v>
      </c>
      <c r="R35" s="1521">
        <v>17</v>
      </c>
      <c r="S35" s="1522">
        <v>42</v>
      </c>
    </row>
    <row r="36" spans="1:19" ht="36" customHeight="1" thickBot="1" x14ac:dyDescent="0.35">
      <c r="A36" s="443" t="s">
        <v>176</v>
      </c>
      <c r="B36" s="1455">
        <v>1</v>
      </c>
      <c r="C36" s="1456">
        <v>7</v>
      </c>
      <c r="D36" s="1457">
        <v>8</v>
      </c>
      <c r="E36" s="1455">
        <v>0</v>
      </c>
      <c r="F36" s="1456">
        <v>2</v>
      </c>
      <c r="G36" s="1458">
        <v>2</v>
      </c>
      <c r="H36" s="1459">
        <v>0</v>
      </c>
      <c r="I36" s="1456">
        <v>5</v>
      </c>
      <c r="J36" s="1457">
        <v>5</v>
      </c>
      <c r="K36" s="1455">
        <v>0</v>
      </c>
      <c r="L36" s="1456">
        <v>6</v>
      </c>
      <c r="M36" s="1458">
        <v>6</v>
      </c>
      <c r="N36" s="1459">
        <v>0</v>
      </c>
      <c r="O36" s="1456">
        <v>10</v>
      </c>
      <c r="P36" s="1457">
        <v>10</v>
      </c>
      <c r="Q36" s="1547">
        <v>1</v>
      </c>
      <c r="R36" s="1548">
        <v>30</v>
      </c>
      <c r="S36" s="1549">
        <v>31</v>
      </c>
    </row>
    <row r="37" spans="1:19" ht="34.5" customHeight="1" thickBot="1" x14ac:dyDescent="0.35">
      <c r="A37" s="1465" t="s">
        <v>16</v>
      </c>
      <c r="B37" s="1462">
        <v>163</v>
      </c>
      <c r="C37" s="1462">
        <v>164</v>
      </c>
      <c r="D37" s="1462">
        <v>327</v>
      </c>
      <c r="E37" s="1462">
        <v>171</v>
      </c>
      <c r="F37" s="1462">
        <v>270</v>
      </c>
      <c r="G37" s="1462">
        <v>441</v>
      </c>
      <c r="H37" s="1462">
        <v>284</v>
      </c>
      <c r="I37" s="1462">
        <v>497</v>
      </c>
      <c r="J37" s="1462">
        <v>781</v>
      </c>
      <c r="K37" s="1462">
        <v>89</v>
      </c>
      <c r="L37" s="1462">
        <v>338</v>
      </c>
      <c r="M37" s="1462">
        <v>427</v>
      </c>
      <c r="N37" s="1462">
        <v>112</v>
      </c>
      <c r="O37" s="1462">
        <v>319</v>
      </c>
      <c r="P37" s="1462">
        <v>431</v>
      </c>
      <c r="Q37" s="1462">
        <v>819</v>
      </c>
      <c r="R37" s="1462">
        <v>1588</v>
      </c>
      <c r="S37" s="1460">
        <v>2407</v>
      </c>
    </row>
    <row r="38" spans="1:19" ht="30.75" customHeight="1" thickBot="1" x14ac:dyDescent="0.35">
      <c r="A38" s="1147" t="s">
        <v>23</v>
      </c>
      <c r="B38" s="1550"/>
      <c r="C38" s="1551"/>
      <c r="D38" s="1552"/>
      <c r="E38" s="1553"/>
      <c r="F38" s="1551"/>
      <c r="G38" s="1554"/>
      <c r="H38" s="1550"/>
      <c r="I38" s="1551"/>
      <c r="J38" s="1554"/>
      <c r="K38" s="1550"/>
      <c r="L38" s="1551"/>
      <c r="M38" s="1554"/>
      <c r="N38" s="1550"/>
      <c r="O38" s="1551"/>
      <c r="P38" s="1554"/>
      <c r="Q38" s="1526">
        <v>0</v>
      </c>
      <c r="R38" s="1527">
        <v>0</v>
      </c>
      <c r="S38" s="1528">
        <v>0</v>
      </c>
    </row>
    <row r="39" spans="1:19" ht="30.75" customHeight="1" thickBot="1" x14ac:dyDescent="0.35">
      <c r="A39" s="456" t="s">
        <v>11</v>
      </c>
      <c r="B39" s="1556"/>
      <c r="C39" s="1557"/>
      <c r="D39" s="1439"/>
      <c r="E39" s="1558"/>
      <c r="F39" s="1557"/>
      <c r="G39" s="1559"/>
      <c r="H39" s="1556"/>
      <c r="I39" s="1557"/>
      <c r="J39" s="1559"/>
      <c r="K39" s="1556"/>
      <c r="L39" s="1557"/>
      <c r="M39" s="1559"/>
      <c r="N39" s="1461"/>
      <c r="O39" s="1511"/>
      <c r="P39" s="1559"/>
      <c r="Q39" s="1526">
        <v>0</v>
      </c>
      <c r="R39" s="1527">
        <v>0</v>
      </c>
      <c r="S39" s="1528">
        <v>0</v>
      </c>
    </row>
    <row r="40" spans="1:19" ht="29.25" customHeight="1" x14ac:dyDescent="0.3">
      <c r="A40" s="444" t="s">
        <v>162</v>
      </c>
      <c r="B40" s="1560">
        <v>0</v>
      </c>
      <c r="C40" s="1561">
        <v>0</v>
      </c>
      <c r="D40" s="1562">
        <v>0</v>
      </c>
      <c r="E40" s="1560">
        <v>0</v>
      </c>
      <c r="F40" s="1561">
        <v>0</v>
      </c>
      <c r="G40" s="1563">
        <v>0</v>
      </c>
      <c r="H40" s="1564">
        <v>0</v>
      </c>
      <c r="I40" s="1561">
        <v>0</v>
      </c>
      <c r="J40" s="1562">
        <v>0</v>
      </c>
      <c r="K40" s="1560">
        <v>0</v>
      </c>
      <c r="L40" s="1561">
        <v>5</v>
      </c>
      <c r="M40" s="1563">
        <v>5</v>
      </c>
      <c r="N40" s="1564">
        <v>0</v>
      </c>
      <c r="O40" s="1561">
        <v>4</v>
      </c>
      <c r="P40" s="1563">
        <v>4</v>
      </c>
      <c r="Q40" s="1565">
        <v>0</v>
      </c>
      <c r="R40" s="1521">
        <v>9</v>
      </c>
      <c r="S40" s="1522">
        <v>9</v>
      </c>
    </row>
    <row r="41" spans="1:19" ht="29.25" customHeight="1" x14ac:dyDescent="0.3">
      <c r="A41" s="441" t="s">
        <v>163</v>
      </c>
      <c r="B41" s="1566">
        <v>0</v>
      </c>
      <c r="C41" s="1567">
        <v>0</v>
      </c>
      <c r="D41" s="1568">
        <v>0</v>
      </c>
      <c r="E41" s="1566">
        <v>0</v>
      </c>
      <c r="F41" s="1567">
        <v>0</v>
      </c>
      <c r="G41" s="1569">
        <v>0</v>
      </c>
      <c r="H41" s="1570">
        <v>1</v>
      </c>
      <c r="I41" s="1567">
        <v>23</v>
      </c>
      <c r="J41" s="1568">
        <v>24</v>
      </c>
      <c r="K41" s="1566">
        <v>4</v>
      </c>
      <c r="L41" s="1567">
        <v>15</v>
      </c>
      <c r="M41" s="1569">
        <v>19</v>
      </c>
      <c r="N41" s="1570">
        <v>3</v>
      </c>
      <c r="O41" s="1567">
        <v>31</v>
      </c>
      <c r="P41" s="1569">
        <v>34</v>
      </c>
      <c r="Q41" s="1565">
        <v>8</v>
      </c>
      <c r="R41" s="1521">
        <v>69</v>
      </c>
      <c r="S41" s="1522">
        <v>77</v>
      </c>
    </row>
    <row r="42" spans="1:19" ht="29.25" customHeight="1" x14ac:dyDescent="0.3">
      <c r="A42" s="441" t="s">
        <v>177</v>
      </c>
      <c r="B42" s="1566">
        <v>0</v>
      </c>
      <c r="C42" s="1567">
        <v>0</v>
      </c>
      <c r="D42" s="1568">
        <v>0</v>
      </c>
      <c r="E42" s="1566">
        <v>0</v>
      </c>
      <c r="F42" s="1567">
        <v>0</v>
      </c>
      <c r="G42" s="1569">
        <v>0</v>
      </c>
      <c r="H42" s="1570">
        <v>0</v>
      </c>
      <c r="I42" s="1567">
        <v>0</v>
      </c>
      <c r="J42" s="1568">
        <v>0</v>
      </c>
      <c r="K42" s="1566">
        <v>1</v>
      </c>
      <c r="L42" s="1567">
        <v>5</v>
      </c>
      <c r="M42" s="1569">
        <v>6</v>
      </c>
      <c r="N42" s="1570">
        <v>1</v>
      </c>
      <c r="O42" s="1567">
        <v>5</v>
      </c>
      <c r="P42" s="1569">
        <v>6</v>
      </c>
      <c r="Q42" s="1565">
        <v>2</v>
      </c>
      <c r="R42" s="1521">
        <v>10</v>
      </c>
      <c r="S42" s="1522">
        <v>12</v>
      </c>
    </row>
    <row r="43" spans="1:19" ht="29.25" customHeight="1" x14ac:dyDescent="0.3">
      <c r="A43" s="441" t="s">
        <v>164</v>
      </c>
      <c r="B43" s="1566">
        <v>0</v>
      </c>
      <c r="C43" s="1567">
        <v>0</v>
      </c>
      <c r="D43" s="1568">
        <v>0</v>
      </c>
      <c r="E43" s="1566">
        <v>0</v>
      </c>
      <c r="F43" s="1567">
        <v>0</v>
      </c>
      <c r="G43" s="1569">
        <v>0</v>
      </c>
      <c r="H43" s="1570">
        <v>4</v>
      </c>
      <c r="I43" s="1567">
        <v>41</v>
      </c>
      <c r="J43" s="1568">
        <v>45</v>
      </c>
      <c r="K43" s="1566">
        <v>6</v>
      </c>
      <c r="L43" s="1567">
        <v>17</v>
      </c>
      <c r="M43" s="1569">
        <v>23</v>
      </c>
      <c r="N43" s="1570">
        <v>12</v>
      </c>
      <c r="O43" s="1567">
        <v>7</v>
      </c>
      <c r="P43" s="1569">
        <v>19</v>
      </c>
      <c r="Q43" s="1565">
        <v>22</v>
      </c>
      <c r="R43" s="1521">
        <v>65</v>
      </c>
      <c r="S43" s="1522">
        <v>87</v>
      </c>
    </row>
    <row r="44" spans="1:19" ht="45" customHeight="1" x14ac:dyDescent="0.3">
      <c r="A44" s="440" t="s">
        <v>198</v>
      </c>
      <c r="B44" s="1566">
        <v>0</v>
      </c>
      <c r="C44" s="1567">
        <v>0</v>
      </c>
      <c r="D44" s="1568">
        <v>0</v>
      </c>
      <c r="E44" s="1566">
        <v>0</v>
      </c>
      <c r="F44" s="1567">
        <v>0</v>
      </c>
      <c r="G44" s="1569">
        <v>0</v>
      </c>
      <c r="H44" s="1570">
        <v>0</v>
      </c>
      <c r="I44" s="1567">
        <v>0</v>
      </c>
      <c r="J44" s="1568">
        <v>0</v>
      </c>
      <c r="K44" s="1566">
        <v>0</v>
      </c>
      <c r="L44" s="1567">
        <v>1</v>
      </c>
      <c r="M44" s="1569">
        <v>1</v>
      </c>
      <c r="N44" s="1570">
        <v>0</v>
      </c>
      <c r="O44" s="1567">
        <v>3</v>
      </c>
      <c r="P44" s="1569">
        <v>3</v>
      </c>
      <c r="Q44" s="1565">
        <v>0</v>
      </c>
      <c r="R44" s="1521">
        <v>4</v>
      </c>
      <c r="S44" s="1522">
        <v>4</v>
      </c>
    </row>
    <row r="45" spans="1:19" ht="40.5" x14ac:dyDescent="0.3">
      <c r="A45" s="440" t="s">
        <v>199</v>
      </c>
      <c r="B45" s="1566">
        <v>9</v>
      </c>
      <c r="C45" s="1567">
        <v>0</v>
      </c>
      <c r="D45" s="1568">
        <v>9</v>
      </c>
      <c r="E45" s="1566">
        <v>5</v>
      </c>
      <c r="F45" s="1567">
        <v>0</v>
      </c>
      <c r="G45" s="1569">
        <v>5</v>
      </c>
      <c r="H45" s="1570">
        <v>17</v>
      </c>
      <c r="I45" s="1567">
        <v>2</v>
      </c>
      <c r="J45" s="1568">
        <v>19</v>
      </c>
      <c r="K45" s="1566">
        <v>2</v>
      </c>
      <c r="L45" s="1567">
        <v>0</v>
      </c>
      <c r="M45" s="1569">
        <v>2</v>
      </c>
      <c r="N45" s="1570">
        <v>17</v>
      </c>
      <c r="O45" s="1567">
        <v>1</v>
      </c>
      <c r="P45" s="1569">
        <v>18</v>
      </c>
      <c r="Q45" s="1565">
        <v>50</v>
      </c>
      <c r="R45" s="1521">
        <v>3</v>
      </c>
      <c r="S45" s="1522">
        <v>53</v>
      </c>
    </row>
    <row r="46" spans="1:19" ht="36" customHeight="1" thickBot="1" x14ac:dyDescent="0.35">
      <c r="A46" s="440" t="s">
        <v>166</v>
      </c>
      <c r="B46" s="1571">
        <v>10</v>
      </c>
      <c r="C46" s="1572">
        <v>13</v>
      </c>
      <c r="D46" s="1573">
        <v>23</v>
      </c>
      <c r="E46" s="1571">
        <v>0</v>
      </c>
      <c r="F46" s="1572">
        <v>40</v>
      </c>
      <c r="G46" s="1574">
        <v>40</v>
      </c>
      <c r="H46" s="1575">
        <v>0</v>
      </c>
      <c r="I46" s="1572">
        <v>43</v>
      </c>
      <c r="J46" s="1573">
        <v>43</v>
      </c>
      <c r="K46" s="1571">
        <v>0</v>
      </c>
      <c r="L46" s="1572">
        <v>28</v>
      </c>
      <c r="M46" s="1574">
        <v>28</v>
      </c>
      <c r="N46" s="1575">
        <v>0</v>
      </c>
      <c r="O46" s="1572">
        <v>27</v>
      </c>
      <c r="P46" s="1574">
        <v>27</v>
      </c>
      <c r="Q46" s="1555">
        <v>10</v>
      </c>
      <c r="R46" s="1524">
        <v>151</v>
      </c>
      <c r="S46" s="1525">
        <v>161</v>
      </c>
    </row>
    <row r="47" spans="1:19" ht="30.75" customHeight="1" thickBot="1" x14ac:dyDescent="0.35">
      <c r="A47" s="1149" t="s">
        <v>167</v>
      </c>
      <c r="B47" s="1461">
        <v>21</v>
      </c>
      <c r="C47" s="1461">
        <v>54</v>
      </c>
      <c r="D47" s="1461">
        <v>75</v>
      </c>
      <c r="E47" s="1461">
        <v>28</v>
      </c>
      <c r="F47" s="1461">
        <v>73</v>
      </c>
      <c r="G47" s="1461">
        <v>101</v>
      </c>
      <c r="H47" s="1461">
        <v>44</v>
      </c>
      <c r="I47" s="1461">
        <v>117</v>
      </c>
      <c r="J47" s="1461">
        <v>161</v>
      </c>
      <c r="K47" s="1461">
        <v>3</v>
      </c>
      <c r="L47" s="1461">
        <v>80</v>
      </c>
      <c r="M47" s="1461">
        <v>83</v>
      </c>
      <c r="N47" s="1461">
        <v>2</v>
      </c>
      <c r="O47" s="1461">
        <v>60</v>
      </c>
      <c r="P47" s="1461">
        <v>62</v>
      </c>
      <c r="Q47" s="1515">
        <v>98</v>
      </c>
      <c r="R47" s="1576">
        <v>384</v>
      </c>
      <c r="S47" s="1577">
        <v>482</v>
      </c>
    </row>
    <row r="48" spans="1:19" ht="30" customHeight="1" x14ac:dyDescent="0.3">
      <c r="A48" s="1529" t="s">
        <v>343</v>
      </c>
      <c r="B48" s="1530">
        <v>0</v>
      </c>
      <c r="C48" s="1531">
        <v>0</v>
      </c>
      <c r="D48" s="1532">
        <v>0</v>
      </c>
      <c r="E48" s="1530">
        <v>0</v>
      </c>
      <c r="F48" s="1531">
        <v>0</v>
      </c>
      <c r="G48" s="1533">
        <v>0</v>
      </c>
      <c r="H48" s="1534">
        <v>0</v>
      </c>
      <c r="I48" s="1531">
        <v>0</v>
      </c>
      <c r="J48" s="1532">
        <v>0</v>
      </c>
      <c r="K48" s="1530">
        <v>0</v>
      </c>
      <c r="L48" s="1531">
        <v>0</v>
      </c>
      <c r="M48" s="1533">
        <v>0</v>
      </c>
      <c r="N48" s="1534">
        <v>0</v>
      </c>
      <c r="O48" s="1531">
        <v>0</v>
      </c>
      <c r="P48" s="1532">
        <v>0</v>
      </c>
      <c r="Q48" s="1530">
        <v>0</v>
      </c>
      <c r="R48" s="1531">
        <v>0</v>
      </c>
      <c r="S48" s="1533">
        <v>0</v>
      </c>
    </row>
    <row r="49" spans="1:21" ht="30" customHeight="1" x14ac:dyDescent="0.3">
      <c r="A49" s="1535" t="s">
        <v>344</v>
      </c>
      <c r="B49" s="1536">
        <v>0</v>
      </c>
      <c r="C49" s="1537">
        <v>0</v>
      </c>
      <c r="D49" s="1538">
        <v>0</v>
      </c>
      <c r="E49" s="1536">
        <v>0</v>
      </c>
      <c r="F49" s="1537">
        <v>0</v>
      </c>
      <c r="G49" s="1539">
        <v>0</v>
      </c>
      <c r="H49" s="1540">
        <v>0</v>
      </c>
      <c r="I49" s="1537">
        <v>0</v>
      </c>
      <c r="J49" s="1538">
        <v>0</v>
      </c>
      <c r="K49" s="1536">
        <v>0</v>
      </c>
      <c r="L49" s="1537">
        <v>0</v>
      </c>
      <c r="M49" s="1539">
        <v>0</v>
      </c>
      <c r="N49" s="1540">
        <v>0</v>
      </c>
      <c r="O49" s="1537">
        <v>0</v>
      </c>
      <c r="P49" s="1538">
        <v>0</v>
      </c>
      <c r="Q49" s="1536">
        <v>0</v>
      </c>
      <c r="R49" s="1537">
        <v>0</v>
      </c>
      <c r="S49" s="1539">
        <v>0</v>
      </c>
    </row>
    <row r="50" spans="1:21" ht="30" customHeight="1" x14ac:dyDescent="0.3">
      <c r="A50" s="1535" t="s">
        <v>345</v>
      </c>
      <c r="B50" s="1536">
        <v>21</v>
      </c>
      <c r="C50" s="1537">
        <v>54</v>
      </c>
      <c r="D50" s="1538">
        <v>75</v>
      </c>
      <c r="E50" s="1536">
        <v>28</v>
      </c>
      <c r="F50" s="1537">
        <v>73</v>
      </c>
      <c r="G50" s="1539">
        <v>101</v>
      </c>
      <c r="H50" s="1540">
        <v>44</v>
      </c>
      <c r="I50" s="1537">
        <v>117</v>
      </c>
      <c r="J50" s="1538">
        <v>161</v>
      </c>
      <c r="K50" s="1536">
        <v>3</v>
      </c>
      <c r="L50" s="1537">
        <v>80</v>
      </c>
      <c r="M50" s="1539">
        <v>83</v>
      </c>
      <c r="N50" s="1540">
        <v>2</v>
      </c>
      <c r="O50" s="1537">
        <v>60</v>
      </c>
      <c r="P50" s="1538">
        <v>62</v>
      </c>
      <c r="Q50" s="1536">
        <v>98</v>
      </c>
      <c r="R50" s="1537">
        <v>384</v>
      </c>
      <c r="S50" s="1539">
        <v>482</v>
      </c>
    </row>
    <row r="51" spans="1:21" ht="30" customHeight="1" thickBot="1" x14ac:dyDescent="0.35">
      <c r="A51" s="1541" t="s">
        <v>346</v>
      </c>
      <c r="B51" s="1542">
        <v>0</v>
      </c>
      <c r="C51" s="1543">
        <v>0</v>
      </c>
      <c r="D51" s="1544">
        <v>0</v>
      </c>
      <c r="E51" s="1542">
        <v>0</v>
      </c>
      <c r="F51" s="1543">
        <v>0</v>
      </c>
      <c r="G51" s="1545">
        <v>0</v>
      </c>
      <c r="H51" s="1546">
        <v>0</v>
      </c>
      <c r="I51" s="1543">
        <v>0</v>
      </c>
      <c r="J51" s="1544">
        <v>0</v>
      </c>
      <c r="K51" s="1542">
        <v>0</v>
      </c>
      <c r="L51" s="1543">
        <v>0</v>
      </c>
      <c r="M51" s="1545">
        <v>0</v>
      </c>
      <c r="N51" s="1546">
        <v>0</v>
      </c>
      <c r="O51" s="1543">
        <v>0</v>
      </c>
      <c r="P51" s="1544">
        <v>0</v>
      </c>
      <c r="Q51" s="1542">
        <v>0</v>
      </c>
      <c r="R51" s="1543">
        <v>0</v>
      </c>
      <c r="S51" s="1545">
        <v>0</v>
      </c>
    </row>
    <row r="52" spans="1:21" ht="36" customHeight="1" x14ac:dyDescent="0.3">
      <c r="A52" s="537" t="s">
        <v>168</v>
      </c>
      <c r="B52" s="1578">
        <v>0</v>
      </c>
      <c r="C52" s="1579">
        <v>0</v>
      </c>
      <c r="D52" s="1580">
        <v>0</v>
      </c>
      <c r="E52" s="1578">
        <v>0</v>
      </c>
      <c r="F52" s="1579">
        <v>0</v>
      </c>
      <c r="G52" s="1581">
        <v>0</v>
      </c>
      <c r="H52" s="1582">
        <v>0</v>
      </c>
      <c r="I52" s="1579">
        <v>14</v>
      </c>
      <c r="J52" s="1580">
        <v>14</v>
      </c>
      <c r="K52" s="1578">
        <v>0</v>
      </c>
      <c r="L52" s="1579">
        <v>7</v>
      </c>
      <c r="M52" s="1581">
        <v>7</v>
      </c>
      <c r="N52" s="1582">
        <v>0</v>
      </c>
      <c r="O52" s="1579">
        <v>7</v>
      </c>
      <c r="P52" s="1581">
        <v>7</v>
      </c>
      <c r="Q52" s="1565">
        <v>0</v>
      </c>
      <c r="R52" s="1521">
        <v>28</v>
      </c>
      <c r="S52" s="1522">
        <v>28</v>
      </c>
    </row>
    <row r="53" spans="1:21" ht="36" customHeight="1" x14ac:dyDescent="0.3">
      <c r="A53" s="441" t="s">
        <v>169</v>
      </c>
      <c r="B53" s="1566">
        <v>14</v>
      </c>
      <c r="C53" s="1567">
        <v>6</v>
      </c>
      <c r="D53" s="1568">
        <v>20</v>
      </c>
      <c r="E53" s="1566">
        <v>15</v>
      </c>
      <c r="F53" s="1567">
        <v>10</v>
      </c>
      <c r="G53" s="1569">
        <v>25</v>
      </c>
      <c r="H53" s="1570">
        <v>24</v>
      </c>
      <c r="I53" s="1567">
        <v>9</v>
      </c>
      <c r="J53" s="1568">
        <v>33</v>
      </c>
      <c r="K53" s="1566">
        <v>0</v>
      </c>
      <c r="L53" s="1567">
        <v>12</v>
      </c>
      <c r="M53" s="1569">
        <v>12</v>
      </c>
      <c r="N53" s="1570">
        <v>0</v>
      </c>
      <c r="O53" s="1567">
        <v>16</v>
      </c>
      <c r="P53" s="1569">
        <v>16</v>
      </c>
      <c r="Q53" s="1565">
        <v>53</v>
      </c>
      <c r="R53" s="1521">
        <v>53</v>
      </c>
      <c r="S53" s="1522">
        <v>106</v>
      </c>
    </row>
    <row r="54" spans="1:21" ht="36" customHeight="1" x14ac:dyDescent="0.3">
      <c r="A54" s="440" t="s">
        <v>200</v>
      </c>
      <c r="B54" s="1566">
        <v>4</v>
      </c>
      <c r="C54" s="1567">
        <v>10</v>
      </c>
      <c r="D54" s="1568">
        <v>14</v>
      </c>
      <c r="E54" s="1566">
        <v>9</v>
      </c>
      <c r="F54" s="1567">
        <v>2</v>
      </c>
      <c r="G54" s="1569">
        <v>11</v>
      </c>
      <c r="H54" s="1570">
        <v>7</v>
      </c>
      <c r="I54" s="1567">
        <v>0</v>
      </c>
      <c r="J54" s="1568">
        <v>7</v>
      </c>
      <c r="K54" s="1566">
        <v>0</v>
      </c>
      <c r="L54" s="1567">
        <v>1</v>
      </c>
      <c r="M54" s="1569">
        <v>1</v>
      </c>
      <c r="N54" s="1570">
        <v>0</v>
      </c>
      <c r="O54" s="1567">
        <v>0</v>
      </c>
      <c r="P54" s="1569">
        <v>0</v>
      </c>
      <c r="Q54" s="1565">
        <v>20</v>
      </c>
      <c r="R54" s="1521">
        <v>13</v>
      </c>
      <c r="S54" s="1522">
        <v>33</v>
      </c>
    </row>
    <row r="55" spans="1:21" ht="36" customHeight="1" thickBot="1" x14ac:dyDescent="0.35">
      <c r="A55" s="440" t="s">
        <v>170</v>
      </c>
      <c r="B55" s="1899">
        <v>12</v>
      </c>
      <c r="C55" s="1899">
        <v>7</v>
      </c>
      <c r="D55" s="1899">
        <v>19</v>
      </c>
      <c r="E55" s="1899">
        <v>16</v>
      </c>
      <c r="F55" s="1899">
        <v>25</v>
      </c>
      <c r="G55" s="1899">
        <v>41</v>
      </c>
      <c r="H55" s="1899">
        <v>20</v>
      </c>
      <c r="I55" s="1899">
        <v>22</v>
      </c>
      <c r="J55" s="1899">
        <v>42</v>
      </c>
      <c r="K55" s="1899">
        <v>5</v>
      </c>
      <c r="L55" s="1899">
        <v>43</v>
      </c>
      <c r="M55" s="1899">
        <v>48</v>
      </c>
      <c r="N55" s="3037">
        <v>0</v>
      </c>
      <c r="O55" s="3038">
        <v>32</v>
      </c>
      <c r="P55" s="3039">
        <v>32</v>
      </c>
      <c r="Q55" s="1555">
        <v>53</v>
      </c>
      <c r="R55" s="1524">
        <v>129</v>
      </c>
      <c r="S55" s="1525">
        <v>182</v>
      </c>
    </row>
    <row r="56" spans="1:21" ht="26.25" customHeight="1" thickBot="1" x14ac:dyDescent="0.35">
      <c r="A56" s="1149" t="s">
        <v>171</v>
      </c>
      <c r="B56" s="1583">
        <v>35</v>
      </c>
      <c r="C56" s="1584">
        <v>20</v>
      </c>
      <c r="D56" s="1585">
        <v>55</v>
      </c>
      <c r="E56" s="1583">
        <v>46</v>
      </c>
      <c r="F56" s="1584">
        <v>18</v>
      </c>
      <c r="G56" s="1586">
        <v>64</v>
      </c>
      <c r="H56" s="1587">
        <v>88</v>
      </c>
      <c r="I56" s="1584">
        <v>49</v>
      </c>
      <c r="J56" s="1585">
        <v>137</v>
      </c>
      <c r="K56" s="1583">
        <v>49</v>
      </c>
      <c r="L56" s="1584">
        <v>35</v>
      </c>
      <c r="M56" s="1586">
        <v>84</v>
      </c>
      <c r="N56" s="1587">
        <v>53</v>
      </c>
      <c r="O56" s="1584">
        <v>33</v>
      </c>
      <c r="P56" s="1585">
        <v>86</v>
      </c>
      <c r="Q56" s="1588">
        <v>271</v>
      </c>
      <c r="R56" s="1576">
        <v>155</v>
      </c>
      <c r="S56" s="1577">
        <v>426</v>
      </c>
      <c r="T56" s="445"/>
      <c r="U56" s="445"/>
    </row>
    <row r="57" spans="1:21" ht="26.25" customHeight="1" x14ac:dyDescent="0.3">
      <c r="A57" s="1530" t="s">
        <v>348</v>
      </c>
      <c r="B57" s="1531">
        <v>17</v>
      </c>
      <c r="C57" s="1531">
        <v>3</v>
      </c>
      <c r="D57" s="1532">
        <v>20</v>
      </c>
      <c r="E57" s="1530">
        <v>22</v>
      </c>
      <c r="F57" s="1531">
        <v>6</v>
      </c>
      <c r="G57" s="1533">
        <v>28</v>
      </c>
      <c r="H57" s="1534">
        <v>29</v>
      </c>
      <c r="I57" s="1531">
        <v>10</v>
      </c>
      <c r="J57" s="1532">
        <v>39</v>
      </c>
      <c r="K57" s="1530">
        <v>15</v>
      </c>
      <c r="L57" s="1531">
        <v>7</v>
      </c>
      <c r="M57" s="1533">
        <v>22</v>
      </c>
      <c r="N57" s="1534">
        <v>15</v>
      </c>
      <c r="O57" s="1531">
        <v>10</v>
      </c>
      <c r="P57" s="1532">
        <v>25</v>
      </c>
      <c r="Q57" s="1530">
        <v>98</v>
      </c>
      <c r="R57" s="1531">
        <v>36</v>
      </c>
      <c r="S57" s="1533">
        <v>134</v>
      </c>
      <c r="T57" s="445"/>
      <c r="U57" s="445"/>
    </row>
    <row r="58" spans="1:21" ht="26.25" customHeight="1" x14ac:dyDescent="0.3">
      <c r="A58" s="1536" t="s">
        <v>349</v>
      </c>
      <c r="B58" s="1537">
        <v>0</v>
      </c>
      <c r="C58" s="1537">
        <v>0</v>
      </c>
      <c r="D58" s="1538">
        <v>0</v>
      </c>
      <c r="E58" s="1536">
        <v>0</v>
      </c>
      <c r="F58" s="1537">
        <v>0</v>
      </c>
      <c r="G58" s="1539">
        <v>0</v>
      </c>
      <c r="H58" s="1540">
        <v>22</v>
      </c>
      <c r="I58" s="1537">
        <v>0</v>
      </c>
      <c r="J58" s="1538">
        <v>22</v>
      </c>
      <c r="K58" s="1536">
        <v>17</v>
      </c>
      <c r="L58" s="1537">
        <v>1</v>
      </c>
      <c r="M58" s="1539">
        <v>18</v>
      </c>
      <c r="N58" s="1540">
        <v>18</v>
      </c>
      <c r="O58" s="1537">
        <v>10</v>
      </c>
      <c r="P58" s="1538">
        <v>28</v>
      </c>
      <c r="Q58" s="1536">
        <v>57</v>
      </c>
      <c r="R58" s="1537">
        <v>11</v>
      </c>
      <c r="S58" s="1539">
        <v>68</v>
      </c>
    </row>
    <row r="59" spans="1:21" ht="26.25" customHeight="1" x14ac:dyDescent="0.3">
      <c r="A59" s="1536" t="s">
        <v>351</v>
      </c>
      <c r="B59" s="1537">
        <v>8</v>
      </c>
      <c r="C59" s="1537">
        <v>0</v>
      </c>
      <c r="D59" s="1538">
        <v>8</v>
      </c>
      <c r="E59" s="1536">
        <v>12</v>
      </c>
      <c r="F59" s="1537">
        <v>0</v>
      </c>
      <c r="G59" s="1539">
        <v>12</v>
      </c>
      <c r="H59" s="1540">
        <v>6</v>
      </c>
      <c r="I59" s="1537">
        <v>2</v>
      </c>
      <c r="J59" s="1538">
        <v>8</v>
      </c>
      <c r="K59" s="1536">
        <v>7</v>
      </c>
      <c r="L59" s="1537">
        <v>0</v>
      </c>
      <c r="M59" s="1539">
        <v>7</v>
      </c>
      <c r="N59" s="1540">
        <v>6</v>
      </c>
      <c r="O59" s="1537">
        <v>0</v>
      </c>
      <c r="P59" s="1538">
        <v>6</v>
      </c>
      <c r="Q59" s="1536">
        <v>39</v>
      </c>
      <c r="R59" s="1537">
        <v>2</v>
      </c>
      <c r="S59" s="1539">
        <v>41</v>
      </c>
    </row>
    <row r="60" spans="1:21" ht="26.25" customHeight="1" x14ac:dyDescent="0.3">
      <c r="A60" s="1536" t="s">
        <v>354</v>
      </c>
      <c r="B60" s="1537">
        <v>10</v>
      </c>
      <c r="C60" s="1537">
        <v>14</v>
      </c>
      <c r="D60" s="1538">
        <v>24</v>
      </c>
      <c r="E60" s="1536">
        <v>12</v>
      </c>
      <c r="F60" s="1537">
        <v>9</v>
      </c>
      <c r="G60" s="1539">
        <v>21</v>
      </c>
      <c r="H60" s="1540">
        <v>26</v>
      </c>
      <c r="I60" s="1537">
        <v>29</v>
      </c>
      <c r="J60" s="1538">
        <v>55</v>
      </c>
      <c r="K60" s="1536">
        <v>9</v>
      </c>
      <c r="L60" s="1537">
        <v>22</v>
      </c>
      <c r="M60" s="1539">
        <v>31</v>
      </c>
      <c r="N60" s="1540">
        <v>12</v>
      </c>
      <c r="O60" s="1537">
        <v>13</v>
      </c>
      <c r="P60" s="1538">
        <v>25</v>
      </c>
      <c r="Q60" s="1536">
        <v>69</v>
      </c>
      <c r="R60" s="1537">
        <v>87</v>
      </c>
      <c r="S60" s="1539">
        <v>156</v>
      </c>
    </row>
    <row r="61" spans="1:21" ht="26.25" customHeight="1" x14ac:dyDescent="0.3">
      <c r="A61" s="1536" t="s">
        <v>356</v>
      </c>
      <c r="B61" s="1537">
        <v>0</v>
      </c>
      <c r="C61" s="1537">
        <v>3</v>
      </c>
      <c r="D61" s="1538">
        <v>3</v>
      </c>
      <c r="E61" s="1536">
        <v>0</v>
      </c>
      <c r="F61" s="1537">
        <v>3</v>
      </c>
      <c r="G61" s="1539">
        <v>3</v>
      </c>
      <c r="H61" s="1540">
        <v>5</v>
      </c>
      <c r="I61" s="1537">
        <v>8</v>
      </c>
      <c r="J61" s="1538">
        <v>13</v>
      </c>
      <c r="K61" s="1536">
        <v>1</v>
      </c>
      <c r="L61" s="1537">
        <v>5</v>
      </c>
      <c r="M61" s="1539">
        <v>6</v>
      </c>
      <c r="N61" s="1540">
        <v>2</v>
      </c>
      <c r="O61" s="1537">
        <v>0</v>
      </c>
      <c r="P61" s="1538">
        <v>2</v>
      </c>
      <c r="Q61" s="1536">
        <v>8</v>
      </c>
      <c r="R61" s="1537">
        <v>19</v>
      </c>
      <c r="S61" s="1539">
        <v>27</v>
      </c>
    </row>
    <row r="62" spans="1:21" ht="26.25" customHeight="1" thickBot="1" x14ac:dyDescent="0.35">
      <c r="A62" s="1542" t="s">
        <v>357</v>
      </c>
      <c r="B62" s="1543">
        <v>0</v>
      </c>
      <c r="C62" s="1543">
        <v>0</v>
      </c>
      <c r="D62" s="1544">
        <v>0</v>
      </c>
      <c r="E62" s="1542">
        <v>0</v>
      </c>
      <c r="F62" s="1543">
        <v>0</v>
      </c>
      <c r="G62" s="1545">
        <v>0</v>
      </c>
      <c r="H62" s="1546">
        <v>0</v>
      </c>
      <c r="I62" s="1543">
        <v>0</v>
      </c>
      <c r="J62" s="1544">
        <v>0</v>
      </c>
      <c r="K62" s="1542">
        <v>0</v>
      </c>
      <c r="L62" s="1543">
        <v>0</v>
      </c>
      <c r="M62" s="1545">
        <v>0</v>
      </c>
      <c r="N62" s="1546">
        <v>0</v>
      </c>
      <c r="O62" s="1543">
        <v>0</v>
      </c>
      <c r="P62" s="1544">
        <v>0</v>
      </c>
      <c r="Q62" s="1542">
        <v>0</v>
      </c>
      <c r="R62" s="1543">
        <v>0</v>
      </c>
      <c r="S62" s="1545">
        <v>0</v>
      </c>
    </row>
    <row r="63" spans="1:21" ht="24.75" customHeight="1" x14ac:dyDescent="0.3">
      <c r="A63" s="537" t="s">
        <v>172</v>
      </c>
      <c r="B63" s="971">
        <v>10</v>
      </c>
      <c r="C63" s="1151">
        <v>1</v>
      </c>
      <c r="D63" s="1152">
        <v>11</v>
      </c>
      <c r="E63" s="971">
        <v>8</v>
      </c>
      <c r="F63" s="1151">
        <v>8</v>
      </c>
      <c r="G63" s="1153">
        <v>16</v>
      </c>
      <c r="H63" s="1154">
        <v>20</v>
      </c>
      <c r="I63" s="1151">
        <v>8</v>
      </c>
      <c r="J63" s="1152">
        <v>28</v>
      </c>
      <c r="K63" s="971">
        <v>3</v>
      </c>
      <c r="L63" s="1151">
        <v>4</v>
      </c>
      <c r="M63" s="1153">
        <v>7</v>
      </c>
      <c r="N63" s="1154">
        <v>6</v>
      </c>
      <c r="O63" s="1151">
        <v>4</v>
      </c>
      <c r="P63" s="1153">
        <v>10</v>
      </c>
      <c r="Q63" s="1565">
        <v>47</v>
      </c>
      <c r="R63" s="1521">
        <v>25</v>
      </c>
      <c r="S63" s="1522">
        <v>72</v>
      </c>
    </row>
    <row r="64" spans="1:21" ht="24.75" customHeight="1" x14ac:dyDescent="0.3">
      <c r="A64" s="440" t="s">
        <v>173</v>
      </c>
      <c r="B64" s="461">
        <v>10</v>
      </c>
      <c r="C64" s="462">
        <v>10</v>
      </c>
      <c r="D64" s="535">
        <v>20</v>
      </c>
      <c r="E64" s="461">
        <v>0</v>
      </c>
      <c r="F64" s="462">
        <v>10</v>
      </c>
      <c r="G64" s="472">
        <v>10</v>
      </c>
      <c r="H64" s="536">
        <v>0</v>
      </c>
      <c r="I64" s="462">
        <v>0</v>
      </c>
      <c r="J64" s="535">
        <v>0</v>
      </c>
      <c r="K64" s="461">
        <v>0</v>
      </c>
      <c r="L64" s="462">
        <v>0</v>
      </c>
      <c r="M64" s="472">
        <v>0</v>
      </c>
      <c r="N64" s="536">
        <v>0</v>
      </c>
      <c r="O64" s="462">
        <v>0</v>
      </c>
      <c r="P64" s="472">
        <v>0</v>
      </c>
      <c r="Q64" s="1565">
        <v>10</v>
      </c>
      <c r="R64" s="1521">
        <v>20</v>
      </c>
      <c r="S64" s="1522">
        <v>30</v>
      </c>
    </row>
    <row r="65" spans="1:19" ht="24.75" customHeight="1" x14ac:dyDescent="0.3">
      <c r="A65" s="441" t="s">
        <v>174</v>
      </c>
      <c r="B65" s="461">
        <v>23</v>
      </c>
      <c r="C65" s="462">
        <v>12</v>
      </c>
      <c r="D65" s="535">
        <v>35</v>
      </c>
      <c r="E65" s="461">
        <v>25</v>
      </c>
      <c r="F65" s="462">
        <v>37</v>
      </c>
      <c r="G65" s="472">
        <v>62</v>
      </c>
      <c r="H65" s="536">
        <v>27</v>
      </c>
      <c r="I65" s="462">
        <v>78</v>
      </c>
      <c r="J65" s="535">
        <v>105</v>
      </c>
      <c r="K65" s="461">
        <v>12</v>
      </c>
      <c r="L65" s="462">
        <v>37</v>
      </c>
      <c r="M65" s="472">
        <v>49</v>
      </c>
      <c r="N65" s="536">
        <v>15</v>
      </c>
      <c r="O65" s="462">
        <v>24</v>
      </c>
      <c r="P65" s="472">
        <v>39</v>
      </c>
      <c r="Q65" s="1565">
        <v>102</v>
      </c>
      <c r="R65" s="1521">
        <v>188</v>
      </c>
      <c r="S65" s="1522">
        <v>290</v>
      </c>
    </row>
    <row r="66" spans="1:19" ht="40.5" x14ac:dyDescent="0.3">
      <c r="A66" s="441" t="s">
        <v>178</v>
      </c>
      <c r="B66" s="461">
        <v>9</v>
      </c>
      <c r="C66" s="462">
        <v>15</v>
      </c>
      <c r="D66" s="535">
        <v>24</v>
      </c>
      <c r="E66" s="461">
        <v>8</v>
      </c>
      <c r="F66" s="462">
        <v>31</v>
      </c>
      <c r="G66" s="472">
        <v>39</v>
      </c>
      <c r="H66" s="536">
        <v>12</v>
      </c>
      <c r="I66" s="462">
        <v>60</v>
      </c>
      <c r="J66" s="535">
        <v>72</v>
      </c>
      <c r="K66" s="461">
        <v>0</v>
      </c>
      <c r="L66" s="462">
        <v>26</v>
      </c>
      <c r="M66" s="472">
        <v>26</v>
      </c>
      <c r="N66" s="536">
        <v>0</v>
      </c>
      <c r="O66" s="462">
        <v>35</v>
      </c>
      <c r="P66" s="472">
        <v>35</v>
      </c>
      <c r="Q66" s="1565">
        <v>29</v>
      </c>
      <c r="R66" s="1521">
        <v>167</v>
      </c>
      <c r="S66" s="1522">
        <v>196</v>
      </c>
    </row>
    <row r="67" spans="1:19" x14ac:dyDescent="0.3">
      <c r="A67" s="441" t="s">
        <v>175</v>
      </c>
      <c r="B67" s="461">
        <v>5</v>
      </c>
      <c r="C67" s="462">
        <v>3</v>
      </c>
      <c r="D67" s="535">
        <v>8</v>
      </c>
      <c r="E67" s="461">
        <v>9</v>
      </c>
      <c r="F67" s="462">
        <v>2</v>
      </c>
      <c r="G67" s="472">
        <v>11</v>
      </c>
      <c r="H67" s="536">
        <v>11</v>
      </c>
      <c r="I67" s="462">
        <v>12</v>
      </c>
      <c r="J67" s="535">
        <v>23</v>
      </c>
      <c r="K67" s="461">
        <v>0</v>
      </c>
      <c r="L67" s="462">
        <v>0</v>
      </c>
      <c r="M67" s="472">
        <v>0</v>
      </c>
      <c r="N67" s="536">
        <v>0</v>
      </c>
      <c r="O67" s="462">
        <v>0</v>
      </c>
      <c r="P67" s="472">
        <v>0</v>
      </c>
      <c r="Q67" s="1565">
        <v>25</v>
      </c>
      <c r="R67" s="1521">
        <v>17</v>
      </c>
      <c r="S67" s="1522">
        <v>42</v>
      </c>
    </row>
    <row r="68" spans="1:19" ht="25.5" customHeight="1" thickBot="1" x14ac:dyDescent="0.35">
      <c r="A68" s="443" t="s">
        <v>176</v>
      </c>
      <c r="B68" s="463">
        <v>1</v>
      </c>
      <c r="C68" s="464">
        <v>7</v>
      </c>
      <c r="D68" s="538">
        <v>8</v>
      </c>
      <c r="E68" s="463">
        <v>0</v>
      </c>
      <c r="F68" s="464">
        <v>2</v>
      </c>
      <c r="G68" s="539">
        <v>2</v>
      </c>
      <c r="H68" s="540">
        <v>0</v>
      </c>
      <c r="I68" s="464">
        <v>5</v>
      </c>
      <c r="J68" s="538">
        <v>5</v>
      </c>
      <c r="K68" s="463">
        <v>0</v>
      </c>
      <c r="L68" s="464">
        <v>6</v>
      </c>
      <c r="M68" s="539">
        <v>6</v>
      </c>
      <c r="N68" s="540">
        <v>0</v>
      </c>
      <c r="O68" s="464">
        <v>10</v>
      </c>
      <c r="P68" s="539">
        <v>10</v>
      </c>
      <c r="Q68" s="1589">
        <v>1</v>
      </c>
      <c r="R68" s="1548">
        <v>30</v>
      </c>
      <c r="S68" s="1549">
        <v>31</v>
      </c>
    </row>
    <row r="69" spans="1:19" ht="33.75" customHeight="1" thickBot="1" x14ac:dyDescent="0.35">
      <c r="A69" s="1155" t="s">
        <v>8</v>
      </c>
      <c r="B69" s="1462">
        <v>163</v>
      </c>
      <c r="C69" s="1462">
        <v>158</v>
      </c>
      <c r="D69" s="1462">
        <v>321</v>
      </c>
      <c r="E69" s="1462">
        <v>169</v>
      </c>
      <c r="F69" s="1462">
        <v>258</v>
      </c>
      <c r="G69" s="1462">
        <v>427</v>
      </c>
      <c r="H69" s="1462">
        <v>275</v>
      </c>
      <c r="I69" s="1462">
        <v>483</v>
      </c>
      <c r="J69" s="1462">
        <v>758</v>
      </c>
      <c r="K69" s="1462">
        <v>85</v>
      </c>
      <c r="L69" s="1462">
        <v>322</v>
      </c>
      <c r="M69" s="1462">
        <v>407</v>
      </c>
      <c r="N69" s="1462">
        <v>109</v>
      </c>
      <c r="O69" s="1462">
        <v>299</v>
      </c>
      <c r="P69" s="1462">
        <v>408</v>
      </c>
      <c r="Q69" s="1462">
        <v>801</v>
      </c>
      <c r="R69" s="1462">
        <v>1520</v>
      </c>
      <c r="S69" s="1460">
        <v>2321</v>
      </c>
    </row>
    <row r="70" spans="1:19" ht="31.5" customHeight="1" thickBot="1" x14ac:dyDescent="0.35">
      <c r="A70" s="1590" t="s">
        <v>25</v>
      </c>
      <c r="B70" s="1591"/>
      <c r="C70" s="1463"/>
      <c r="D70" s="1592"/>
      <c r="E70" s="1591"/>
      <c r="F70" s="1463"/>
      <c r="G70" s="1592"/>
      <c r="H70" s="1591"/>
      <c r="I70" s="1463"/>
      <c r="J70" s="1592"/>
      <c r="K70" s="1591"/>
      <c r="L70" s="1463"/>
      <c r="M70" s="1592"/>
      <c r="N70" s="1591"/>
      <c r="O70" s="1463"/>
      <c r="P70" s="1592"/>
      <c r="Q70" s="1555">
        <v>0</v>
      </c>
      <c r="R70" s="1524">
        <v>0</v>
      </c>
      <c r="S70" s="1525">
        <v>0</v>
      </c>
    </row>
    <row r="71" spans="1:19" ht="24.95" customHeight="1" x14ac:dyDescent="0.3">
      <c r="A71" s="444" t="s">
        <v>162</v>
      </c>
      <c r="B71" s="484">
        <v>0</v>
      </c>
      <c r="C71" s="485">
        <v>0</v>
      </c>
      <c r="D71" s="541">
        <v>0</v>
      </c>
      <c r="E71" s="484">
        <v>0</v>
      </c>
      <c r="F71" s="485">
        <v>0</v>
      </c>
      <c r="G71" s="542">
        <v>0</v>
      </c>
      <c r="H71" s="543">
        <v>0</v>
      </c>
      <c r="I71" s="485">
        <v>0</v>
      </c>
      <c r="J71" s="541">
        <v>0</v>
      </c>
      <c r="K71" s="484">
        <v>0</v>
      </c>
      <c r="L71" s="485">
        <v>0</v>
      </c>
      <c r="M71" s="542">
        <v>0</v>
      </c>
      <c r="N71" s="543">
        <v>0</v>
      </c>
      <c r="O71" s="485">
        <v>0</v>
      </c>
      <c r="P71" s="542">
        <v>0</v>
      </c>
      <c r="Q71" s="1517">
        <v>0</v>
      </c>
      <c r="R71" s="1518">
        <v>0</v>
      </c>
      <c r="S71" s="1519">
        <v>0</v>
      </c>
    </row>
    <row r="72" spans="1:19" ht="24.95" customHeight="1" x14ac:dyDescent="0.3">
      <c r="A72" s="441" t="s">
        <v>163</v>
      </c>
      <c r="B72" s="461">
        <v>0</v>
      </c>
      <c r="C72" s="462">
        <v>0</v>
      </c>
      <c r="D72" s="535">
        <v>0</v>
      </c>
      <c r="E72" s="461">
        <v>0</v>
      </c>
      <c r="F72" s="462">
        <v>0</v>
      </c>
      <c r="G72" s="472">
        <v>0</v>
      </c>
      <c r="H72" s="536">
        <v>1</v>
      </c>
      <c r="I72" s="462">
        <v>1</v>
      </c>
      <c r="J72" s="535">
        <v>2</v>
      </c>
      <c r="K72" s="461">
        <v>0</v>
      </c>
      <c r="L72" s="462">
        <v>0</v>
      </c>
      <c r="M72" s="472">
        <v>0</v>
      </c>
      <c r="N72" s="536">
        <v>0</v>
      </c>
      <c r="O72" s="462">
        <v>0</v>
      </c>
      <c r="P72" s="472">
        <v>0</v>
      </c>
      <c r="Q72" s="1520">
        <v>1</v>
      </c>
      <c r="R72" s="1521">
        <v>1</v>
      </c>
      <c r="S72" s="1522">
        <v>2</v>
      </c>
    </row>
    <row r="73" spans="1:19" ht="24.95" customHeight="1" x14ac:dyDescent="0.3">
      <c r="A73" s="441" t="s">
        <v>177</v>
      </c>
      <c r="B73" s="461">
        <v>0</v>
      </c>
      <c r="C73" s="462">
        <v>0</v>
      </c>
      <c r="D73" s="535">
        <v>0</v>
      </c>
      <c r="E73" s="461">
        <v>0</v>
      </c>
      <c r="F73" s="462">
        <v>0</v>
      </c>
      <c r="G73" s="472">
        <v>0</v>
      </c>
      <c r="H73" s="536">
        <v>0</v>
      </c>
      <c r="I73" s="462">
        <v>0</v>
      </c>
      <c r="J73" s="535">
        <v>0</v>
      </c>
      <c r="K73" s="461">
        <v>0</v>
      </c>
      <c r="L73" s="462">
        <v>0</v>
      </c>
      <c r="M73" s="472">
        <v>0</v>
      </c>
      <c r="N73" s="536">
        <v>0</v>
      </c>
      <c r="O73" s="462">
        <v>0</v>
      </c>
      <c r="P73" s="472">
        <v>0</v>
      </c>
      <c r="Q73" s="1520">
        <v>0</v>
      </c>
      <c r="R73" s="1521">
        <v>0</v>
      </c>
      <c r="S73" s="1522">
        <v>0</v>
      </c>
    </row>
    <row r="74" spans="1:19" ht="24.95" customHeight="1" x14ac:dyDescent="0.3">
      <c r="A74" s="441" t="s">
        <v>164</v>
      </c>
      <c r="B74" s="461">
        <v>0</v>
      </c>
      <c r="C74" s="462">
        <v>0</v>
      </c>
      <c r="D74" s="535">
        <v>0</v>
      </c>
      <c r="E74" s="461">
        <v>0</v>
      </c>
      <c r="F74" s="462">
        <v>0</v>
      </c>
      <c r="G74" s="472">
        <v>0</v>
      </c>
      <c r="H74" s="536">
        <v>0</v>
      </c>
      <c r="I74" s="462">
        <v>0</v>
      </c>
      <c r="J74" s="535">
        <v>0</v>
      </c>
      <c r="K74" s="461">
        <v>0</v>
      </c>
      <c r="L74" s="462">
        <v>0</v>
      </c>
      <c r="M74" s="472">
        <v>0</v>
      </c>
      <c r="N74" s="536">
        <v>0</v>
      </c>
      <c r="O74" s="462">
        <v>1</v>
      </c>
      <c r="P74" s="472">
        <v>1</v>
      </c>
      <c r="Q74" s="1520">
        <v>0</v>
      </c>
      <c r="R74" s="1521">
        <v>1</v>
      </c>
      <c r="S74" s="1522">
        <v>1</v>
      </c>
    </row>
    <row r="75" spans="1:19" ht="40.5" x14ac:dyDescent="0.3">
      <c r="A75" s="440" t="s">
        <v>198</v>
      </c>
      <c r="B75" s="461">
        <v>0</v>
      </c>
      <c r="C75" s="462">
        <v>0</v>
      </c>
      <c r="D75" s="535">
        <v>0</v>
      </c>
      <c r="E75" s="461">
        <v>0</v>
      </c>
      <c r="F75" s="462">
        <v>0</v>
      </c>
      <c r="G75" s="472">
        <v>0</v>
      </c>
      <c r="H75" s="536">
        <v>0</v>
      </c>
      <c r="I75" s="462">
        <v>0</v>
      </c>
      <c r="J75" s="535">
        <v>0</v>
      </c>
      <c r="K75" s="461">
        <v>0</v>
      </c>
      <c r="L75" s="462">
        <v>0</v>
      </c>
      <c r="M75" s="472">
        <v>0</v>
      </c>
      <c r="N75" s="536">
        <v>0</v>
      </c>
      <c r="O75" s="462">
        <v>0</v>
      </c>
      <c r="P75" s="472">
        <v>0</v>
      </c>
      <c r="Q75" s="1520">
        <v>0</v>
      </c>
      <c r="R75" s="1521">
        <v>0</v>
      </c>
      <c r="S75" s="1522">
        <v>0</v>
      </c>
    </row>
    <row r="76" spans="1:19" ht="40.5" x14ac:dyDescent="0.3">
      <c r="A76" s="440" t="s">
        <v>199</v>
      </c>
      <c r="B76" s="461">
        <v>0</v>
      </c>
      <c r="C76" s="462">
        <v>0</v>
      </c>
      <c r="D76" s="535">
        <v>0</v>
      </c>
      <c r="E76" s="461">
        <v>0</v>
      </c>
      <c r="F76" s="462">
        <v>0</v>
      </c>
      <c r="G76" s="472">
        <v>0</v>
      </c>
      <c r="H76" s="536">
        <v>1</v>
      </c>
      <c r="I76" s="462">
        <v>0</v>
      </c>
      <c r="J76" s="535">
        <v>1</v>
      </c>
      <c r="K76" s="461">
        <v>1</v>
      </c>
      <c r="L76" s="462">
        <v>0</v>
      </c>
      <c r="M76" s="472">
        <v>1</v>
      </c>
      <c r="N76" s="536">
        <v>0</v>
      </c>
      <c r="O76" s="462">
        <v>0</v>
      </c>
      <c r="P76" s="472">
        <v>0</v>
      </c>
      <c r="Q76" s="1520">
        <v>2</v>
      </c>
      <c r="R76" s="1521">
        <v>0</v>
      </c>
      <c r="S76" s="1522">
        <v>2</v>
      </c>
    </row>
    <row r="77" spans="1:19" ht="24.95" customHeight="1" thickBot="1" x14ac:dyDescent="0.35">
      <c r="A77" s="440" t="s">
        <v>166</v>
      </c>
      <c r="B77" s="807">
        <v>0</v>
      </c>
      <c r="C77" s="808">
        <v>0</v>
      </c>
      <c r="D77" s="1156">
        <v>0</v>
      </c>
      <c r="E77" s="807">
        <v>0</v>
      </c>
      <c r="F77" s="808">
        <v>1</v>
      </c>
      <c r="G77" s="1157">
        <v>1</v>
      </c>
      <c r="H77" s="1158">
        <v>0</v>
      </c>
      <c r="I77" s="808">
        <v>2</v>
      </c>
      <c r="J77" s="1156">
        <v>2</v>
      </c>
      <c r="K77" s="807">
        <v>0</v>
      </c>
      <c r="L77" s="808">
        <v>5</v>
      </c>
      <c r="M77" s="1157">
        <v>5</v>
      </c>
      <c r="N77" s="1158">
        <v>0</v>
      </c>
      <c r="O77" s="808">
        <v>4</v>
      </c>
      <c r="P77" s="1157">
        <v>4</v>
      </c>
      <c r="Q77" s="1523">
        <v>0</v>
      </c>
      <c r="R77" s="1524">
        <v>12</v>
      </c>
      <c r="S77" s="1525">
        <v>12</v>
      </c>
    </row>
    <row r="78" spans="1:19" ht="24.95" customHeight="1" thickBot="1" x14ac:dyDescent="0.35">
      <c r="A78" s="694" t="s">
        <v>167</v>
      </c>
      <c r="B78" s="1593">
        <v>0</v>
      </c>
      <c r="C78" s="1593">
        <v>1</v>
      </c>
      <c r="D78" s="1593">
        <v>1</v>
      </c>
      <c r="E78" s="1593">
        <v>0</v>
      </c>
      <c r="F78" s="1593">
        <v>4</v>
      </c>
      <c r="G78" s="1593">
        <v>4</v>
      </c>
      <c r="H78" s="1593">
        <v>1</v>
      </c>
      <c r="I78" s="1593">
        <v>6</v>
      </c>
      <c r="J78" s="1593">
        <v>7</v>
      </c>
      <c r="K78" s="1593">
        <v>0</v>
      </c>
      <c r="L78" s="1593">
        <v>2</v>
      </c>
      <c r="M78" s="1593">
        <v>2</v>
      </c>
      <c r="N78" s="1593">
        <v>0</v>
      </c>
      <c r="O78" s="1593">
        <v>3</v>
      </c>
      <c r="P78" s="1593">
        <v>3</v>
      </c>
      <c r="Q78" s="1588">
        <v>1</v>
      </c>
      <c r="R78" s="1576">
        <v>16</v>
      </c>
      <c r="S78" s="1577">
        <v>17</v>
      </c>
    </row>
    <row r="79" spans="1:19" ht="24.75" customHeight="1" x14ac:dyDescent="0.3">
      <c r="A79" s="1529" t="s">
        <v>343</v>
      </c>
      <c r="B79" s="1530">
        <v>0</v>
      </c>
      <c r="C79" s="1531">
        <v>0</v>
      </c>
      <c r="D79" s="1532">
        <v>0</v>
      </c>
      <c r="E79" s="1530">
        <v>0</v>
      </c>
      <c r="F79" s="1531">
        <v>0</v>
      </c>
      <c r="G79" s="1533">
        <v>0</v>
      </c>
      <c r="H79" s="1534">
        <v>0</v>
      </c>
      <c r="I79" s="1531">
        <v>0</v>
      </c>
      <c r="J79" s="1532">
        <v>0</v>
      </c>
      <c r="K79" s="1530">
        <v>0</v>
      </c>
      <c r="L79" s="1531">
        <v>0</v>
      </c>
      <c r="M79" s="1533">
        <v>0</v>
      </c>
      <c r="N79" s="1534">
        <v>0</v>
      </c>
      <c r="O79" s="1531">
        <v>0</v>
      </c>
      <c r="P79" s="1532">
        <v>0</v>
      </c>
      <c r="Q79" s="1530">
        <v>0</v>
      </c>
      <c r="R79" s="1531">
        <v>0</v>
      </c>
      <c r="S79" s="1533">
        <v>0</v>
      </c>
    </row>
    <row r="80" spans="1:19" ht="24.75" customHeight="1" x14ac:dyDescent="0.3">
      <c r="A80" s="1535" t="s">
        <v>344</v>
      </c>
      <c r="B80" s="1536">
        <v>0</v>
      </c>
      <c r="C80" s="1537">
        <v>0</v>
      </c>
      <c r="D80" s="1538">
        <v>0</v>
      </c>
      <c r="E80" s="1536">
        <v>0</v>
      </c>
      <c r="F80" s="1537">
        <v>0</v>
      </c>
      <c r="G80" s="1539">
        <v>0</v>
      </c>
      <c r="H80" s="1540">
        <v>0</v>
      </c>
      <c r="I80" s="1537">
        <v>0</v>
      </c>
      <c r="J80" s="1538">
        <v>0</v>
      </c>
      <c r="K80" s="1536">
        <v>0</v>
      </c>
      <c r="L80" s="1537">
        <v>0</v>
      </c>
      <c r="M80" s="1539">
        <v>0</v>
      </c>
      <c r="N80" s="1540">
        <v>0</v>
      </c>
      <c r="O80" s="1537">
        <v>0</v>
      </c>
      <c r="P80" s="1538">
        <v>0</v>
      </c>
      <c r="Q80" s="1536">
        <v>0</v>
      </c>
      <c r="R80" s="1537">
        <v>0</v>
      </c>
      <c r="S80" s="1539">
        <v>0</v>
      </c>
    </row>
    <row r="81" spans="1:19" ht="24.75" customHeight="1" x14ac:dyDescent="0.3">
      <c r="A81" s="1535" t="s">
        <v>345</v>
      </c>
      <c r="B81" s="1536">
        <v>0</v>
      </c>
      <c r="C81" s="1537">
        <v>1</v>
      </c>
      <c r="D81" s="1538">
        <v>1</v>
      </c>
      <c r="E81" s="1536">
        <v>0</v>
      </c>
      <c r="F81" s="1537">
        <v>4</v>
      </c>
      <c r="G81" s="1539">
        <v>4</v>
      </c>
      <c r="H81" s="1540">
        <v>1</v>
      </c>
      <c r="I81" s="1537">
        <v>6</v>
      </c>
      <c r="J81" s="1538">
        <v>7</v>
      </c>
      <c r="K81" s="1536">
        <v>0</v>
      </c>
      <c r="L81" s="1537">
        <v>2</v>
      </c>
      <c r="M81" s="1539">
        <v>2</v>
      </c>
      <c r="N81" s="1540">
        <v>0</v>
      </c>
      <c r="O81" s="1537">
        <v>3</v>
      </c>
      <c r="P81" s="1538">
        <v>3</v>
      </c>
      <c r="Q81" s="1536">
        <v>1</v>
      </c>
      <c r="R81" s="1537">
        <v>16</v>
      </c>
      <c r="S81" s="1539">
        <v>17</v>
      </c>
    </row>
    <row r="82" spans="1:19" ht="24.75" customHeight="1" thickBot="1" x14ac:dyDescent="0.35">
      <c r="A82" s="1541" t="s">
        <v>346</v>
      </c>
      <c r="B82" s="1542">
        <v>0</v>
      </c>
      <c r="C82" s="1543">
        <v>0</v>
      </c>
      <c r="D82" s="1544">
        <v>0</v>
      </c>
      <c r="E82" s="1542">
        <v>0</v>
      </c>
      <c r="F82" s="1543">
        <v>0</v>
      </c>
      <c r="G82" s="1545">
        <v>0</v>
      </c>
      <c r="H82" s="1546">
        <v>0</v>
      </c>
      <c r="I82" s="1543">
        <v>0</v>
      </c>
      <c r="J82" s="1544">
        <v>0</v>
      </c>
      <c r="K82" s="1542">
        <v>0</v>
      </c>
      <c r="L82" s="1543">
        <v>0</v>
      </c>
      <c r="M82" s="1545">
        <v>0</v>
      </c>
      <c r="N82" s="1546">
        <v>0</v>
      </c>
      <c r="O82" s="1543">
        <v>0</v>
      </c>
      <c r="P82" s="1544">
        <v>0</v>
      </c>
      <c r="Q82" s="1542">
        <v>0</v>
      </c>
      <c r="R82" s="1543">
        <v>0</v>
      </c>
      <c r="S82" s="1545">
        <v>0</v>
      </c>
    </row>
    <row r="83" spans="1:19" ht="24.95" customHeight="1" x14ac:dyDescent="0.3">
      <c r="A83" s="441" t="s">
        <v>168</v>
      </c>
      <c r="B83" s="971">
        <v>0</v>
      </c>
      <c r="C83" s="1151">
        <v>0</v>
      </c>
      <c r="D83" s="1152">
        <v>0</v>
      </c>
      <c r="E83" s="971">
        <v>0</v>
      </c>
      <c r="F83" s="1151">
        <v>0</v>
      </c>
      <c r="G83" s="1153">
        <v>0</v>
      </c>
      <c r="H83" s="1154">
        <v>0</v>
      </c>
      <c r="I83" s="1151">
        <v>0</v>
      </c>
      <c r="J83" s="1152">
        <v>0</v>
      </c>
      <c r="K83" s="971">
        <v>0</v>
      </c>
      <c r="L83" s="1151">
        <v>0</v>
      </c>
      <c r="M83" s="1153">
        <v>0</v>
      </c>
      <c r="N83" s="1154">
        <v>0</v>
      </c>
      <c r="O83" s="1151">
        <v>0</v>
      </c>
      <c r="P83" s="1153">
        <v>0</v>
      </c>
      <c r="Q83" s="1520">
        <v>0</v>
      </c>
      <c r="R83" s="1521">
        <v>0</v>
      </c>
      <c r="S83" s="1522">
        <v>0</v>
      </c>
    </row>
    <row r="84" spans="1:19" ht="24.95" customHeight="1" x14ac:dyDescent="0.3">
      <c r="A84" s="441" t="s">
        <v>169</v>
      </c>
      <c r="B84" s="461">
        <v>0</v>
      </c>
      <c r="C84" s="462">
        <v>2</v>
      </c>
      <c r="D84" s="535">
        <v>2</v>
      </c>
      <c r="E84" s="461">
        <v>0</v>
      </c>
      <c r="F84" s="462">
        <v>1</v>
      </c>
      <c r="G84" s="472">
        <v>1</v>
      </c>
      <c r="H84" s="536">
        <v>2</v>
      </c>
      <c r="I84" s="462">
        <v>1</v>
      </c>
      <c r="J84" s="535">
        <v>3</v>
      </c>
      <c r="K84" s="461">
        <v>0</v>
      </c>
      <c r="L84" s="462">
        <v>2</v>
      </c>
      <c r="M84" s="472">
        <v>2</v>
      </c>
      <c r="N84" s="536">
        <v>0</v>
      </c>
      <c r="O84" s="462">
        <v>1</v>
      </c>
      <c r="P84" s="472">
        <v>1</v>
      </c>
      <c r="Q84" s="1520">
        <v>2</v>
      </c>
      <c r="R84" s="1521">
        <v>7</v>
      </c>
      <c r="S84" s="1522">
        <v>9</v>
      </c>
    </row>
    <row r="85" spans="1:19" ht="24.95" customHeight="1" x14ac:dyDescent="0.3">
      <c r="A85" s="440" t="s">
        <v>200</v>
      </c>
      <c r="B85" s="461">
        <v>0</v>
      </c>
      <c r="C85" s="462">
        <v>0</v>
      </c>
      <c r="D85" s="535">
        <v>0</v>
      </c>
      <c r="E85" s="461">
        <v>0</v>
      </c>
      <c r="F85" s="462">
        <v>0</v>
      </c>
      <c r="G85" s="472">
        <v>0</v>
      </c>
      <c r="H85" s="536">
        <v>0</v>
      </c>
      <c r="I85" s="462">
        <v>0</v>
      </c>
      <c r="J85" s="535">
        <v>0</v>
      </c>
      <c r="K85" s="461">
        <v>0</v>
      </c>
      <c r="L85" s="462">
        <v>0</v>
      </c>
      <c r="M85" s="472">
        <v>0</v>
      </c>
      <c r="N85" s="536">
        <v>0</v>
      </c>
      <c r="O85" s="462">
        <v>0</v>
      </c>
      <c r="P85" s="472">
        <v>0</v>
      </c>
      <c r="Q85" s="1520">
        <v>0</v>
      </c>
      <c r="R85" s="1521">
        <v>0</v>
      </c>
      <c r="S85" s="1522">
        <v>0</v>
      </c>
    </row>
    <row r="86" spans="1:19" ht="24.95" customHeight="1" thickBot="1" x14ac:dyDescent="0.35">
      <c r="A86" s="440" t="s">
        <v>170</v>
      </c>
      <c r="B86" s="463">
        <v>0</v>
      </c>
      <c r="C86" s="464">
        <v>0</v>
      </c>
      <c r="D86" s="538">
        <v>0</v>
      </c>
      <c r="E86" s="463">
        <v>1</v>
      </c>
      <c r="F86" s="464">
        <v>1</v>
      </c>
      <c r="G86" s="539">
        <v>2</v>
      </c>
      <c r="H86" s="540">
        <v>2</v>
      </c>
      <c r="I86" s="464">
        <v>0</v>
      </c>
      <c r="J86" s="538">
        <v>2</v>
      </c>
      <c r="K86" s="463">
        <v>1</v>
      </c>
      <c r="L86" s="464">
        <v>2</v>
      </c>
      <c r="M86" s="539">
        <v>3</v>
      </c>
      <c r="N86" s="540">
        <v>0</v>
      </c>
      <c r="O86" s="464">
        <v>4</v>
      </c>
      <c r="P86" s="539">
        <v>4</v>
      </c>
      <c r="Q86" s="1547">
        <v>4</v>
      </c>
      <c r="R86" s="1548">
        <v>7</v>
      </c>
      <c r="S86" s="1549">
        <v>11</v>
      </c>
    </row>
    <row r="87" spans="1:19" ht="24.95" customHeight="1" thickBot="1" x14ac:dyDescent="0.35">
      <c r="A87" s="1594" t="s">
        <v>171</v>
      </c>
      <c r="B87" s="1593">
        <v>0</v>
      </c>
      <c r="C87" s="1593">
        <v>3</v>
      </c>
      <c r="D87" s="1593">
        <v>3</v>
      </c>
      <c r="E87" s="1593">
        <v>0</v>
      </c>
      <c r="F87" s="1593">
        <v>4</v>
      </c>
      <c r="G87" s="1593">
        <v>4</v>
      </c>
      <c r="H87" s="1593">
        <v>2</v>
      </c>
      <c r="I87" s="1593">
        <v>1</v>
      </c>
      <c r="J87" s="1593">
        <v>3</v>
      </c>
      <c r="K87" s="1593">
        <v>2</v>
      </c>
      <c r="L87" s="1593">
        <v>4</v>
      </c>
      <c r="M87" s="1593">
        <v>6</v>
      </c>
      <c r="N87" s="1593">
        <v>2</v>
      </c>
      <c r="O87" s="1593">
        <v>2</v>
      </c>
      <c r="P87" s="1593">
        <v>4</v>
      </c>
      <c r="Q87" s="1593">
        <v>6</v>
      </c>
      <c r="R87" s="1593">
        <v>14</v>
      </c>
      <c r="S87" s="1595">
        <v>20</v>
      </c>
    </row>
    <row r="88" spans="1:19" ht="19.5" customHeight="1" x14ac:dyDescent="0.3">
      <c r="A88" s="1529" t="s">
        <v>348</v>
      </c>
      <c r="B88" s="1530">
        <v>0</v>
      </c>
      <c r="C88" s="1531">
        <v>0</v>
      </c>
      <c r="D88" s="1532">
        <v>0</v>
      </c>
      <c r="E88" s="1530">
        <v>0</v>
      </c>
      <c r="F88" s="1531">
        <v>0</v>
      </c>
      <c r="G88" s="1533">
        <v>0</v>
      </c>
      <c r="H88" s="1534">
        <v>0</v>
      </c>
      <c r="I88" s="1531">
        <v>0</v>
      </c>
      <c r="J88" s="1532">
        <v>0</v>
      </c>
      <c r="K88" s="1530">
        <v>0</v>
      </c>
      <c r="L88" s="1531">
        <v>1</v>
      </c>
      <c r="M88" s="1533">
        <v>1</v>
      </c>
      <c r="N88" s="1534">
        <v>1</v>
      </c>
      <c r="O88" s="1531">
        <v>0</v>
      </c>
      <c r="P88" s="1532">
        <v>1</v>
      </c>
      <c r="Q88" s="1530">
        <v>1</v>
      </c>
      <c r="R88" s="1531">
        <v>1</v>
      </c>
      <c r="S88" s="1533">
        <v>2</v>
      </c>
    </row>
    <row r="89" spans="1:19" ht="19.5" customHeight="1" x14ac:dyDescent="0.3">
      <c r="A89" s="1535" t="s">
        <v>349</v>
      </c>
      <c r="B89" s="1536">
        <v>0</v>
      </c>
      <c r="C89" s="1537">
        <v>0</v>
      </c>
      <c r="D89" s="1538">
        <v>0</v>
      </c>
      <c r="E89" s="1536">
        <v>0</v>
      </c>
      <c r="F89" s="1537">
        <v>0</v>
      </c>
      <c r="G89" s="1539">
        <v>0</v>
      </c>
      <c r="H89" s="1540">
        <v>0</v>
      </c>
      <c r="I89" s="1537">
        <v>0</v>
      </c>
      <c r="J89" s="1538">
        <v>0</v>
      </c>
      <c r="K89" s="1536">
        <v>1</v>
      </c>
      <c r="L89" s="1537">
        <v>0</v>
      </c>
      <c r="M89" s="1539">
        <v>1</v>
      </c>
      <c r="N89" s="1540">
        <v>1</v>
      </c>
      <c r="O89" s="1537">
        <v>0</v>
      </c>
      <c r="P89" s="1538">
        <v>1</v>
      </c>
      <c r="Q89" s="1536">
        <v>2</v>
      </c>
      <c r="R89" s="1537">
        <v>0</v>
      </c>
      <c r="S89" s="1539">
        <v>2</v>
      </c>
    </row>
    <row r="90" spans="1:19" ht="19.5" customHeight="1" x14ac:dyDescent="0.3">
      <c r="A90" s="1535" t="s">
        <v>351</v>
      </c>
      <c r="B90" s="1536">
        <v>0</v>
      </c>
      <c r="C90" s="1537">
        <v>0</v>
      </c>
      <c r="D90" s="1538">
        <v>0</v>
      </c>
      <c r="E90" s="1536">
        <v>0</v>
      </c>
      <c r="F90" s="1537">
        <v>0</v>
      </c>
      <c r="G90" s="1539">
        <v>0</v>
      </c>
      <c r="H90" s="1540">
        <v>0</v>
      </c>
      <c r="I90" s="1537">
        <v>0</v>
      </c>
      <c r="J90" s="1538">
        <v>0</v>
      </c>
      <c r="K90" s="1536">
        <v>0</v>
      </c>
      <c r="L90" s="1537">
        <v>0</v>
      </c>
      <c r="M90" s="1539">
        <v>0</v>
      </c>
      <c r="N90" s="1540">
        <v>0</v>
      </c>
      <c r="O90" s="1537">
        <v>0</v>
      </c>
      <c r="P90" s="1538">
        <v>0</v>
      </c>
      <c r="Q90" s="1536">
        <v>0</v>
      </c>
      <c r="R90" s="1537">
        <v>0</v>
      </c>
      <c r="S90" s="1539">
        <v>0</v>
      </c>
    </row>
    <row r="91" spans="1:19" ht="19.5" customHeight="1" x14ac:dyDescent="0.3">
      <c r="A91" s="1535" t="s">
        <v>354</v>
      </c>
      <c r="B91" s="1536">
        <v>0</v>
      </c>
      <c r="C91" s="1537">
        <v>3</v>
      </c>
      <c r="D91" s="1538">
        <v>3</v>
      </c>
      <c r="E91" s="1536">
        <v>0</v>
      </c>
      <c r="F91" s="1537">
        <v>3</v>
      </c>
      <c r="G91" s="1539">
        <v>3</v>
      </c>
      <c r="H91" s="1540">
        <v>2</v>
      </c>
      <c r="I91" s="1537">
        <v>1</v>
      </c>
      <c r="J91" s="1538">
        <v>3</v>
      </c>
      <c r="K91" s="1536">
        <v>0</v>
      </c>
      <c r="L91" s="1537">
        <v>3</v>
      </c>
      <c r="M91" s="1539">
        <v>3</v>
      </c>
      <c r="N91" s="1540">
        <v>0</v>
      </c>
      <c r="O91" s="1537">
        <v>2</v>
      </c>
      <c r="P91" s="1538">
        <v>2</v>
      </c>
      <c r="Q91" s="1536">
        <v>2</v>
      </c>
      <c r="R91" s="1537">
        <v>12</v>
      </c>
      <c r="S91" s="1539">
        <v>14</v>
      </c>
    </row>
    <row r="92" spans="1:19" ht="19.5" customHeight="1" x14ac:dyDescent="0.3">
      <c r="A92" s="1535" t="s">
        <v>356</v>
      </c>
      <c r="B92" s="1536">
        <v>0</v>
      </c>
      <c r="C92" s="1537">
        <v>0</v>
      </c>
      <c r="D92" s="1538">
        <v>0</v>
      </c>
      <c r="E92" s="1536">
        <v>0</v>
      </c>
      <c r="F92" s="1537">
        <v>1</v>
      </c>
      <c r="G92" s="1539">
        <v>1</v>
      </c>
      <c r="H92" s="1540">
        <v>0</v>
      </c>
      <c r="I92" s="1537">
        <v>0</v>
      </c>
      <c r="J92" s="1538">
        <v>0</v>
      </c>
      <c r="K92" s="1536">
        <v>1</v>
      </c>
      <c r="L92" s="1537">
        <v>0</v>
      </c>
      <c r="M92" s="1539">
        <v>1</v>
      </c>
      <c r="N92" s="1540">
        <v>0</v>
      </c>
      <c r="O92" s="1537">
        <v>0</v>
      </c>
      <c r="P92" s="1538">
        <v>0</v>
      </c>
      <c r="Q92" s="1536">
        <v>1</v>
      </c>
      <c r="R92" s="1537">
        <v>1</v>
      </c>
      <c r="S92" s="1539">
        <v>2</v>
      </c>
    </row>
    <row r="93" spans="1:19" ht="19.5" customHeight="1" thickBot="1" x14ac:dyDescent="0.35">
      <c r="A93" s="1541" t="s">
        <v>357</v>
      </c>
      <c r="B93" s="1542">
        <v>0</v>
      </c>
      <c r="C93" s="1543">
        <v>0</v>
      </c>
      <c r="D93" s="1544">
        <v>0</v>
      </c>
      <c r="E93" s="1542">
        <v>0</v>
      </c>
      <c r="F93" s="1543">
        <v>0</v>
      </c>
      <c r="G93" s="1545">
        <v>0</v>
      </c>
      <c r="H93" s="1546">
        <v>0</v>
      </c>
      <c r="I93" s="1543">
        <v>0</v>
      </c>
      <c r="J93" s="1544">
        <v>0</v>
      </c>
      <c r="K93" s="1542">
        <v>0</v>
      </c>
      <c r="L93" s="1543">
        <v>0</v>
      </c>
      <c r="M93" s="1545">
        <v>0</v>
      </c>
      <c r="N93" s="1546">
        <v>0</v>
      </c>
      <c r="O93" s="1543">
        <v>0</v>
      </c>
      <c r="P93" s="1544">
        <v>0</v>
      </c>
      <c r="Q93" s="1542">
        <v>0</v>
      </c>
      <c r="R93" s="1543">
        <v>0</v>
      </c>
      <c r="S93" s="1545">
        <v>0</v>
      </c>
    </row>
    <row r="94" spans="1:19" ht="24.95" customHeight="1" x14ac:dyDescent="0.3">
      <c r="A94" s="537" t="s">
        <v>172</v>
      </c>
      <c r="B94" s="971">
        <v>0</v>
      </c>
      <c r="C94" s="971">
        <v>0</v>
      </c>
      <c r="D94" s="971">
        <v>0</v>
      </c>
      <c r="E94" s="971">
        <v>0</v>
      </c>
      <c r="F94" s="971">
        <v>0</v>
      </c>
      <c r="G94" s="971">
        <v>0</v>
      </c>
      <c r="H94" s="971">
        <v>0</v>
      </c>
      <c r="I94" s="971">
        <v>1</v>
      </c>
      <c r="J94" s="971">
        <v>1</v>
      </c>
      <c r="K94" s="971">
        <v>0</v>
      </c>
      <c r="L94" s="971">
        <v>0</v>
      </c>
      <c r="M94" s="971">
        <v>0</v>
      </c>
      <c r="N94" s="971">
        <v>0</v>
      </c>
      <c r="O94" s="971">
        <v>0</v>
      </c>
      <c r="P94" s="971">
        <v>0</v>
      </c>
      <c r="Q94" s="1565">
        <v>0</v>
      </c>
      <c r="R94" s="1521">
        <v>1</v>
      </c>
      <c r="S94" s="1522">
        <v>1</v>
      </c>
    </row>
    <row r="95" spans="1:19" ht="24.95" customHeight="1" x14ac:dyDescent="0.3">
      <c r="A95" s="440" t="s">
        <v>173</v>
      </c>
      <c r="B95" s="461">
        <v>0</v>
      </c>
      <c r="C95" s="461">
        <v>0</v>
      </c>
      <c r="D95" s="461">
        <v>0</v>
      </c>
      <c r="E95" s="461">
        <v>0</v>
      </c>
      <c r="F95" s="461">
        <v>0</v>
      </c>
      <c r="G95" s="461">
        <v>0</v>
      </c>
      <c r="H95" s="461">
        <v>0</v>
      </c>
      <c r="I95" s="461">
        <v>0</v>
      </c>
      <c r="J95" s="461">
        <v>0</v>
      </c>
      <c r="K95" s="461">
        <v>0</v>
      </c>
      <c r="L95" s="461">
        <v>0</v>
      </c>
      <c r="M95" s="461">
        <v>0</v>
      </c>
      <c r="N95" s="461">
        <v>0</v>
      </c>
      <c r="O95" s="461">
        <v>0</v>
      </c>
      <c r="P95" s="461">
        <v>0</v>
      </c>
      <c r="Q95" s="1565">
        <v>0</v>
      </c>
      <c r="R95" s="1521">
        <v>0</v>
      </c>
      <c r="S95" s="1522">
        <v>0</v>
      </c>
    </row>
    <row r="96" spans="1:19" ht="24.95" customHeight="1" x14ac:dyDescent="0.3">
      <c r="A96" s="441" t="s">
        <v>174</v>
      </c>
      <c r="B96" s="461">
        <v>0</v>
      </c>
      <c r="C96" s="462">
        <v>0</v>
      </c>
      <c r="D96" s="472">
        <v>0</v>
      </c>
      <c r="E96" s="536">
        <v>1</v>
      </c>
      <c r="F96" s="461">
        <v>1</v>
      </c>
      <c r="G96" s="461">
        <v>2</v>
      </c>
      <c r="H96" s="461">
        <v>0</v>
      </c>
      <c r="I96" s="461">
        <v>2</v>
      </c>
      <c r="J96" s="461">
        <v>2</v>
      </c>
      <c r="K96" s="461">
        <v>0</v>
      </c>
      <c r="L96" s="461">
        <v>1</v>
      </c>
      <c r="M96" s="461">
        <v>1</v>
      </c>
      <c r="N96" s="461">
        <v>1</v>
      </c>
      <c r="O96" s="461">
        <v>1</v>
      </c>
      <c r="P96" s="461">
        <v>2</v>
      </c>
      <c r="Q96" s="1565">
        <v>2</v>
      </c>
      <c r="R96" s="1521">
        <v>5</v>
      </c>
      <c r="S96" s="1522">
        <v>7</v>
      </c>
    </row>
    <row r="97" spans="1:19" ht="40.5" x14ac:dyDescent="0.3">
      <c r="A97" s="441" t="s">
        <v>178</v>
      </c>
      <c r="B97" s="461">
        <v>0</v>
      </c>
      <c r="C97" s="462">
        <v>0</v>
      </c>
      <c r="D97" s="472">
        <v>0</v>
      </c>
      <c r="E97" s="536">
        <v>0</v>
      </c>
      <c r="F97" s="461">
        <v>0</v>
      </c>
      <c r="G97" s="461">
        <v>0</v>
      </c>
      <c r="H97" s="461">
        <v>0</v>
      </c>
      <c r="I97" s="461">
        <v>0</v>
      </c>
      <c r="J97" s="461">
        <v>0</v>
      </c>
      <c r="K97" s="461">
        <v>0</v>
      </c>
      <c r="L97" s="461">
        <v>0</v>
      </c>
      <c r="M97" s="461">
        <v>0</v>
      </c>
      <c r="N97" s="461">
        <v>0</v>
      </c>
      <c r="O97" s="461">
        <v>4</v>
      </c>
      <c r="P97" s="461">
        <v>4</v>
      </c>
      <c r="Q97" s="1565">
        <v>0</v>
      </c>
      <c r="R97" s="1521">
        <v>4</v>
      </c>
      <c r="S97" s="1522">
        <v>4</v>
      </c>
    </row>
    <row r="98" spans="1:19" ht="24" customHeight="1" x14ac:dyDescent="0.3">
      <c r="A98" s="441" t="s">
        <v>175</v>
      </c>
      <c r="B98" s="461">
        <v>0</v>
      </c>
      <c r="C98" s="462">
        <v>0</v>
      </c>
      <c r="D98" s="472">
        <v>0</v>
      </c>
      <c r="E98" s="536">
        <v>0</v>
      </c>
      <c r="F98" s="461">
        <v>0</v>
      </c>
      <c r="G98" s="461">
        <v>0</v>
      </c>
      <c r="H98" s="461">
        <v>0</v>
      </c>
      <c r="I98" s="461">
        <v>0</v>
      </c>
      <c r="J98" s="461">
        <v>0</v>
      </c>
      <c r="K98" s="461">
        <v>0</v>
      </c>
      <c r="L98" s="461">
        <v>0</v>
      </c>
      <c r="M98" s="461">
        <v>0</v>
      </c>
      <c r="N98" s="461">
        <v>0</v>
      </c>
      <c r="O98" s="461">
        <v>0</v>
      </c>
      <c r="P98" s="461">
        <v>0</v>
      </c>
      <c r="Q98" s="1565">
        <v>0</v>
      </c>
      <c r="R98" s="1521">
        <v>0</v>
      </c>
      <c r="S98" s="1522">
        <v>0</v>
      </c>
    </row>
    <row r="99" spans="1:19" ht="24" customHeight="1" thickBot="1" x14ac:dyDescent="0.35">
      <c r="A99" s="443" t="s">
        <v>176</v>
      </c>
      <c r="B99" s="463">
        <v>0</v>
      </c>
      <c r="C99" s="463">
        <v>0</v>
      </c>
      <c r="D99" s="463">
        <v>0</v>
      </c>
      <c r="E99" s="463">
        <v>0</v>
      </c>
      <c r="F99" s="463">
        <v>0</v>
      </c>
      <c r="G99" s="463">
        <v>0</v>
      </c>
      <c r="H99" s="463">
        <v>0</v>
      </c>
      <c r="I99" s="463">
        <v>0</v>
      </c>
      <c r="J99" s="463">
        <v>0</v>
      </c>
      <c r="K99" s="463">
        <v>0</v>
      </c>
      <c r="L99" s="463">
        <v>0</v>
      </c>
      <c r="M99" s="463">
        <v>0</v>
      </c>
      <c r="N99" s="463">
        <v>0</v>
      </c>
      <c r="O99" s="463">
        <v>0</v>
      </c>
      <c r="P99" s="463">
        <v>0</v>
      </c>
      <c r="Q99" s="1589">
        <v>0</v>
      </c>
      <c r="R99" s="1548">
        <v>0</v>
      </c>
      <c r="S99" s="1549">
        <v>0</v>
      </c>
    </row>
    <row r="100" spans="1:19" ht="33.75" customHeight="1" thickBot="1" x14ac:dyDescent="0.35">
      <c r="A100" s="1465" t="s">
        <v>13</v>
      </c>
      <c r="B100" s="1596">
        <v>0</v>
      </c>
      <c r="C100" s="1596">
        <v>6</v>
      </c>
      <c r="D100" s="1596">
        <v>6</v>
      </c>
      <c r="E100" s="1596">
        <v>2</v>
      </c>
      <c r="F100" s="1596">
        <v>12</v>
      </c>
      <c r="G100" s="1596">
        <v>14</v>
      </c>
      <c r="H100" s="1596">
        <v>9</v>
      </c>
      <c r="I100" s="1596">
        <v>14</v>
      </c>
      <c r="J100" s="1596">
        <v>23</v>
      </c>
      <c r="K100" s="1596">
        <v>4</v>
      </c>
      <c r="L100" s="1596">
        <v>16</v>
      </c>
      <c r="M100" s="1596">
        <v>20</v>
      </c>
      <c r="N100" s="1596">
        <v>3</v>
      </c>
      <c r="O100" s="1596">
        <v>20</v>
      </c>
      <c r="P100" s="1596">
        <v>23</v>
      </c>
      <c r="Q100" s="1596">
        <v>18</v>
      </c>
      <c r="R100" s="1596">
        <v>68</v>
      </c>
      <c r="S100" s="1596">
        <v>86</v>
      </c>
    </row>
    <row r="101" spans="1:19" ht="36" customHeight="1" thickBot="1" x14ac:dyDescent="0.35">
      <c r="A101" s="714" t="s">
        <v>201</v>
      </c>
      <c r="B101" s="487">
        <v>163</v>
      </c>
      <c r="C101" s="487">
        <v>164</v>
      </c>
      <c r="D101" s="487">
        <v>327</v>
      </c>
      <c r="E101" s="487">
        <v>171</v>
      </c>
      <c r="F101" s="487">
        <v>270</v>
      </c>
      <c r="G101" s="487">
        <v>441</v>
      </c>
      <c r="H101" s="487">
        <v>284</v>
      </c>
      <c r="I101" s="487">
        <v>497</v>
      </c>
      <c r="J101" s="487">
        <v>781</v>
      </c>
      <c r="K101" s="487">
        <v>89</v>
      </c>
      <c r="L101" s="487">
        <v>338</v>
      </c>
      <c r="M101" s="487">
        <v>427</v>
      </c>
      <c r="N101" s="487">
        <v>112</v>
      </c>
      <c r="O101" s="487">
        <v>319</v>
      </c>
      <c r="P101" s="487">
        <v>431</v>
      </c>
      <c r="Q101" s="1589">
        <v>819</v>
      </c>
      <c r="R101" s="1548">
        <v>1588</v>
      </c>
      <c r="S101" s="1549">
        <v>2407</v>
      </c>
    </row>
    <row r="102" spans="1:19" x14ac:dyDescent="0.3">
      <c r="A102" s="468"/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</row>
    <row r="103" spans="1:19" x14ac:dyDescent="0.3">
      <c r="A103" s="468"/>
      <c r="B103" s="469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</row>
    <row r="104" spans="1:19" x14ac:dyDescent="0.3">
      <c r="A104" s="3515"/>
      <c r="B104" s="3515"/>
      <c r="C104" s="3515"/>
      <c r="D104" s="3515"/>
      <c r="E104" s="3515"/>
      <c r="F104" s="3515"/>
      <c r="G104" s="3515"/>
      <c r="H104" s="3515"/>
      <c r="I104" s="3515"/>
      <c r="J104" s="3515"/>
      <c r="K104" s="3515"/>
      <c r="L104" s="3515"/>
      <c r="M104" s="3515"/>
      <c r="N104" s="3515"/>
      <c r="O104" s="3515"/>
      <c r="P104" s="3515"/>
      <c r="Q104" s="3515"/>
      <c r="R104" s="3515"/>
      <c r="S104" s="3515"/>
    </row>
    <row r="105" spans="1:19" x14ac:dyDescent="0.3">
      <c r="A105" s="468"/>
      <c r="B105" s="469"/>
      <c r="C105" s="469"/>
      <c r="D105" s="469"/>
      <c r="E105" s="469"/>
      <c r="F105" s="469"/>
      <c r="G105" s="469"/>
      <c r="H105" s="469"/>
      <c r="I105" s="469"/>
      <c r="J105" s="469"/>
      <c r="K105" s="469"/>
      <c r="L105" s="469"/>
      <c r="M105" s="469"/>
      <c r="N105" s="469"/>
      <c r="O105" s="469"/>
      <c r="P105" s="469"/>
      <c r="Q105" s="469"/>
      <c r="R105" s="469"/>
      <c r="S105" s="469"/>
    </row>
    <row r="107" spans="1:19" x14ac:dyDescent="0.3">
      <c r="A107" s="471"/>
      <c r="B107" s="469"/>
      <c r="C107" s="469"/>
      <c r="D107" s="469"/>
      <c r="E107" s="469"/>
      <c r="F107" s="469"/>
      <c r="G107" s="469"/>
      <c r="H107" s="469"/>
      <c r="I107" s="469"/>
      <c r="J107" s="469"/>
      <c r="K107" s="469"/>
      <c r="L107" s="469"/>
      <c r="M107" s="469"/>
      <c r="N107" s="469"/>
      <c r="O107" s="469"/>
      <c r="P107" s="469"/>
      <c r="Q107" s="469"/>
      <c r="R107" s="469"/>
      <c r="S107" s="469"/>
    </row>
  </sheetData>
  <mergeCells count="10">
    <mergeCell ref="A104:S10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60" zoomScaleNormal="60" workbookViewId="0">
      <selection activeCell="AD22" sqref="AD22"/>
    </sheetView>
  </sheetViews>
  <sheetFormatPr defaultRowHeight="20.25" x14ac:dyDescent="0.3"/>
  <cols>
    <col min="1" max="1" width="73.28515625" style="445" customWidth="1"/>
    <col min="2" max="19" width="9.140625" style="445"/>
    <col min="20" max="20" width="11.7109375" style="445" customWidth="1"/>
    <col min="21" max="256" width="9.140625" style="445"/>
    <col min="257" max="257" width="73.28515625" style="445" customWidth="1"/>
    <col min="258" max="275" width="9.140625" style="445"/>
    <col min="276" max="276" width="11.7109375" style="445" customWidth="1"/>
    <col min="277" max="512" width="9.140625" style="445"/>
    <col min="513" max="513" width="73.28515625" style="445" customWidth="1"/>
    <col min="514" max="531" width="9.140625" style="445"/>
    <col min="532" max="532" width="11.7109375" style="445" customWidth="1"/>
    <col min="533" max="768" width="9.140625" style="445"/>
    <col min="769" max="769" width="73.28515625" style="445" customWidth="1"/>
    <col min="770" max="787" width="9.140625" style="445"/>
    <col min="788" max="788" width="11.7109375" style="445" customWidth="1"/>
    <col min="789" max="1024" width="9.140625" style="445"/>
    <col min="1025" max="1025" width="73.28515625" style="445" customWidth="1"/>
    <col min="1026" max="1043" width="9.140625" style="445"/>
    <col min="1044" max="1044" width="11.7109375" style="445" customWidth="1"/>
    <col min="1045" max="1280" width="9.140625" style="445"/>
    <col min="1281" max="1281" width="73.28515625" style="445" customWidth="1"/>
    <col min="1282" max="1299" width="9.140625" style="445"/>
    <col min="1300" max="1300" width="11.7109375" style="445" customWidth="1"/>
    <col min="1301" max="1536" width="9.140625" style="445"/>
    <col min="1537" max="1537" width="73.28515625" style="445" customWidth="1"/>
    <col min="1538" max="1555" width="9.140625" style="445"/>
    <col min="1556" max="1556" width="11.7109375" style="445" customWidth="1"/>
    <col min="1557" max="1792" width="9.140625" style="445"/>
    <col min="1793" max="1793" width="73.28515625" style="445" customWidth="1"/>
    <col min="1794" max="1811" width="9.140625" style="445"/>
    <col min="1812" max="1812" width="11.7109375" style="445" customWidth="1"/>
    <col min="1813" max="2048" width="9.140625" style="445"/>
    <col min="2049" max="2049" width="73.28515625" style="445" customWidth="1"/>
    <col min="2050" max="2067" width="9.140625" style="445"/>
    <col min="2068" max="2068" width="11.7109375" style="445" customWidth="1"/>
    <col min="2069" max="2304" width="9.140625" style="445"/>
    <col min="2305" max="2305" width="73.28515625" style="445" customWidth="1"/>
    <col min="2306" max="2323" width="9.140625" style="445"/>
    <col min="2324" max="2324" width="11.7109375" style="445" customWidth="1"/>
    <col min="2325" max="2560" width="9.140625" style="445"/>
    <col min="2561" max="2561" width="73.28515625" style="445" customWidth="1"/>
    <col min="2562" max="2579" width="9.140625" style="445"/>
    <col min="2580" max="2580" width="11.7109375" style="445" customWidth="1"/>
    <col min="2581" max="2816" width="9.140625" style="445"/>
    <col min="2817" max="2817" width="73.28515625" style="445" customWidth="1"/>
    <col min="2818" max="2835" width="9.140625" style="445"/>
    <col min="2836" max="2836" width="11.7109375" style="445" customWidth="1"/>
    <col min="2837" max="3072" width="9.140625" style="445"/>
    <col min="3073" max="3073" width="73.28515625" style="445" customWidth="1"/>
    <col min="3074" max="3091" width="9.140625" style="445"/>
    <col min="3092" max="3092" width="11.7109375" style="445" customWidth="1"/>
    <col min="3093" max="3328" width="9.140625" style="445"/>
    <col min="3329" max="3329" width="73.28515625" style="445" customWidth="1"/>
    <col min="3330" max="3347" width="9.140625" style="445"/>
    <col min="3348" max="3348" width="11.7109375" style="445" customWidth="1"/>
    <col min="3349" max="3584" width="9.140625" style="445"/>
    <col min="3585" max="3585" width="73.28515625" style="445" customWidth="1"/>
    <col min="3586" max="3603" width="9.140625" style="445"/>
    <col min="3604" max="3604" width="11.7109375" style="445" customWidth="1"/>
    <col min="3605" max="3840" width="9.140625" style="445"/>
    <col min="3841" max="3841" width="73.28515625" style="445" customWidth="1"/>
    <col min="3842" max="3859" width="9.140625" style="445"/>
    <col min="3860" max="3860" width="11.7109375" style="445" customWidth="1"/>
    <col min="3861" max="4096" width="9.140625" style="445"/>
    <col min="4097" max="4097" width="73.28515625" style="445" customWidth="1"/>
    <col min="4098" max="4115" width="9.140625" style="445"/>
    <col min="4116" max="4116" width="11.7109375" style="445" customWidth="1"/>
    <col min="4117" max="4352" width="9.140625" style="445"/>
    <col min="4353" max="4353" width="73.28515625" style="445" customWidth="1"/>
    <col min="4354" max="4371" width="9.140625" style="445"/>
    <col min="4372" max="4372" width="11.7109375" style="445" customWidth="1"/>
    <col min="4373" max="4608" width="9.140625" style="445"/>
    <col min="4609" max="4609" width="73.28515625" style="445" customWidth="1"/>
    <col min="4610" max="4627" width="9.140625" style="445"/>
    <col min="4628" max="4628" width="11.7109375" style="445" customWidth="1"/>
    <col min="4629" max="4864" width="9.140625" style="445"/>
    <col min="4865" max="4865" width="73.28515625" style="445" customWidth="1"/>
    <col min="4866" max="4883" width="9.140625" style="445"/>
    <col min="4884" max="4884" width="11.7109375" style="445" customWidth="1"/>
    <col min="4885" max="5120" width="9.140625" style="445"/>
    <col min="5121" max="5121" width="73.28515625" style="445" customWidth="1"/>
    <col min="5122" max="5139" width="9.140625" style="445"/>
    <col min="5140" max="5140" width="11.7109375" style="445" customWidth="1"/>
    <col min="5141" max="5376" width="9.140625" style="445"/>
    <col min="5377" max="5377" width="73.28515625" style="445" customWidth="1"/>
    <col min="5378" max="5395" width="9.140625" style="445"/>
    <col min="5396" max="5396" width="11.7109375" style="445" customWidth="1"/>
    <col min="5397" max="5632" width="9.140625" style="445"/>
    <col min="5633" max="5633" width="73.28515625" style="445" customWidth="1"/>
    <col min="5634" max="5651" width="9.140625" style="445"/>
    <col min="5652" max="5652" width="11.7109375" style="445" customWidth="1"/>
    <col min="5653" max="5888" width="9.140625" style="445"/>
    <col min="5889" max="5889" width="73.28515625" style="445" customWidth="1"/>
    <col min="5890" max="5907" width="9.140625" style="445"/>
    <col min="5908" max="5908" width="11.7109375" style="445" customWidth="1"/>
    <col min="5909" max="6144" width="9.140625" style="445"/>
    <col min="6145" max="6145" width="73.28515625" style="445" customWidth="1"/>
    <col min="6146" max="6163" width="9.140625" style="445"/>
    <col min="6164" max="6164" width="11.7109375" style="445" customWidth="1"/>
    <col min="6165" max="6400" width="9.140625" style="445"/>
    <col min="6401" max="6401" width="73.28515625" style="445" customWidth="1"/>
    <col min="6402" max="6419" width="9.140625" style="445"/>
    <col min="6420" max="6420" width="11.7109375" style="445" customWidth="1"/>
    <col min="6421" max="6656" width="9.140625" style="445"/>
    <col min="6657" max="6657" width="73.28515625" style="445" customWidth="1"/>
    <col min="6658" max="6675" width="9.140625" style="445"/>
    <col min="6676" max="6676" width="11.7109375" style="445" customWidth="1"/>
    <col min="6677" max="6912" width="9.140625" style="445"/>
    <col min="6913" max="6913" width="73.28515625" style="445" customWidth="1"/>
    <col min="6914" max="6931" width="9.140625" style="445"/>
    <col min="6932" max="6932" width="11.7109375" style="445" customWidth="1"/>
    <col min="6933" max="7168" width="9.140625" style="445"/>
    <col min="7169" max="7169" width="73.28515625" style="445" customWidth="1"/>
    <col min="7170" max="7187" width="9.140625" style="445"/>
    <col min="7188" max="7188" width="11.7109375" style="445" customWidth="1"/>
    <col min="7189" max="7424" width="9.140625" style="445"/>
    <col min="7425" max="7425" width="73.28515625" style="445" customWidth="1"/>
    <col min="7426" max="7443" width="9.140625" style="445"/>
    <col min="7444" max="7444" width="11.7109375" style="445" customWidth="1"/>
    <col min="7445" max="7680" width="9.140625" style="445"/>
    <col min="7681" max="7681" width="73.28515625" style="445" customWidth="1"/>
    <col min="7682" max="7699" width="9.140625" style="445"/>
    <col min="7700" max="7700" width="11.7109375" style="445" customWidth="1"/>
    <col min="7701" max="7936" width="9.140625" style="445"/>
    <col min="7937" max="7937" width="73.28515625" style="445" customWidth="1"/>
    <col min="7938" max="7955" width="9.140625" style="445"/>
    <col min="7956" max="7956" width="11.7109375" style="445" customWidth="1"/>
    <col min="7957" max="8192" width="9.140625" style="445"/>
    <col min="8193" max="8193" width="73.28515625" style="445" customWidth="1"/>
    <col min="8194" max="8211" width="9.140625" style="445"/>
    <col min="8212" max="8212" width="11.7109375" style="445" customWidth="1"/>
    <col min="8213" max="8448" width="9.140625" style="445"/>
    <col min="8449" max="8449" width="73.28515625" style="445" customWidth="1"/>
    <col min="8450" max="8467" width="9.140625" style="445"/>
    <col min="8468" max="8468" width="11.7109375" style="445" customWidth="1"/>
    <col min="8469" max="8704" width="9.140625" style="445"/>
    <col min="8705" max="8705" width="73.28515625" style="445" customWidth="1"/>
    <col min="8706" max="8723" width="9.140625" style="445"/>
    <col min="8724" max="8724" width="11.7109375" style="445" customWidth="1"/>
    <col min="8725" max="8960" width="9.140625" style="445"/>
    <col min="8961" max="8961" width="73.28515625" style="445" customWidth="1"/>
    <col min="8962" max="8979" width="9.140625" style="445"/>
    <col min="8980" max="8980" width="11.7109375" style="445" customWidth="1"/>
    <col min="8981" max="9216" width="9.140625" style="445"/>
    <col min="9217" max="9217" width="73.28515625" style="445" customWidth="1"/>
    <col min="9218" max="9235" width="9.140625" style="445"/>
    <col min="9236" max="9236" width="11.7109375" style="445" customWidth="1"/>
    <col min="9237" max="9472" width="9.140625" style="445"/>
    <col min="9473" max="9473" width="73.28515625" style="445" customWidth="1"/>
    <col min="9474" max="9491" width="9.140625" style="445"/>
    <col min="9492" max="9492" width="11.7109375" style="445" customWidth="1"/>
    <col min="9493" max="9728" width="9.140625" style="445"/>
    <col min="9729" max="9729" width="73.28515625" style="445" customWidth="1"/>
    <col min="9730" max="9747" width="9.140625" style="445"/>
    <col min="9748" max="9748" width="11.7109375" style="445" customWidth="1"/>
    <col min="9749" max="9984" width="9.140625" style="445"/>
    <col min="9985" max="9985" width="73.28515625" style="445" customWidth="1"/>
    <col min="9986" max="10003" width="9.140625" style="445"/>
    <col min="10004" max="10004" width="11.7109375" style="445" customWidth="1"/>
    <col min="10005" max="10240" width="9.140625" style="445"/>
    <col min="10241" max="10241" width="73.28515625" style="445" customWidth="1"/>
    <col min="10242" max="10259" width="9.140625" style="445"/>
    <col min="10260" max="10260" width="11.7109375" style="445" customWidth="1"/>
    <col min="10261" max="10496" width="9.140625" style="445"/>
    <col min="10497" max="10497" width="73.28515625" style="445" customWidth="1"/>
    <col min="10498" max="10515" width="9.140625" style="445"/>
    <col min="10516" max="10516" width="11.7109375" style="445" customWidth="1"/>
    <col min="10517" max="10752" width="9.140625" style="445"/>
    <col min="10753" max="10753" width="73.28515625" style="445" customWidth="1"/>
    <col min="10754" max="10771" width="9.140625" style="445"/>
    <col min="10772" max="10772" width="11.7109375" style="445" customWidth="1"/>
    <col min="10773" max="11008" width="9.140625" style="445"/>
    <col min="11009" max="11009" width="73.28515625" style="445" customWidth="1"/>
    <col min="11010" max="11027" width="9.140625" style="445"/>
    <col min="11028" max="11028" width="11.7109375" style="445" customWidth="1"/>
    <col min="11029" max="11264" width="9.140625" style="445"/>
    <col min="11265" max="11265" width="73.28515625" style="445" customWidth="1"/>
    <col min="11266" max="11283" width="9.140625" style="445"/>
    <col min="11284" max="11284" width="11.7109375" style="445" customWidth="1"/>
    <col min="11285" max="11520" width="9.140625" style="445"/>
    <col min="11521" max="11521" width="73.28515625" style="445" customWidth="1"/>
    <col min="11522" max="11539" width="9.140625" style="445"/>
    <col min="11540" max="11540" width="11.7109375" style="445" customWidth="1"/>
    <col min="11541" max="11776" width="9.140625" style="445"/>
    <col min="11777" max="11777" width="73.28515625" style="445" customWidth="1"/>
    <col min="11778" max="11795" width="9.140625" style="445"/>
    <col min="11796" max="11796" width="11.7109375" style="445" customWidth="1"/>
    <col min="11797" max="12032" width="9.140625" style="445"/>
    <col min="12033" max="12033" width="73.28515625" style="445" customWidth="1"/>
    <col min="12034" max="12051" width="9.140625" style="445"/>
    <col min="12052" max="12052" width="11.7109375" style="445" customWidth="1"/>
    <col min="12053" max="12288" width="9.140625" style="445"/>
    <col min="12289" max="12289" width="73.28515625" style="445" customWidth="1"/>
    <col min="12290" max="12307" width="9.140625" style="445"/>
    <col min="12308" max="12308" width="11.7109375" style="445" customWidth="1"/>
    <col min="12309" max="12544" width="9.140625" style="445"/>
    <col min="12545" max="12545" width="73.28515625" style="445" customWidth="1"/>
    <col min="12546" max="12563" width="9.140625" style="445"/>
    <col min="12564" max="12564" width="11.7109375" style="445" customWidth="1"/>
    <col min="12565" max="12800" width="9.140625" style="445"/>
    <col min="12801" max="12801" width="73.28515625" style="445" customWidth="1"/>
    <col min="12802" max="12819" width="9.140625" style="445"/>
    <col min="12820" max="12820" width="11.7109375" style="445" customWidth="1"/>
    <col min="12821" max="13056" width="9.140625" style="445"/>
    <col min="13057" max="13057" width="73.28515625" style="445" customWidth="1"/>
    <col min="13058" max="13075" width="9.140625" style="445"/>
    <col min="13076" max="13076" width="11.7109375" style="445" customWidth="1"/>
    <col min="13077" max="13312" width="9.140625" style="445"/>
    <col min="13313" max="13313" width="73.28515625" style="445" customWidth="1"/>
    <col min="13314" max="13331" width="9.140625" style="445"/>
    <col min="13332" max="13332" width="11.7109375" style="445" customWidth="1"/>
    <col min="13333" max="13568" width="9.140625" style="445"/>
    <col min="13569" max="13569" width="73.28515625" style="445" customWidth="1"/>
    <col min="13570" max="13587" width="9.140625" style="445"/>
    <col min="13588" max="13588" width="11.7109375" style="445" customWidth="1"/>
    <col min="13589" max="13824" width="9.140625" style="445"/>
    <col min="13825" max="13825" width="73.28515625" style="445" customWidth="1"/>
    <col min="13826" max="13843" width="9.140625" style="445"/>
    <col min="13844" max="13844" width="11.7109375" style="445" customWidth="1"/>
    <col min="13845" max="14080" width="9.140625" style="445"/>
    <col min="14081" max="14081" width="73.28515625" style="445" customWidth="1"/>
    <col min="14082" max="14099" width="9.140625" style="445"/>
    <col min="14100" max="14100" width="11.7109375" style="445" customWidth="1"/>
    <col min="14101" max="14336" width="9.140625" style="445"/>
    <col min="14337" max="14337" width="73.28515625" style="445" customWidth="1"/>
    <col min="14338" max="14355" width="9.140625" style="445"/>
    <col min="14356" max="14356" width="11.7109375" style="445" customWidth="1"/>
    <col min="14357" max="14592" width="9.140625" style="445"/>
    <col min="14593" max="14593" width="73.28515625" style="445" customWidth="1"/>
    <col min="14594" max="14611" width="9.140625" style="445"/>
    <col min="14612" max="14612" width="11.7109375" style="445" customWidth="1"/>
    <col min="14613" max="14848" width="9.140625" style="445"/>
    <col min="14849" max="14849" width="73.28515625" style="445" customWidth="1"/>
    <col min="14850" max="14867" width="9.140625" style="445"/>
    <col min="14868" max="14868" width="11.7109375" style="445" customWidth="1"/>
    <col min="14869" max="15104" width="9.140625" style="445"/>
    <col min="15105" max="15105" width="73.28515625" style="445" customWidth="1"/>
    <col min="15106" max="15123" width="9.140625" style="445"/>
    <col min="15124" max="15124" width="11.7109375" style="445" customWidth="1"/>
    <col min="15125" max="15360" width="9.140625" style="445"/>
    <col min="15361" max="15361" width="73.28515625" style="445" customWidth="1"/>
    <col min="15362" max="15379" width="9.140625" style="445"/>
    <col min="15380" max="15380" width="11.7109375" style="445" customWidth="1"/>
    <col min="15381" max="15616" width="9.140625" style="445"/>
    <col min="15617" max="15617" width="73.28515625" style="445" customWidth="1"/>
    <col min="15618" max="15635" width="9.140625" style="445"/>
    <col min="15636" max="15636" width="11.7109375" style="445" customWidth="1"/>
    <col min="15637" max="15872" width="9.140625" style="445"/>
    <col min="15873" max="15873" width="73.28515625" style="445" customWidth="1"/>
    <col min="15874" max="15891" width="9.140625" style="445"/>
    <col min="15892" max="15892" width="11.7109375" style="445" customWidth="1"/>
    <col min="15893" max="16128" width="9.140625" style="445"/>
    <col min="16129" max="16129" width="73.28515625" style="445" customWidth="1"/>
    <col min="16130" max="16147" width="9.140625" style="445"/>
    <col min="16148" max="16148" width="11.7109375" style="445" customWidth="1"/>
    <col min="16149" max="16384" width="9.140625" style="445"/>
  </cols>
  <sheetData>
    <row r="1" spans="1:21" ht="54" customHeight="1" x14ac:dyDescent="0.3">
      <c r="A1" s="3516" t="s">
        <v>161</v>
      </c>
      <c r="B1" s="3516"/>
      <c r="C1" s="3516"/>
      <c r="D1" s="3516"/>
      <c r="E1" s="3516"/>
      <c r="F1" s="3516"/>
      <c r="G1" s="3516"/>
      <c r="H1" s="3516"/>
      <c r="I1" s="3516"/>
      <c r="J1" s="3516"/>
      <c r="K1" s="3516"/>
      <c r="L1" s="3516"/>
      <c r="M1" s="3516"/>
      <c r="N1" s="3516"/>
      <c r="O1" s="3516"/>
      <c r="P1" s="3516"/>
      <c r="Q1" s="3516"/>
      <c r="R1" s="3516"/>
      <c r="S1" s="3516"/>
    </row>
    <row r="2" spans="1:21" ht="30" customHeight="1" x14ac:dyDescent="0.3">
      <c r="A2" s="3516" t="s">
        <v>395</v>
      </c>
      <c r="B2" s="3516"/>
      <c r="C2" s="3516"/>
      <c r="D2" s="3516"/>
      <c r="E2" s="3516"/>
      <c r="F2" s="3516"/>
      <c r="G2" s="3516"/>
      <c r="H2" s="3516"/>
      <c r="I2" s="3516"/>
      <c r="J2" s="3516"/>
      <c r="K2" s="3516"/>
      <c r="L2" s="3516"/>
      <c r="M2" s="3516"/>
      <c r="N2" s="3516"/>
      <c r="O2" s="3516"/>
      <c r="P2" s="3516"/>
      <c r="Q2" s="3516"/>
      <c r="R2" s="3516"/>
      <c r="S2" s="3516"/>
    </row>
    <row r="3" spans="1:21" ht="21" thickBot="1" x14ac:dyDescent="0.35">
      <c r="A3" s="2691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8"/>
    </row>
    <row r="4" spans="1:21" ht="24.75" customHeight="1" x14ac:dyDescent="0.3">
      <c r="A4" s="3544" t="s">
        <v>9</v>
      </c>
      <c r="B4" s="3547" t="s">
        <v>0</v>
      </c>
      <c r="C4" s="3518"/>
      <c r="D4" s="3518"/>
      <c r="E4" s="3547" t="s">
        <v>1</v>
      </c>
      <c r="F4" s="3518"/>
      <c r="G4" s="3530"/>
      <c r="H4" s="3548" t="s">
        <v>2</v>
      </c>
      <c r="I4" s="3518"/>
      <c r="J4" s="3518"/>
      <c r="K4" s="3547" t="s">
        <v>3</v>
      </c>
      <c r="L4" s="3518"/>
      <c r="M4" s="3530"/>
      <c r="N4" s="3547">
        <v>5</v>
      </c>
      <c r="O4" s="3518"/>
      <c r="P4" s="3518"/>
      <c r="Q4" s="3538" t="s">
        <v>6</v>
      </c>
      <c r="R4" s="3539"/>
      <c r="S4" s="3540"/>
    </row>
    <row r="5" spans="1:21" ht="42" customHeight="1" thickBot="1" x14ac:dyDescent="0.35">
      <c r="A5" s="3545"/>
      <c r="B5" s="3519"/>
      <c r="C5" s="3520"/>
      <c r="D5" s="3520"/>
      <c r="E5" s="3531"/>
      <c r="F5" s="3532"/>
      <c r="G5" s="3533"/>
      <c r="H5" s="3532"/>
      <c r="I5" s="3532"/>
      <c r="J5" s="3532"/>
      <c r="K5" s="3535"/>
      <c r="L5" s="3536"/>
      <c r="M5" s="3537"/>
      <c r="N5" s="3519"/>
      <c r="O5" s="3520"/>
      <c r="P5" s="3520"/>
      <c r="Q5" s="3541"/>
      <c r="R5" s="3542"/>
      <c r="S5" s="3543"/>
    </row>
    <row r="6" spans="1:21" ht="185.25" thickBot="1" x14ac:dyDescent="0.35">
      <c r="A6" s="3546"/>
      <c r="B6" s="449" t="s">
        <v>26</v>
      </c>
      <c r="C6" s="449" t="s">
        <v>27</v>
      </c>
      <c r="D6" s="449" t="s">
        <v>4</v>
      </c>
      <c r="E6" s="449" t="s">
        <v>26</v>
      </c>
      <c r="F6" s="449" t="s">
        <v>27</v>
      </c>
      <c r="G6" s="449" t="s">
        <v>4</v>
      </c>
      <c r="H6" s="449" t="s">
        <v>26</v>
      </c>
      <c r="I6" s="449" t="s">
        <v>27</v>
      </c>
      <c r="J6" s="449" t="s">
        <v>4</v>
      </c>
      <c r="K6" s="449" t="s">
        <v>26</v>
      </c>
      <c r="L6" s="449" t="s">
        <v>27</v>
      </c>
      <c r="M6" s="449" t="s">
        <v>4</v>
      </c>
      <c r="N6" s="449" t="s">
        <v>26</v>
      </c>
      <c r="O6" s="449" t="s">
        <v>27</v>
      </c>
      <c r="P6" s="449" t="s">
        <v>4</v>
      </c>
      <c r="Q6" s="449" t="s">
        <v>26</v>
      </c>
      <c r="R6" s="449" t="s">
        <v>27</v>
      </c>
      <c r="S6" s="3088" t="s">
        <v>4</v>
      </c>
    </row>
    <row r="7" spans="1:21" ht="21" thickBot="1" x14ac:dyDescent="0.35">
      <c r="A7" s="475" t="s">
        <v>22</v>
      </c>
      <c r="B7" s="451"/>
      <c r="C7" s="452"/>
      <c r="D7" s="453"/>
      <c r="E7" s="454"/>
      <c r="F7" s="454"/>
      <c r="G7" s="3041"/>
      <c r="H7" s="451"/>
      <c r="I7" s="454"/>
      <c r="J7" s="3042"/>
      <c r="K7" s="454"/>
      <c r="L7" s="454"/>
      <c r="M7" s="3041"/>
      <c r="N7" s="451"/>
      <c r="O7" s="454"/>
      <c r="P7" s="3042"/>
      <c r="Q7" s="3043"/>
      <c r="R7" s="3043"/>
      <c r="S7" s="3044"/>
      <c r="U7" s="550"/>
    </row>
    <row r="8" spans="1:21" x14ac:dyDescent="0.3">
      <c r="A8" s="444" t="s">
        <v>164</v>
      </c>
      <c r="B8" s="3045">
        <v>10</v>
      </c>
      <c r="C8" s="3046">
        <v>5</v>
      </c>
      <c r="D8" s="3047">
        <v>15</v>
      </c>
      <c r="E8" s="3048">
        <v>9</v>
      </c>
      <c r="F8" s="3046">
        <v>13</v>
      </c>
      <c r="G8" s="3047">
        <v>22</v>
      </c>
      <c r="H8" s="3048">
        <v>0</v>
      </c>
      <c r="I8" s="3046">
        <v>0</v>
      </c>
      <c r="J8" s="3049">
        <v>0</v>
      </c>
      <c r="K8" s="3045">
        <v>0</v>
      </c>
      <c r="L8" s="3046">
        <v>0</v>
      </c>
      <c r="M8" s="3047">
        <v>0</v>
      </c>
      <c r="N8" s="3048">
        <v>0</v>
      </c>
      <c r="O8" s="3046">
        <v>0</v>
      </c>
      <c r="P8" s="3046">
        <v>0</v>
      </c>
      <c r="Q8" s="3046">
        <v>19</v>
      </c>
      <c r="R8" s="3046">
        <v>18</v>
      </c>
      <c r="S8" s="3047">
        <v>37</v>
      </c>
      <c r="U8" s="550"/>
    </row>
    <row r="9" spans="1:21" x14ac:dyDescent="0.3">
      <c r="A9" s="441" t="s">
        <v>165</v>
      </c>
      <c r="B9" s="3050">
        <v>0</v>
      </c>
      <c r="C9" s="3051">
        <v>0</v>
      </c>
      <c r="D9" s="3052">
        <v>0</v>
      </c>
      <c r="E9" s="3053">
        <v>9</v>
      </c>
      <c r="F9" s="3051">
        <v>3</v>
      </c>
      <c r="G9" s="3052">
        <v>12</v>
      </c>
      <c r="H9" s="3053">
        <v>0</v>
      </c>
      <c r="I9" s="3051">
        <v>0</v>
      </c>
      <c r="J9" s="3054">
        <v>0</v>
      </c>
      <c r="K9" s="3050">
        <v>0</v>
      </c>
      <c r="L9" s="3051">
        <v>0</v>
      </c>
      <c r="M9" s="3052">
        <v>0</v>
      </c>
      <c r="N9" s="3053">
        <v>0</v>
      </c>
      <c r="O9" s="3051">
        <v>0</v>
      </c>
      <c r="P9" s="3051">
        <v>0</v>
      </c>
      <c r="Q9" s="3051">
        <v>9</v>
      </c>
      <c r="R9" s="3051">
        <v>3</v>
      </c>
      <c r="S9" s="3052">
        <v>12</v>
      </c>
    </row>
    <row r="10" spans="1:21" x14ac:dyDescent="0.3">
      <c r="A10" s="440" t="s">
        <v>323</v>
      </c>
      <c r="B10" s="3050">
        <v>19</v>
      </c>
      <c r="C10" s="3051">
        <v>4</v>
      </c>
      <c r="D10" s="3052">
        <v>23</v>
      </c>
      <c r="E10" s="3053">
        <v>0</v>
      </c>
      <c r="F10" s="3051">
        <v>0</v>
      </c>
      <c r="G10" s="3052">
        <v>0</v>
      </c>
      <c r="H10" s="3053">
        <v>0</v>
      </c>
      <c r="I10" s="3051">
        <v>0</v>
      </c>
      <c r="J10" s="3054">
        <v>0</v>
      </c>
      <c r="K10" s="3050">
        <v>0</v>
      </c>
      <c r="L10" s="3051">
        <v>0</v>
      </c>
      <c r="M10" s="3052">
        <v>0</v>
      </c>
      <c r="N10" s="3053">
        <v>0</v>
      </c>
      <c r="O10" s="3051">
        <v>0</v>
      </c>
      <c r="P10" s="3051">
        <v>0</v>
      </c>
      <c r="Q10" s="3051">
        <v>19</v>
      </c>
      <c r="R10" s="3051">
        <v>4</v>
      </c>
      <c r="S10" s="3052">
        <v>23</v>
      </c>
    </row>
    <row r="11" spans="1:21" ht="21" thickBot="1" x14ac:dyDescent="0.35">
      <c r="A11" s="440" t="s">
        <v>173</v>
      </c>
      <c r="B11" s="3055">
        <v>0</v>
      </c>
      <c r="C11" s="3056">
        <v>0</v>
      </c>
      <c r="D11" s="3057">
        <v>0</v>
      </c>
      <c r="E11" s="3058">
        <v>0</v>
      </c>
      <c r="F11" s="3056">
        <v>0</v>
      </c>
      <c r="G11" s="3057">
        <v>0</v>
      </c>
      <c r="H11" s="3058">
        <v>0</v>
      </c>
      <c r="I11" s="3056">
        <v>0</v>
      </c>
      <c r="J11" s="3059">
        <v>0</v>
      </c>
      <c r="K11" s="3055">
        <v>0</v>
      </c>
      <c r="L11" s="3056">
        <v>8</v>
      </c>
      <c r="M11" s="3057">
        <v>8</v>
      </c>
      <c r="N11" s="3058">
        <v>0</v>
      </c>
      <c r="O11" s="3056">
        <v>0</v>
      </c>
      <c r="P11" s="3056">
        <v>0</v>
      </c>
      <c r="Q11" s="3056">
        <v>0</v>
      </c>
      <c r="R11" s="3056">
        <v>8</v>
      </c>
      <c r="S11" s="3057">
        <v>8</v>
      </c>
    </row>
    <row r="12" spans="1:21" ht="24" customHeight="1" thickBot="1" x14ac:dyDescent="0.35">
      <c r="A12" s="3060" t="s">
        <v>16</v>
      </c>
      <c r="B12" s="3061">
        <v>29</v>
      </c>
      <c r="C12" s="3061">
        <v>9</v>
      </c>
      <c r="D12" s="3061">
        <v>38</v>
      </c>
      <c r="E12" s="3061">
        <v>18</v>
      </c>
      <c r="F12" s="3061">
        <v>16</v>
      </c>
      <c r="G12" s="3061">
        <v>34</v>
      </c>
      <c r="H12" s="3061">
        <v>0</v>
      </c>
      <c r="I12" s="3061">
        <v>0</v>
      </c>
      <c r="J12" s="3061">
        <v>0</v>
      </c>
      <c r="K12" s="3061">
        <v>0</v>
      </c>
      <c r="L12" s="3061">
        <v>8</v>
      </c>
      <c r="M12" s="3061">
        <v>8</v>
      </c>
      <c r="N12" s="3061">
        <v>0</v>
      </c>
      <c r="O12" s="3061">
        <v>0</v>
      </c>
      <c r="P12" s="3061">
        <v>0</v>
      </c>
      <c r="Q12" s="3061">
        <v>47</v>
      </c>
      <c r="R12" s="3061">
        <v>33</v>
      </c>
      <c r="S12" s="3061">
        <v>80</v>
      </c>
      <c r="U12" s="550"/>
    </row>
    <row r="13" spans="1:21" ht="21" thickBot="1" x14ac:dyDescent="0.35">
      <c r="A13" s="455" t="s">
        <v>23</v>
      </c>
      <c r="B13" s="476"/>
      <c r="C13" s="477"/>
      <c r="D13" s="467"/>
      <c r="E13" s="476"/>
      <c r="F13" s="477"/>
      <c r="G13" s="467"/>
      <c r="H13" s="476"/>
      <c r="I13" s="477"/>
      <c r="J13" s="467"/>
      <c r="K13" s="476"/>
      <c r="L13" s="477"/>
      <c r="M13" s="467"/>
      <c r="N13" s="476"/>
      <c r="O13" s="477"/>
      <c r="P13" s="467"/>
      <c r="Q13" s="476"/>
      <c r="R13" s="477"/>
      <c r="S13" s="467"/>
    </row>
    <row r="14" spans="1:21" ht="21" thickBot="1" x14ac:dyDescent="0.35">
      <c r="A14" s="455" t="s">
        <v>11</v>
      </c>
      <c r="B14" s="3062"/>
      <c r="C14" s="3063"/>
      <c r="D14" s="3064"/>
      <c r="E14" s="3062"/>
      <c r="F14" s="3063"/>
      <c r="G14" s="3064"/>
      <c r="H14" s="3062"/>
      <c r="I14" s="3063"/>
      <c r="J14" s="3064"/>
      <c r="K14" s="3062"/>
      <c r="L14" s="3063"/>
      <c r="M14" s="3064"/>
      <c r="N14" s="3061"/>
      <c r="O14" s="3065"/>
      <c r="P14" s="3064"/>
      <c r="Q14" s="458"/>
      <c r="R14" s="459"/>
      <c r="S14" s="460"/>
    </row>
    <row r="15" spans="1:21" ht="21" thickBot="1" x14ac:dyDescent="0.35">
      <c r="A15" s="444" t="s">
        <v>164</v>
      </c>
      <c r="B15" s="2904">
        <v>10</v>
      </c>
      <c r="C15" s="2904">
        <v>5</v>
      </c>
      <c r="D15" s="3066">
        <v>15</v>
      </c>
      <c r="E15" s="2904">
        <v>9</v>
      </c>
      <c r="F15" s="3067">
        <v>13</v>
      </c>
      <c r="G15" s="3068">
        <v>22</v>
      </c>
      <c r="H15" s="2904">
        <v>0</v>
      </c>
      <c r="I15" s="3067">
        <v>0</v>
      </c>
      <c r="J15" s="3068">
        <v>0</v>
      </c>
      <c r="K15" s="2904">
        <v>0</v>
      </c>
      <c r="L15" s="3067">
        <v>0</v>
      </c>
      <c r="M15" s="3068">
        <v>0</v>
      </c>
      <c r="N15" s="2904">
        <v>0</v>
      </c>
      <c r="O15" s="3067">
        <v>0</v>
      </c>
      <c r="P15" s="3068">
        <v>0</v>
      </c>
      <c r="Q15" s="3069">
        <v>19</v>
      </c>
      <c r="R15" s="3070">
        <v>18</v>
      </c>
      <c r="S15" s="3071">
        <v>37</v>
      </c>
    </row>
    <row r="16" spans="1:21" ht="21" thickBot="1" x14ac:dyDescent="0.35">
      <c r="A16" s="441" t="s">
        <v>165</v>
      </c>
      <c r="B16" s="2904">
        <v>0</v>
      </c>
      <c r="C16" s="2904">
        <v>0</v>
      </c>
      <c r="D16" s="3066">
        <v>0</v>
      </c>
      <c r="E16" s="3072">
        <v>9</v>
      </c>
      <c r="F16" s="3073">
        <v>3</v>
      </c>
      <c r="G16" s="3066">
        <v>12</v>
      </c>
      <c r="H16" s="3072">
        <v>0</v>
      </c>
      <c r="I16" s="3073">
        <v>0</v>
      </c>
      <c r="J16" s="3066">
        <v>0</v>
      </c>
      <c r="K16" s="3072">
        <v>0</v>
      </c>
      <c r="L16" s="3073">
        <v>0</v>
      </c>
      <c r="M16" s="3066">
        <v>0</v>
      </c>
      <c r="N16" s="3072">
        <v>0</v>
      </c>
      <c r="O16" s="3073">
        <v>0</v>
      </c>
      <c r="P16" s="3066">
        <v>0</v>
      </c>
      <c r="Q16" s="3074">
        <v>9</v>
      </c>
      <c r="R16" s="3075">
        <v>3</v>
      </c>
      <c r="S16" s="3076">
        <v>12</v>
      </c>
    </row>
    <row r="17" spans="1:19" ht="21" thickBot="1" x14ac:dyDescent="0.35">
      <c r="A17" s="440" t="s">
        <v>323</v>
      </c>
      <c r="B17" s="2904">
        <v>19</v>
      </c>
      <c r="C17" s="2904">
        <v>4</v>
      </c>
      <c r="D17" s="3066">
        <v>23</v>
      </c>
      <c r="E17" s="3077"/>
      <c r="F17" s="3078"/>
      <c r="G17" s="3066">
        <v>0</v>
      </c>
      <c r="H17" s="3077"/>
      <c r="I17" s="3078"/>
      <c r="J17" s="3066">
        <v>0</v>
      </c>
      <c r="K17" s="3077"/>
      <c r="L17" s="3078"/>
      <c r="M17" s="3066">
        <v>0</v>
      </c>
      <c r="N17" s="3077"/>
      <c r="O17" s="3078"/>
      <c r="P17" s="3066">
        <v>0</v>
      </c>
      <c r="Q17" s="3074">
        <v>19</v>
      </c>
      <c r="R17" s="3075">
        <v>4</v>
      </c>
      <c r="S17" s="3076">
        <v>23</v>
      </c>
    </row>
    <row r="18" spans="1:19" ht="21" thickBot="1" x14ac:dyDescent="0.35">
      <c r="A18" s="440" t="s">
        <v>173</v>
      </c>
      <c r="B18" s="2904">
        <v>0</v>
      </c>
      <c r="C18" s="2904">
        <v>0</v>
      </c>
      <c r="D18" s="3079">
        <v>0</v>
      </c>
      <c r="E18" s="3077">
        <v>0</v>
      </c>
      <c r="F18" s="3078">
        <v>0</v>
      </c>
      <c r="G18" s="3079">
        <v>0</v>
      </c>
      <c r="H18" s="3077">
        <v>0</v>
      </c>
      <c r="I18" s="3078">
        <v>0</v>
      </c>
      <c r="J18" s="3079">
        <v>0</v>
      </c>
      <c r="K18" s="3077">
        <v>0</v>
      </c>
      <c r="L18" s="3078">
        <v>8</v>
      </c>
      <c r="M18" s="3079">
        <v>8</v>
      </c>
      <c r="N18" s="3077">
        <v>0</v>
      </c>
      <c r="O18" s="3078">
        <v>0</v>
      </c>
      <c r="P18" s="3079">
        <v>0</v>
      </c>
      <c r="Q18" s="3080">
        <v>0</v>
      </c>
      <c r="R18" s="3081">
        <v>8</v>
      </c>
      <c r="S18" s="3082">
        <v>8</v>
      </c>
    </row>
    <row r="19" spans="1:19" ht="27" customHeight="1" thickBot="1" x14ac:dyDescent="0.35">
      <c r="A19" s="478" t="s">
        <v>8</v>
      </c>
      <c r="B19" s="476">
        <v>29</v>
      </c>
      <c r="C19" s="476">
        <v>9</v>
      </c>
      <c r="D19" s="476">
        <v>38</v>
      </c>
      <c r="E19" s="476">
        <v>18</v>
      </c>
      <c r="F19" s="476">
        <v>16</v>
      </c>
      <c r="G19" s="476">
        <v>34</v>
      </c>
      <c r="H19" s="476">
        <v>0</v>
      </c>
      <c r="I19" s="476">
        <v>0</v>
      </c>
      <c r="J19" s="476">
        <v>0</v>
      </c>
      <c r="K19" s="476">
        <v>0</v>
      </c>
      <c r="L19" s="476">
        <v>8</v>
      </c>
      <c r="M19" s="476">
        <v>8</v>
      </c>
      <c r="N19" s="476">
        <v>0</v>
      </c>
      <c r="O19" s="476">
        <v>0</v>
      </c>
      <c r="P19" s="476">
        <v>0</v>
      </c>
      <c r="Q19" s="476">
        <v>47</v>
      </c>
      <c r="R19" s="476">
        <v>33</v>
      </c>
      <c r="S19" s="479">
        <v>80</v>
      </c>
    </row>
    <row r="20" spans="1:19" ht="21" thickBot="1" x14ac:dyDescent="0.35">
      <c r="A20" s="3083" t="s">
        <v>25</v>
      </c>
      <c r="B20" s="480"/>
      <c r="C20" s="481"/>
      <c r="D20" s="482"/>
      <c r="E20" s="480"/>
      <c r="F20" s="481"/>
      <c r="G20" s="482"/>
      <c r="H20" s="480"/>
      <c r="I20" s="481"/>
      <c r="J20" s="482"/>
      <c r="K20" s="480"/>
      <c r="L20" s="481"/>
      <c r="M20" s="482"/>
      <c r="N20" s="480"/>
      <c r="O20" s="481"/>
      <c r="P20" s="482"/>
      <c r="Q20" s="483"/>
      <c r="R20" s="481"/>
      <c r="S20" s="3084"/>
    </row>
    <row r="21" spans="1:19" x14ac:dyDescent="0.3">
      <c r="A21" s="444" t="s">
        <v>164</v>
      </c>
      <c r="B21" s="484">
        <v>0</v>
      </c>
      <c r="C21" s="485">
        <v>0</v>
      </c>
      <c r="D21" s="3047">
        <v>0</v>
      </c>
      <c r="E21" s="484">
        <v>0</v>
      </c>
      <c r="F21" s="485">
        <v>0</v>
      </c>
      <c r="G21" s="3047">
        <v>0</v>
      </c>
      <c r="H21" s="484">
        <v>0</v>
      </c>
      <c r="I21" s="485">
        <v>0</v>
      </c>
      <c r="J21" s="3047">
        <v>0</v>
      </c>
      <c r="K21" s="484">
        <v>0</v>
      </c>
      <c r="L21" s="485">
        <v>0</v>
      </c>
      <c r="M21" s="3047">
        <v>0</v>
      </c>
      <c r="N21" s="484">
        <v>0</v>
      </c>
      <c r="O21" s="485">
        <v>0</v>
      </c>
      <c r="P21" s="3047">
        <v>0</v>
      </c>
      <c r="Q21" s="3069">
        <v>0</v>
      </c>
      <c r="R21" s="3070">
        <v>0</v>
      </c>
      <c r="S21" s="3071">
        <v>0</v>
      </c>
    </row>
    <row r="22" spans="1:19" x14ac:dyDescent="0.3">
      <c r="A22" s="441" t="s">
        <v>165</v>
      </c>
      <c r="B22" s="461">
        <v>0</v>
      </c>
      <c r="C22" s="462">
        <v>0</v>
      </c>
      <c r="D22" s="3052">
        <v>0</v>
      </c>
      <c r="E22" s="461">
        <v>0</v>
      </c>
      <c r="F22" s="462">
        <v>0</v>
      </c>
      <c r="G22" s="3052">
        <v>0</v>
      </c>
      <c r="H22" s="461">
        <v>0</v>
      </c>
      <c r="I22" s="462">
        <v>0</v>
      </c>
      <c r="J22" s="3052">
        <v>0</v>
      </c>
      <c r="K22" s="461">
        <v>0</v>
      </c>
      <c r="L22" s="462">
        <v>0</v>
      </c>
      <c r="M22" s="3052">
        <v>0</v>
      </c>
      <c r="N22" s="461">
        <v>0</v>
      </c>
      <c r="O22" s="462">
        <v>0</v>
      </c>
      <c r="P22" s="3052">
        <v>0</v>
      </c>
      <c r="Q22" s="3074">
        <v>0</v>
      </c>
      <c r="R22" s="3075">
        <v>0</v>
      </c>
      <c r="S22" s="3076">
        <v>0</v>
      </c>
    </row>
    <row r="23" spans="1:19" x14ac:dyDescent="0.3">
      <c r="A23" s="440" t="s">
        <v>323</v>
      </c>
      <c r="B23" s="807"/>
      <c r="C23" s="808"/>
      <c r="D23" s="3052">
        <v>0</v>
      </c>
      <c r="E23" s="807"/>
      <c r="F23" s="808"/>
      <c r="G23" s="3052">
        <v>0</v>
      </c>
      <c r="H23" s="807"/>
      <c r="I23" s="808"/>
      <c r="J23" s="3052">
        <v>0</v>
      </c>
      <c r="K23" s="807"/>
      <c r="L23" s="808"/>
      <c r="M23" s="3052">
        <v>0</v>
      </c>
      <c r="N23" s="807"/>
      <c r="O23" s="808"/>
      <c r="P23" s="3052">
        <v>0</v>
      </c>
      <c r="Q23" s="3074">
        <v>0</v>
      </c>
      <c r="R23" s="3075">
        <v>0</v>
      </c>
      <c r="S23" s="3076">
        <v>0</v>
      </c>
    </row>
    <row r="24" spans="1:19" ht="21" thickBot="1" x14ac:dyDescent="0.35">
      <c r="A24" s="440" t="s">
        <v>173</v>
      </c>
      <c r="B24" s="463">
        <v>0</v>
      </c>
      <c r="C24" s="464">
        <v>0</v>
      </c>
      <c r="D24" s="3057">
        <v>0</v>
      </c>
      <c r="E24" s="463">
        <v>0</v>
      </c>
      <c r="F24" s="464">
        <v>0</v>
      </c>
      <c r="G24" s="3057">
        <v>0</v>
      </c>
      <c r="H24" s="463">
        <v>0</v>
      </c>
      <c r="I24" s="464">
        <v>0</v>
      </c>
      <c r="J24" s="3057">
        <v>0</v>
      </c>
      <c r="K24" s="463">
        <v>0</v>
      </c>
      <c r="L24" s="464">
        <v>0</v>
      </c>
      <c r="M24" s="3057">
        <v>0</v>
      </c>
      <c r="N24" s="463">
        <v>0</v>
      </c>
      <c r="O24" s="464">
        <v>0</v>
      </c>
      <c r="P24" s="3057">
        <v>0</v>
      </c>
      <c r="Q24" s="3085">
        <v>0</v>
      </c>
      <c r="R24" s="3086">
        <v>0</v>
      </c>
      <c r="S24" s="3087">
        <v>0</v>
      </c>
    </row>
    <row r="25" spans="1:19" ht="35.25" customHeight="1" thickBot="1" x14ac:dyDescent="0.35">
      <c r="A25" s="3060" t="s">
        <v>13</v>
      </c>
      <c r="B25" s="486">
        <v>0</v>
      </c>
      <c r="C25" s="486">
        <v>0</v>
      </c>
      <c r="D25" s="486">
        <v>0</v>
      </c>
      <c r="E25" s="486">
        <v>0</v>
      </c>
      <c r="F25" s="486">
        <v>0</v>
      </c>
      <c r="G25" s="486">
        <v>0</v>
      </c>
      <c r="H25" s="486">
        <v>0</v>
      </c>
      <c r="I25" s="486">
        <v>0</v>
      </c>
      <c r="J25" s="486">
        <v>0</v>
      </c>
      <c r="K25" s="486">
        <v>0</v>
      </c>
      <c r="L25" s="486">
        <v>0</v>
      </c>
      <c r="M25" s="486">
        <v>0</v>
      </c>
      <c r="N25" s="486">
        <v>0</v>
      </c>
      <c r="O25" s="486">
        <v>0</v>
      </c>
      <c r="P25" s="486">
        <v>0</v>
      </c>
      <c r="Q25" s="486">
        <v>0</v>
      </c>
      <c r="R25" s="486">
        <v>0</v>
      </c>
      <c r="S25" s="486">
        <v>0</v>
      </c>
    </row>
    <row r="26" spans="1:19" ht="32.25" customHeight="1" thickBot="1" x14ac:dyDescent="0.35">
      <c r="A26" s="714" t="s">
        <v>202</v>
      </c>
      <c r="B26" s="487">
        <v>29</v>
      </c>
      <c r="C26" s="487">
        <v>9</v>
      </c>
      <c r="D26" s="487">
        <v>38</v>
      </c>
      <c r="E26" s="487">
        <v>18</v>
      </c>
      <c r="F26" s="487">
        <v>16</v>
      </c>
      <c r="G26" s="487">
        <v>34</v>
      </c>
      <c r="H26" s="487">
        <v>0</v>
      </c>
      <c r="I26" s="487">
        <v>0</v>
      </c>
      <c r="J26" s="487">
        <v>0</v>
      </c>
      <c r="K26" s="487">
        <v>0</v>
      </c>
      <c r="L26" s="487">
        <v>8</v>
      </c>
      <c r="M26" s="487">
        <v>8</v>
      </c>
      <c r="N26" s="487">
        <v>0</v>
      </c>
      <c r="O26" s="487">
        <v>0</v>
      </c>
      <c r="P26" s="487">
        <v>0</v>
      </c>
      <c r="Q26" s="487">
        <v>47</v>
      </c>
      <c r="R26" s="487">
        <v>33</v>
      </c>
      <c r="S26" s="487">
        <v>80</v>
      </c>
    </row>
    <row r="27" spans="1:19" x14ac:dyDescent="0.3">
      <c r="A27" s="516"/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</row>
    <row r="28" spans="1:19" x14ac:dyDescent="0.3">
      <c r="A28" s="516"/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</row>
    <row r="29" spans="1:19" x14ac:dyDescent="0.3">
      <c r="A29" s="516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</row>
    <row r="30" spans="1:19" x14ac:dyDescent="0.3">
      <c r="A30" s="516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</row>
    <row r="31" spans="1:19" x14ac:dyDescent="0.3">
      <c r="A31" s="516"/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</row>
    <row r="32" spans="1:19" x14ac:dyDescent="0.3">
      <c r="A32" s="516"/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</row>
    <row r="33" spans="1:19" x14ac:dyDescent="0.3">
      <c r="A33" s="516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</row>
    <row r="34" spans="1:19" x14ac:dyDescent="0.3">
      <c r="A34" s="516"/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</row>
    <row r="35" spans="1:19" x14ac:dyDescent="0.3">
      <c r="A35" s="516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</row>
    <row r="36" spans="1:19" x14ac:dyDescent="0.3">
      <c r="A36" s="516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60" zoomScaleNormal="50" workbookViewId="0">
      <selection activeCell="U15" sqref="U15"/>
    </sheetView>
  </sheetViews>
  <sheetFormatPr defaultRowHeight="20.25" x14ac:dyDescent="0.3"/>
  <cols>
    <col min="1" max="1" width="87.85546875" style="446" customWidth="1"/>
    <col min="2" max="22" width="7.85546875" style="446" customWidth="1"/>
    <col min="23" max="23" width="14.28515625" style="446" customWidth="1"/>
    <col min="24" max="24" width="10.5703125" style="446" bestFit="1" customWidth="1"/>
    <col min="25" max="25" width="9.28515625" style="446" bestFit="1" customWidth="1"/>
    <col min="26" max="253" width="9.140625" style="446"/>
    <col min="254" max="254" width="87.85546875" style="446" customWidth="1"/>
    <col min="255" max="278" width="7.85546875" style="446" customWidth="1"/>
    <col min="279" max="279" width="14.28515625" style="446" customWidth="1"/>
    <col min="280" max="280" width="10.5703125" style="446" bestFit="1" customWidth="1"/>
    <col min="281" max="281" width="9.28515625" style="446" bestFit="1" customWidth="1"/>
    <col min="282" max="509" width="9.140625" style="446"/>
    <col min="510" max="510" width="87.85546875" style="446" customWidth="1"/>
    <col min="511" max="534" width="7.85546875" style="446" customWidth="1"/>
    <col min="535" max="535" width="14.28515625" style="446" customWidth="1"/>
    <col min="536" max="536" width="10.5703125" style="446" bestFit="1" customWidth="1"/>
    <col min="537" max="537" width="9.28515625" style="446" bestFit="1" customWidth="1"/>
    <col min="538" max="765" width="9.140625" style="446"/>
    <col min="766" max="766" width="87.85546875" style="446" customWidth="1"/>
    <col min="767" max="790" width="7.85546875" style="446" customWidth="1"/>
    <col min="791" max="791" width="14.28515625" style="446" customWidth="1"/>
    <col min="792" max="792" width="10.5703125" style="446" bestFit="1" customWidth="1"/>
    <col min="793" max="793" width="9.28515625" style="446" bestFit="1" customWidth="1"/>
    <col min="794" max="1021" width="9.140625" style="446"/>
    <col min="1022" max="1022" width="87.85546875" style="446" customWidth="1"/>
    <col min="1023" max="1046" width="7.85546875" style="446" customWidth="1"/>
    <col min="1047" max="1047" width="14.28515625" style="446" customWidth="1"/>
    <col min="1048" max="1048" width="10.5703125" style="446" bestFit="1" customWidth="1"/>
    <col min="1049" max="1049" width="9.28515625" style="446" bestFit="1" customWidth="1"/>
    <col min="1050" max="1277" width="9.140625" style="446"/>
    <col min="1278" max="1278" width="87.85546875" style="446" customWidth="1"/>
    <col min="1279" max="1302" width="7.85546875" style="446" customWidth="1"/>
    <col min="1303" max="1303" width="14.28515625" style="446" customWidth="1"/>
    <col min="1304" max="1304" width="10.5703125" style="446" bestFit="1" customWidth="1"/>
    <col min="1305" max="1305" width="9.28515625" style="446" bestFit="1" customWidth="1"/>
    <col min="1306" max="1533" width="9.140625" style="446"/>
    <col min="1534" max="1534" width="87.85546875" style="446" customWidth="1"/>
    <col min="1535" max="1558" width="7.85546875" style="446" customWidth="1"/>
    <col min="1559" max="1559" width="14.28515625" style="446" customWidth="1"/>
    <col min="1560" max="1560" width="10.5703125" style="446" bestFit="1" customWidth="1"/>
    <col min="1561" max="1561" width="9.28515625" style="446" bestFit="1" customWidth="1"/>
    <col min="1562" max="1789" width="9.140625" style="446"/>
    <col min="1790" max="1790" width="87.85546875" style="446" customWidth="1"/>
    <col min="1791" max="1814" width="7.85546875" style="446" customWidth="1"/>
    <col min="1815" max="1815" width="14.28515625" style="446" customWidth="1"/>
    <col min="1816" max="1816" width="10.5703125" style="446" bestFit="1" customWidth="1"/>
    <col min="1817" max="1817" width="9.28515625" style="446" bestFit="1" customWidth="1"/>
    <col min="1818" max="2045" width="9.140625" style="446"/>
    <col min="2046" max="2046" width="87.85546875" style="446" customWidth="1"/>
    <col min="2047" max="2070" width="7.85546875" style="446" customWidth="1"/>
    <col min="2071" max="2071" width="14.28515625" style="446" customWidth="1"/>
    <col min="2072" max="2072" width="10.5703125" style="446" bestFit="1" customWidth="1"/>
    <col min="2073" max="2073" width="9.28515625" style="446" bestFit="1" customWidth="1"/>
    <col min="2074" max="2301" width="9.140625" style="446"/>
    <col min="2302" max="2302" width="87.85546875" style="446" customWidth="1"/>
    <col min="2303" max="2326" width="7.85546875" style="446" customWidth="1"/>
    <col min="2327" max="2327" width="14.28515625" style="446" customWidth="1"/>
    <col min="2328" max="2328" width="10.5703125" style="446" bestFit="1" customWidth="1"/>
    <col min="2329" max="2329" width="9.28515625" style="446" bestFit="1" customWidth="1"/>
    <col min="2330" max="2557" width="9.140625" style="446"/>
    <col min="2558" max="2558" width="87.85546875" style="446" customWidth="1"/>
    <col min="2559" max="2582" width="7.85546875" style="446" customWidth="1"/>
    <col min="2583" max="2583" width="14.28515625" style="446" customWidth="1"/>
    <col min="2584" max="2584" width="10.5703125" style="446" bestFit="1" customWidth="1"/>
    <col min="2585" max="2585" width="9.28515625" style="446" bestFit="1" customWidth="1"/>
    <col min="2586" max="2813" width="9.140625" style="446"/>
    <col min="2814" max="2814" width="87.85546875" style="446" customWidth="1"/>
    <col min="2815" max="2838" width="7.85546875" style="446" customWidth="1"/>
    <col min="2839" max="2839" width="14.28515625" style="446" customWidth="1"/>
    <col min="2840" max="2840" width="10.5703125" style="446" bestFit="1" customWidth="1"/>
    <col min="2841" max="2841" width="9.28515625" style="446" bestFit="1" customWidth="1"/>
    <col min="2842" max="3069" width="9.140625" style="446"/>
    <col min="3070" max="3070" width="87.85546875" style="446" customWidth="1"/>
    <col min="3071" max="3094" width="7.85546875" style="446" customWidth="1"/>
    <col min="3095" max="3095" width="14.28515625" style="446" customWidth="1"/>
    <col min="3096" max="3096" width="10.5703125" style="446" bestFit="1" customWidth="1"/>
    <col min="3097" max="3097" width="9.28515625" style="446" bestFit="1" customWidth="1"/>
    <col min="3098" max="3325" width="9.140625" style="446"/>
    <col min="3326" max="3326" width="87.85546875" style="446" customWidth="1"/>
    <col min="3327" max="3350" width="7.85546875" style="446" customWidth="1"/>
    <col min="3351" max="3351" width="14.28515625" style="446" customWidth="1"/>
    <col min="3352" max="3352" width="10.5703125" style="446" bestFit="1" customWidth="1"/>
    <col min="3353" max="3353" width="9.28515625" style="446" bestFit="1" customWidth="1"/>
    <col min="3354" max="3581" width="9.140625" style="446"/>
    <col min="3582" max="3582" width="87.85546875" style="446" customWidth="1"/>
    <col min="3583" max="3606" width="7.85546875" style="446" customWidth="1"/>
    <col min="3607" max="3607" width="14.28515625" style="446" customWidth="1"/>
    <col min="3608" max="3608" width="10.5703125" style="446" bestFit="1" customWidth="1"/>
    <col min="3609" max="3609" width="9.28515625" style="446" bestFit="1" customWidth="1"/>
    <col min="3610" max="3837" width="9.140625" style="446"/>
    <col min="3838" max="3838" width="87.85546875" style="446" customWidth="1"/>
    <col min="3839" max="3862" width="7.85546875" style="446" customWidth="1"/>
    <col min="3863" max="3863" width="14.28515625" style="446" customWidth="1"/>
    <col min="3864" max="3864" width="10.5703125" style="446" bestFit="1" customWidth="1"/>
    <col min="3865" max="3865" width="9.28515625" style="446" bestFit="1" customWidth="1"/>
    <col min="3866" max="4093" width="9.140625" style="446"/>
    <col min="4094" max="4094" width="87.85546875" style="446" customWidth="1"/>
    <col min="4095" max="4118" width="7.85546875" style="446" customWidth="1"/>
    <col min="4119" max="4119" width="14.28515625" style="446" customWidth="1"/>
    <col min="4120" max="4120" width="10.5703125" style="446" bestFit="1" customWidth="1"/>
    <col min="4121" max="4121" width="9.28515625" style="446" bestFit="1" customWidth="1"/>
    <col min="4122" max="4349" width="9.140625" style="446"/>
    <col min="4350" max="4350" width="87.85546875" style="446" customWidth="1"/>
    <col min="4351" max="4374" width="7.85546875" style="446" customWidth="1"/>
    <col min="4375" max="4375" width="14.28515625" style="446" customWidth="1"/>
    <col min="4376" max="4376" width="10.5703125" style="446" bestFit="1" customWidth="1"/>
    <col min="4377" max="4377" width="9.28515625" style="446" bestFit="1" customWidth="1"/>
    <col min="4378" max="4605" width="9.140625" style="446"/>
    <col min="4606" max="4606" width="87.85546875" style="446" customWidth="1"/>
    <col min="4607" max="4630" width="7.85546875" style="446" customWidth="1"/>
    <col min="4631" max="4631" width="14.28515625" style="446" customWidth="1"/>
    <col min="4632" max="4632" width="10.5703125" style="446" bestFit="1" customWidth="1"/>
    <col min="4633" max="4633" width="9.28515625" style="446" bestFit="1" customWidth="1"/>
    <col min="4634" max="4861" width="9.140625" style="446"/>
    <col min="4862" max="4862" width="87.85546875" style="446" customWidth="1"/>
    <col min="4863" max="4886" width="7.85546875" style="446" customWidth="1"/>
    <col min="4887" max="4887" width="14.28515625" style="446" customWidth="1"/>
    <col min="4888" max="4888" width="10.5703125" style="446" bestFit="1" customWidth="1"/>
    <col min="4889" max="4889" width="9.28515625" style="446" bestFit="1" customWidth="1"/>
    <col min="4890" max="5117" width="9.140625" style="446"/>
    <col min="5118" max="5118" width="87.85546875" style="446" customWidth="1"/>
    <col min="5119" max="5142" width="7.85546875" style="446" customWidth="1"/>
    <col min="5143" max="5143" width="14.28515625" style="446" customWidth="1"/>
    <col min="5144" max="5144" width="10.5703125" style="446" bestFit="1" customWidth="1"/>
    <col min="5145" max="5145" width="9.28515625" style="446" bestFit="1" customWidth="1"/>
    <col min="5146" max="5373" width="9.140625" style="446"/>
    <col min="5374" max="5374" width="87.85546875" style="446" customWidth="1"/>
    <col min="5375" max="5398" width="7.85546875" style="446" customWidth="1"/>
    <col min="5399" max="5399" width="14.28515625" style="446" customWidth="1"/>
    <col min="5400" max="5400" width="10.5703125" style="446" bestFit="1" customWidth="1"/>
    <col min="5401" max="5401" width="9.28515625" style="446" bestFit="1" customWidth="1"/>
    <col min="5402" max="5629" width="9.140625" style="446"/>
    <col min="5630" max="5630" width="87.85546875" style="446" customWidth="1"/>
    <col min="5631" max="5654" width="7.85546875" style="446" customWidth="1"/>
    <col min="5655" max="5655" width="14.28515625" style="446" customWidth="1"/>
    <col min="5656" max="5656" width="10.5703125" style="446" bestFit="1" customWidth="1"/>
    <col min="5657" max="5657" width="9.28515625" style="446" bestFit="1" customWidth="1"/>
    <col min="5658" max="5885" width="9.140625" style="446"/>
    <col min="5886" max="5886" width="87.85546875" style="446" customWidth="1"/>
    <col min="5887" max="5910" width="7.85546875" style="446" customWidth="1"/>
    <col min="5911" max="5911" width="14.28515625" style="446" customWidth="1"/>
    <col min="5912" max="5912" width="10.5703125" style="446" bestFit="1" customWidth="1"/>
    <col min="5913" max="5913" width="9.28515625" style="446" bestFit="1" customWidth="1"/>
    <col min="5914" max="6141" width="9.140625" style="446"/>
    <col min="6142" max="6142" width="87.85546875" style="446" customWidth="1"/>
    <col min="6143" max="6166" width="7.85546875" style="446" customWidth="1"/>
    <col min="6167" max="6167" width="14.28515625" style="446" customWidth="1"/>
    <col min="6168" max="6168" width="10.5703125" style="446" bestFit="1" customWidth="1"/>
    <col min="6169" max="6169" width="9.28515625" style="446" bestFit="1" customWidth="1"/>
    <col min="6170" max="6397" width="9.140625" style="446"/>
    <col min="6398" max="6398" width="87.85546875" style="446" customWidth="1"/>
    <col min="6399" max="6422" width="7.85546875" style="446" customWidth="1"/>
    <col min="6423" max="6423" width="14.28515625" style="446" customWidth="1"/>
    <col min="6424" max="6424" width="10.5703125" style="446" bestFit="1" customWidth="1"/>
    <col min="6425" max="6425" width="9.28515625" style="446" bestFit="1" customWidth="1"/>
    <col min="6426" max="6653" width="9.140625" style="446"/>
    <col min="6654" max="6654" width="87.85546875" style="446" customWidth="1"/>
    <col min="6655" max="6678" width="7.85546875" style="446" customWidth="1"/>
    <col min="6679" max="6679" width="14.28515625" style="446" customWidth="1"/>
    <col min="6680" max="6680" width="10.5703125" style="446" bestFit="1" customWidth="1"/>
    <col min="6681" max="6681" width="9.28515625" style="446" bestFit="1" customWidth="1"/>
    <col min="6682" max="6909" width="9.140625" style="446"/>
    <col min="6910" max="6910" width="87.85546875" style="446" customWidth="1"/>
    <col min="6911" max="6934" width="7.85546875" style="446" customWidth="1"/>
    <col min="6935" max="6935" width="14.28515625" style="446" customWidth="1"/>
    <col min="6936" max="6936" width="10.5703125" style="446" bestFit="1" customWidth="1"/>
    <col min="6937" max="6937" width="9.28515625" style="446" bestFit="1" customWidth="1"/>
    <col min="6938" max="7165" width="9.140625" style="446"/>
    <col min="7166" max="7166" width="87.85546875" style="446" customWidth="1"/>
    <col min="7167" max="7190" width="7.85546875" style="446" customWidth="1"/>
    <col min="7191" max="7191" width="14.28515625" style="446" customWidth="1"/>
    <col min="7192" max="7192" width="10.5703125" style="446" bestFit="1" customWidth="1"/>
    <col min="7193" max="7193" width="9.28515625" style="446" bestFit="1" customWidth="1"/>
    <col min="7194" max="7421" width="9.140625" style="446"/>
    <col min="7422" max="7422" width="87.85546875" style="446" customWidth="1"/>
    <col min="7423" max="7446" width="7.85546875" style="446" customWidth="1"/>
    <col min="7447" max="7447" width="14.28515625" style="446" customWidth="1"/>
    <col min="7448" max="7448" width="10.5703125" style="446" bestFit="1" customWidth="1"/>
    <col min="7449" max="7449" width="9.28515625" style="446" bestFit="1" customWidth="1"/>
    <col min="7450" max="7677" width="9.140625" style="446"/>
    <col min="7678" max="7678" width="87.85546875" style="446" customWidth="1"/>
    <col min="7679" max="7702" width="7.85546875" style="446" customWidth="1"/>
    <col min="7703" max="7703" width="14.28515625" style="446" customWidth="1"/>
    <col min="7704" max="7704" width="10.5703125" style="446" bestFit="1" customWidth="1"/>
    <col min="7705" max="7705" width="9.28515625" style="446" bestFit="1" customWidth="1"/>
    <col min="7706" max="7933" width="9.140625" style="446"/>
    <col min="7934" max="7934" width="87.85546875" style="446" customWidth="1"/>
    <col min="7935" max="7958" width="7.85546875" style="446" customWidth="1"/>
    <col min="7959" max="7959" width="14.28515625" style="446" customWidth="1"/>
    <col min="7960" max="7960" width="10.5703125" style="446" bestFit="1" customWidth="1"/>
    <col min="7961" max="7961" width="9.28515625" style="446" bestFit="1" customWidth="1"/>
    <col min="7962" max="8189" width="9.140625" style="446"/>
    <col min="8190" max="8190" width="87.85546875" style="446" customWidth="1"/>
    <col min="8191" max="8214" width="7.85546875" style="446" customWidth="1"/>
    <col min="8215" max="8215" width="14.28515625" style="446" customWidth="1"/>
    <col min="8216" max="8216" width="10.5703125" style="446" bestFit="1" customWidth="1"/>
    <col min="8217" max="8217" width="9.28515625" style="446" bestFit="1" customWidth="1"/>
    <col min="8218" max="8445" width="9.140625" style="446"/>
    <col min="8446" max="8446" width="87.85546875" style="446" customWidth="1"/>
    <col min="8447" max="8470" width="7.85546875" style="446" customWidth="1"/>
    <col min="8471" max="8471" width="14.28515625" style="446" customWidth="1"/>
    <col min="8472" max="8472" width="10.5703125" style="446" bestFit="1" customWidth="1"/>
    <col min="8473" max="8473" width="9.28515625" style="446" bestFit="1" customWidth="1"/>
    <col min="8474" max="8701" width="9.140625" style="446"/>
    <col min="8702" max="8702" width="87.85546875" style="446" customWidth="1"/>
    <col min="8703" max="8726" width="7.85546875" style="446" customWidth="1"/>
    <col min="8727" max="8727" width="14.28515625" style="446" customWidth="1"/>
    <col min="8728" max="8728" width="10.5703125" style="446" bestFit="1" customWidth="1"/>
    <col min="8729" max="8729" width="9.28515625" style="446" bestFit="1" customWidth="1"/>
    <col min="8730" max="8957" width="9.140625" style="446"/>
    <col min="8958" max="8958" width="87.85546875" style="446" customWidth="1"/>
    <col min="8959" max="8982" width="7.85546875" style="446" customWidth="1"/>
    <col min="8983" max="8983" width="14.28515625" style="446" customWidth="1"/>
    <col min="8984" max="8984" width="10.5703125" style="446" bestFit="1" customWidth="1"/>
    <col min="8985" max="8985" width="9.28515625" style="446" bestFit="1" customWidth="1"/>
    <col min="8986" max="9213" width="9.140625" style="446"/>
    <col min="9214" max="9214" width="87.85546875" style="446" customWidth="1"/>
    <col min="9215" max="9238" width="7.85546875" style="446" customWidth="1"/>
    <col min="9239" max="9239" width="14.28515625" style="446" customWidth="1"/>
    <col min="9240" max="9240" width="10.5703125" style="446" bestFit="1" customWidth="1"/>
    <col min="9241" max="9241" width="9.28515625" style="446" bestFit="1" customWidth="1"/>
    <col min="9242" max="9469" width="9.140625" style="446"/>
    <col min="9470" max="9470" width="87.85546875" style="446" customWidth="1"/>
    <col min="9471" max="9494" width="7.85546875" style="446" customWidth="1"/>
    <col min="9495" max="9495" width="14.28515625" style="446" customWidth="1"/>
    <col min="9496" max="9496" width="10.5703125" style="446" bestFit="1" customWidth="1"/>
    <col min="9497" max="9497" width="9.28515625" style="446" bestFit="1" customWidth="1"/>
    <col min="9498" max="9725" width="9.140625" style="446"/>
    <col min="9726" max="9726" width="87.85546875" style="446" customWidth="1"/>
    <col min="9727" max="9750" width="7.85546875" style="446" customWidth="1"/>
    <col min="9751" max="9751" width="14.28515625" style="446" customWidth="1"/>
    <col min="9752" max="9752" width="10.5703125" style="446" bestFit="1" customWidth="1"/>
    <col min="9753" max="9753" width="9.28515625" style="446" bestFit="1" customWidth="1"/>
    <col min="9754" max="9981" width="9.140625" style="446"/>
    <col min="9982" max="9982" width="87.85546875" style="446" customWidth="1"/>
    <col min="9983" max="10006" width="7.85546875" style="446" customWidth="1"/>
    <col min="10007" max="10007" width="14.28515625" style="446" customWidth="1"/>
    <col min="10008" max="10008" width="10.5703125" style="446" bestFit="1" customWidth="1"/>
    <col min="10009" max="10009" width="9.28515625" style="446" bestFit="1" customWidth="1"/>
    <col min="10010" max="10237" width="9.140625" style="446"/>
    <col min="10238" max="10238" width="87.85546875" style="446" customWidth="1"/>
    <col min="10239" max="10262" width="7.85546875" style="446" customWidth="1"/>
    <col min="10263" max="10263" width="14.28515625" style="446" customWidth="1"/>
    <col min="10264" max="10264" width="10.5703125" style="446" bestFit="1" customWidth="1"/>
    <col min="10265" max="10265" width="9.28515625" style="446" bestFit="1" customWidth="1"/>
    <col min="10266" max="10493" width="9.140625" style="446"/>
    <col min="10494" max="10494" width="87.85546875" style="446" customWidth="1"/>
    <col min="10495" max="10518" width="7.85546875" style="446" customWidth="1"/>
    <col min="10519" max="10519" width="14.28515625" style="446" customWidth="1"/>
    <col min="10520" max="10520" width="10.5703125" style="446" bestFit="1" customWidth="1"/>
    <col min="10521" max="10521" width="9.28515625" style="446" bestFit="1" customWidth="1"/>
    <col min="10522" max="10749" width="9.140625" style="446"/>
    <col min="10750" max="10750" width="87.85546875" style="446" customWidth="1"/>
    <col min="10751" max="10774" width="7.85546875" style="446" customWidth="1"/>
    <col min="10775" max="10775" width="14.28515625" style="446" customWidth="1"/>
    <col min="10776" max="10776" width="10.5703125" style="446" bestFit="1" customWidth="1"/>
    <col min="10777" max="10777" width="9.28515625" style="446" bestFit="1" customWidth="1"/>
    <col min="10778" max="11005" width="9.140625" style="446"/>
    <col min="11006" max="11006" width="87.85546875" style="446" customWidth="1"/>
    <col min="11007" max="11030" width="7.85546875" style="446" customWidth="1"/>
    <col min="11031" max="11031" width="14.28515625" style="446" customWidth="1"/>
    <col min="11032" max="11032" width="10.5703125" style="446" bestFit="1" customWidth="1"/>
    <col min="11033" max="11033" width="9.28515625" style="446" bestFit="1" customWidth="1"/>
    <col min="11034" max="11261" width="9.140625" style="446"/>
    <col min="11262" max="11262" width="87.85546875" style="446" customWidth="1"/>
    <col min="11263" max="11286" width="7.85546875" style="446" customWidth="1"/>
    <col min="11287" max="11287" width="14.28515625" style="446" customWidth="1"/>
    <col min="11288" max="11288" width="10.5703125" style="446" bestFit="1" customWidth="1"/>
    <col min="11289" max="11289" width="9.28515625" style="446" bestFit="1" customWidth="1"/>
    <col min="11290" max="11517" width="9.140625" style="446"/>
    <col min="11518" max="11518" width="87.85546875" style="446" customWidth="1"/>
    <col min="11519" max="11542" width="7.85546875" style="446" customWidth="1"/>
    <col min="11543" max="11543" width="14.28515625" style="446" customWidth="1"/>
    <col min="11544" max="11544" width="10.5703125" style="446" bestFit="1" customWidth="1"/>
    <col min="11545" max="11545" width="9.28515625" style="446" bestFit="1" customWidth="1"/>
    <col min="11546" max="11773" width="9.140625" style="446"/>
    <col min="11774" max="11774" width="87.85546875" style="446" customWidth="1"/>
    <col min="11775" max="11798" width="7.85546875" style="446" customWidth="1"/>
    <col min="11799" max="11799" width="14.28515625" style="446" customWidth="1"/>
    <col min="11800" max="11800" width="10.5703125" style="446" bestFit="1" customWidth="1"/>
    <col min="11801" max="11801" width="9.28515625" style="446" bestFit="1" customWidth="1"/>
    <col min="11802" max="12029" width="9.140625" style="446"/>
    <col min="12030" max="12030" width="87.85546875" style="446" customWidth="1"/>
    <col min="12031" max="12054" width="7.85546875" style="446" customWidth="1"/>
    <col min="12055" max="12055" width="14.28515625" style="446" customWidth="1"/>
    <col min="12056" max="12056" width="10.5703125" style="446" bestFit="1" customWidth="1"/>
    <col min="12057" max="12057" width="9.28515625" style="446" bestFit="1" customWidth="1"/>
    <col min="12058" max="12285" width="9.140625" style="446"/>
    <col min="12286" max="12286" width="87.85546875" style="446" customWidth="1"/>
    <col min="12287" max="12310" width="7.85546875" style="446" customWidth="1"/>
    <col min="12311" max="12311" width="14.28515625" style="446" customWidth="1"/>
    <col min="12312" max="12312" width="10.5703125" style="446" bestFit="1" customWidth="1"/>
    <col min="12313" max="12313" width="9.28515625" style="446" bestFit="1" customWidth="1"/>
    <col min="12314" max="12541" width="9.140625" style="446"/>
    <col min="12542" max="12542" width="87.85546875" style="446" customWidth="1"/>
    <col min="12543" max="12566" width="7.85546875" style="446" customWidth="1"/>
    <col min="12567" max="12567" width="14.28515625" style="446" customWidth="1"/>
    <col min="12568" max="12568" width="10.5703125" style="446" bestFit="1" customWidth="1"/>
    <col min="12569" max="12569" width="9.28515625" style="446" bestFit="1" customWidth="1"/>
    <col min="12570" max="12797" width="9.140625" style="446"/>
    <col min="12798" max="12798" width="87.85546875" style="446" customWidth="1"/>
    <col min="12799" max="12822" width="7.85546875" style="446" customWidth="1"/>
    <col min="12823" max="12823" width="14.28515625" style="446" customWidth="1"/>
    <col min="12824" max="12824" width="10.5703125" style="446" bestFit="1" customWidth="1"/>
    <col min="12825" max="12825" width="9.28515625" style="446" bestFit="1" customWidth="1"/>
    <col min="12826" max="13053" width="9.140625" style="446"/>
    <col min="13054" max="13054" width="87.85546875" style="446" customWidth="1"/>
    <col min="13055" max="13078" width="7.85546875" style="446" customWidth="1"/>
    <col min="13079" max="13079" width="14.28515625" style="446" customWidth="1"/>
    <col min="13080" max="13080" width="10.5703125" style="446" bestFit="1" customWidth="1"/>
    <col min="13081" max="13081" width="9.28515625" style="446" bestFit="1" customWidth="1"/>
    <col min="13082" max="13309" width="9.140625" style="446"/>
    <col min="13310" max="13310" width="87.85546875" style="446" customWidth="1"/>
    <col min="13311" max="13334" width="7.85546875" style="446" customWidth="1"/>
    <col min="13335" max="13335" width="14.28515625" style="446" customWidth="1"/>
    <col min="13336" max="13336" width="10.5703125" style="446" bestFit="1" customWidth="1"/>
    <col min="13337" max="13337" width="9.28515625" style="446" bestFit="1" customWidth="1"/>
    <col min="13338" max="13565" width="9.140625" style="446"/>
    <col min="13566" max="13566" width="87.85546875" style="446" customWidth="1"/>
    <col min="13567" max="13590" width="7.85546875" style="446" customWidth="1"/>
    <col min="13591" max="13591" width="14.28515625" style="446" customWidth="1"/>
    <col min="13592" max="13592" width="10.5703125" style="446" bestFit="1" customWidth="1"/>
    <col min="13593" max="13593" width="9.28515625" style="446" bestFit="1" customWidth="1"/>
    <col min="13594" max="13821" width="9.140625" style="446"/>
    <col min="13822" max="13822" width="87.85546875" style="446" customWidth="1"/>
    <col min="13823" max="13846" width="7.85546875" style="446" customWidth="1"/>
    <col min="13847" max="13847" width="14.28515625" style="446" customWidth="1"/>
    <col min="13848" max="13848" width="10.5703125" style="446" bestFit="1" customWidth="1"/>
    <col min="13849" max="13849" width="9.28515625" style="446" bestFit="1" customWidth="1"/>
    <col min="13850" max="14077" width="9.140625" style="446"/>
    <col min="14078" max="14078" width="87.85546875" style="446" customWidth="1"/>
    <col min="14079" max="14102" width="7.85546875" style="446" customWidth="1"/>
    <col min="14103" max="14103" width="14.28515625" style="446" customWidth="1"/>
    <col min="14104" max="14104" width="10.5703125" style="446" bestFit="1" customWidth="1"/>
    <col min="14105" max="14105" width="9.28515625" style="446" bestFit="1" customWidth="1"/>
    <col min="14106" max="14333" width="9.140625" style="446"/>
    <col min="14334" max="14334" width="87.85546875" style="446" customWidth="1"/>
    <col min="14335" max="14358" width="7.85546875" style="446" customWidth="1"/>
    <col min="14359" max="14359" width="14.28515625" style="446" customWidth="1"/>
    <col min="14360" max="14360" width="10.5703125" style="446" bestFit="1" customWidth="1"/>
    <col min="14361" max="14361" width="9.28515625" style="446" bestFit="1" customWidth="1"/>
    <col min="14362" max="14589" width="9.140625" style="446"/>
    <col min="14590" max="14590" width="87.85546875" style="446" customWidth="1"/>
    <col min="14591" max="14614" width="7.85546875" style="446" customWidth="1"/>
    <col min="14615" max="14615" width="14.28515625" style="446" customWidth="1"/>
    <col min="14616" max="14616" width="10.5703125" style="446" bestFit="1" customWidth="1"/>
    <col min="14617" max="14617" width="9.28515625" style="446" bestFit="1" customWidth="1"/>
    <col min="14618" max="14845" width="9.140625" style="446"/>
    <col min="14846" max="14846" width="87.85546875" style="446" customWidth="1"/>
    <col min="14847" max="14870" width="7.85546875" style="446" customWidth="1"/>
    <col min="14871" max="14871" width="14.28515625" style="446" customWidth="1"/>
    <col min="14872" max="14872" width="10.5703125" style="446" bestFit="1" customWidth="1"/>
    <col min="14873" max="14873" width="9.28515625" style="446" bestFit="1" customWidth="1"/>
    <col min="14874" max="15101" width="9.140625" style="446"/>
    <col min="15102" max="15102" width="87.85546875" style="446" customWidth="1"/>
    <col min="15103" max="15126" width="7.85546875" style="446" customWidth="1"/>
    <col min="15127" max="15127" width="14.28515625" style="446" customWidth="1"/>
    <col min="15128" max="15128" width="10.5703125" style="446" bestFit="1" customWidth="1"/>
    <col min="15129" max="15129" width="9.28515625" style="446" bestFit="1" customWidth="1"/>
    <col min="15130" max="15357" width="9.140625" style="446"/>
    <col min="15358" max="15358" width="87.85546875" style="446" customWidth="1"/>
    <col min="15359" max="15382" width="7.85546875" style="446" customWidth="1"/>
    <col min="15383" max="15383" width="14.28515625" style="446" customWidth="1"/>
    <col min="15384" max="15384" width="10.5703125" style="446" bestFit="1" customWidth="1"/>
    <col min="15385" max="15385" width="9.28515625" style="446" bestFit="1" customWidth="1"/>
    <col min="15386" max="15613" width="9.140625" style="446"/>
    <col min="15614" max="15614" width="87.85546875" style="446" customWidth="1"/>
    <col min="15615" max="15638" width="7.85546875" style="446" customWidth="1"/>
    <col min="15639" max="15639" width="14.28515625" style="446" customWidth="1"/>
    <col min="15640" max="15640" width="10.5703125" style="446" bestFit="1" customWidth="1"/>
    <col min="15641" max="15641" width="9.28515625" style="446" bestFit="1" customWidth="1"/>
    <col min="15642" max="15869" width="9.140625" style="446"/>
    <col min="15870" max="15870" width="87.85546875" style="446" customWidth="1"/>
    <col min="15871" max="15894" width="7.85546875" style="446" customWidth="1"/>
    <col min="15895" max="15895" width="14.28515625" style="446" customWidth="1"/>
    <col min="15896" max="15896" width="10.5703125" style="446" bestFit="1" customWidth="1"/>
    <col min="15897" max="15897" width="9.28515625" style="446" bestFit="1" customWidth="1"/>
    <col min="15898" max="16125" width="9.140625" style="446"/>
    <col min="16126" max="16126" width="87.85546875" style="446" customWidth="1"/>
    <col min="16127" max="16150" width="7.85546875" style="446" customWidth="1"/>
    <col min="16151" max="16151" width="14.28515625" style="446" customWidth="1"/>
    <col min="16152" max="16152" width="10.5703125" style="446" bestFit="1" customWidth="1"/>
    <col min="16153" max="16153" width="9.28515625" style="446" bestFit="1" customWidth="1"/>
    <col min="16154" max="16384" width="9.140625" style="446"/>
  </cols>
  <sheetData>
    <row r="1" spans="1:22" ht="48" customHeight="1" x14ac:dyDescent="0.3">
      <c r="A1" s="3516" t="s">
        <v>161</v>
      </c>
      <c r="B1" s="3516"/>
      <c r="C1" s="3516"/>
      <c r="D1" s="3516"/>
      <c r="E1" s="3516"/>
      <c r="F1" s="3516"/>
      <c r="G1" s="3516"/>
      <c r="H1" s="3516"/>
      <c r="I1" s="3516"/>
      <c r="J1" s="3516"/>
      <c r="K1" s="3516"/>
      <c r="L1" s="3516"/>
      <c r="M1" s="3516"/>
      <c r="N1" s="3516"/>
      <c r="O1" s="3516"/>
      <c r="P1" s="3516"/>
      <c r="Q1" s="3516"/>
      <c r="R1" s="3516"/>
      <c r="S1" s="3516"/>
      <c r="T1" s="3516"/>
      <c r="U1" s="3516"/>
      <c r="V1" s="3516"/>
    </row>
    <row r="2" spans="1:22" ht="37.5" customHeight="1" x14ac:dyDescent="0.3">
      <c r="A2" s="3516" t="s">
        <v>392</v>
      </c>
      <c r="B2" s="3516"/>
      <c r="C2" s="3516"/>
      <c r="D2" s="3516"/>
      <c r="E2" s="3516"/>
      <c r="F2" s="3516"/>
      <c r="G2" s="3516"/>
      <c r="H2" s="3516"/>
      <c r="I2" s="3516"/>
      <c r="J2" s="3516"/>
      <c r="K2" s="3516"/>
      <c r="L2" s="3516"/>
      <c r="M2" s="3516"/>
      <c r="N2" s="3516"/>
      <c r="O2" s="3516"/>
      <c r="P2" s="3516"/>
      <c r="Q2" s="3516"/>
      <c r="R2" s="3516"/>
      <c r="S2" s="3516"/>
      <c r="T2" s="3516"/>
      <c r="U2" s="3516"/>
      <c r="V2" s="3516"/>
    </row>
    <row r="3" spans="1:22" ht="33" customHeight="1" thickBot="1" x14ac:dyDescent="0.35">
      <c r="A3" s="2691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</row>
    <row r="4" spans="1:22" ht="33" customHeight="1" x14ac:dyDescent="0.3">
      <c r="A4" s="3544" t="s">
        <v>9</v>
      </c>
      <c r="B4" s="3547" t="s">
        <v>0</v>
      </c>
      <c r="C4" s="3548"/>
      <c r="D4" s="3549"/>
      <c r="E4" s="3547" t="s">
        <v>1</v>
      </c>
      <c r="F4" s="3548"/>
      <c r="G4" s="3549"/>
      <c r="H4" s="3547" t="s">
        <v>2</v>
      </c>
      <c r="I4" s="3548"/>
      <c r="J4" s="3549"/>
      <c r="K4" s="3547" t="s">
        <v>3</v>
      </c>
      <c r="L4" s="3548"/>
      <c r="M4" s="3549"/>
      <c r="N4" s="3547">
        <v>5</v>
      </c>
      <c r="O4" s="3548"/>
      <c r="P4" s="3549"/>
      <c r="Q4" s="3547">
        <v>6</v>
      </c>
      <c r="R4" s="3548"/>
      <c r="S4" s="3549"/>
      <c r="T4" s="3538" t="s">
        <v>24</v>
      </c>
      <c r="U4" s="3539"/>
      <c r="V4" s="3540"/>
    </row>
    <row r="5" spans="1:22" ht="33" customHeight="1" thickBot="1" x14ac:dyDescent="0.35">
      <c r="A5" s="3545"/>
      <c r="B5" s="3550"/>
      <c r="C5" s="3551"/>
      <c r="D5" s="3552"/>
      <c r="E5" s="3550"/>
      <c r="F5" s="3551"/>
      <c r="G5" s="3552"/>
      <c r="H5" s="3550"/>
      <c r="I5" s="3551"/>
      <c r="J5" s="3552"/>
      <c r="K5" s="3550"/>
      <c r="L5" s="3551"/>
      <c r="M5" s="3552"/>
      <c r="N5" s="3550"/>
      <c r="O5" s="3551"/>
      <c r="P5" s="3552"/>
      <c r="Q5" s="3550"/>
      <c r="R5" s="3551"/>
      <c r="S5" s="3552"/>
      <c r="T5" s="3541"/>
      <c r="U5" s="3542"/>
      <c r="V5" s="3543"/>
    </row>
    <row r="6" spans="1:22" ht="159.75" customHeight="1" thickBot="1" x14ac:dyDescent="0.35">
      <c r="A6" s="3546"/>
      <c r="B6" s="449" t="s">
        <v>26</v>
      </c>
      <c r="C6" s="449" t="s">
        <v>27</v>
      </c>
      <c r="D6" s="449" t="s">
        <v>4</v>
      </c>
      <c r="E6" s="449" t="s">
        <v>26</v>
      </c>
      <c r="F6" s="449" t="s">
        <v>27</v>
      </c>
      <c r="G6" s="449" t="s">
        <v>4</v>
      </c>
      <c r="H6" s="449" t="s">
        <v>26</v>
      </c>
      <c r="I6" s="449" t="s">
        <v>27</v>
      </c>
      <c r="J6" s="449" t="s">
        <v>4</v>
      </c>
      <c r="K6" s="449" t="s">
        <v>26</v>
      </c>
      <c r="L6" s="449" t="s">
        <v>27</v>
      </c>
      <c r="M6" s="449" t="s">
        <v>4</v>
      </c>
      <c r="N6" s="449" t="s">
        <v>26</v>
      </c>
      <c r="O6" s="449" t="s">
        <v>27</v>
      </c>
      <c r="P6" s="449" t="s">
        <v>4</v>
      </c>
      <c r="Q6" s="449" t="s">
        <v>26</v>
      </c>
      <c r="R6" s="449" t="s">
        <v>27</v>
      </c>
      <c r="S6" s="449" t="s">
        <v>4</v>
      </c>
      <c r="T6" s="449" t="s">
        <v>26</v>
      </c>
      <c r="U6" s="449" t="s">
        <v>27</v>
      </c>
      <c r="V6" s="716" t="s">
        <v>4</v>
      </c>
    </row>
    <row r="7" spans="1:22" ht="28.5" customHeight="1" thickBot="1" x14ac:dyDescent="0.35">
      <c r="A7" s="450" t="s">
        <v>22</v>
      </c>
      <c r="B7" s="474"/>
      <c r="C7" s="488"/>
      <c r="D7" s="473"/>
      <c r="E7" s="489"/>
      <c r="F7" s="489"/>
      <c r="G7" s="490"/>
      <c r="H7" s="474"/>
      <c r="I7" s="489"/>
      <c r="J7" s="491"/>
      <c r="K7" s="489"/>
      <c r="L7" s="489"/>
      <c r="M7" s="490"/>
      <c r="N7" s="474"/>
      <c r="O7" s="489"/>
      <c r="P7" s="491"/>
      <c r="Q7" s="474"/>
      <c r="R7" s="489"/>
      <c r="S7" s="491"/>
      <c r="T7" s="492"/>
      <c r="U7" s="698"/>
      <c r="V7" s="1417"/>
    </row>
    <row r="8" spans="1:22" ht="31.5" customHeight="1" thickBot="1" x14ac:dyDescent="0.35">
      <c r="A8" s="493" t="s">
        <v>284</v>
      </c>
      <c r="B8" s="494">
        <v>23</v>
      </c>
      <c r="C8" s="494">
        <v>3</v>
      </c>
      <c r="D8" s="494">
        <v>26</v>
      </c>
      <c r="E8" s="494">
        <v>20</v>
      </c>
      <c r="F8" s="494">
        <v>2</v>
      </c>
      <c r="G8" s="494">
        <v>22</v>
      </c>
      <c r="H8" s="494">
        <v>41</v>
      </c>
      <c r="I8" s="494">
        <v>0</v>
      </c>
      <c r="J8" s="494">
        <v>41</v>
      </c>
      <c r="K8" s="494">
        <v>0</v>
      </c>
      <c r="L8" s="494">
        <v>24</v>
      </c>
      <c r="M8" s="494">
        <v>24</v>
      </c>
      <c r="N8" s="494">
        <v>0</v>
      </c>
      <c r="O8" s="1423">
        <v>15</v>
      </c>
      <c r="P8" s="2905">
        <v>15</v>
      </c>
      <c r="Q8" s="494">
        <v>0</v>
      </c>
      <c r="R8" s="494">
        <v>10</v>
      </c>
      <c r="S8" s="494">
        <v>10</v>
      </c>
      <c r="T8" s="494">
        <v>84</v>
      </c>
      <c r="U8" s="494">
        <v>54</v>
      </c>
      <c r="V8" s="1418">
        <v>138</v>
      </c>
    </row>
    <row r="9" spans="1:22" ht="27" customHeight="1" thickBot="1" x14ac:dyDescent="0.35">
      <c r="A9" s="475" t="s">
        <v>16</v>
      </c>
      <c r="B9" s="476">
        <v>23</v>
      </c>
      <c r="C9" s="476">
        <v>3</v>
      </c>
      <c r="D9" s="476">
        <v>26</v>
      </c>
      <c r="E9" s="476">
        <v>20</v>
      </c>
      <c r="F9" s="476">
        <v>2</v>
      </c>
      <c r="G9" s="476">
        <v>22</v>
      </c>
      <c r="H9" s="476">
        <v>41</v>
      </c>
      <c r="I9" s="476">
        <v>0</v>
      </c>
      <c r="J9" s="476">
        <v>41</v>
      </c>
      <c r="K9" s="476">
        <v>0</v>
      </c>
      <c r="L9" s="476">
        <v>24</v>
      </c>
      <c r="M9" s="495">
        <v>24</v>
      </c>
      <c r="N9" s="476">
        <v>0</v>
      </c>
      <c r="O9" s="1423">
        <v>15</v>
      </c>
      <c r="P9" s="2905">
        <v>15</v>
      </c>
      <c r="Q9" s="476">
        <v>0</v>
      </c>
      <c r="R9" s="476">
        <v>10</v>
      </c>
      <c r="S9" s="479">
        <v>10</v>
      </c>
      <c r="T9" s="476">
        <v>84</v>
      </c>
      <c r="U9" s="476">
        <v>54</v>
      </c>
      <c r="V9" s="479">
        <v>138</v>
      </c>
    </row>
    <row r="10" spans="1:22" ht="24" customHeight="1" thickBot="1" x14ac:dyDescent="0.35">
      <c r="A10" s="455" t="s">
        <v>23</v>
      </c>
      <c r="B10" s="496"/>
      <c r="C10" s="497"/>
      <c r="D10" s="476"/>
      <c r="E10" s="477"/>
      <c r="F10" s="477"/>
      <c r="G10" s="477"/>
      <c r="H10" s="477"/>
      <c r="I10" s="477"/>
      <c r="J10" s="477"/>
      <c r="K10" s="477"/>
      <c r="L10" s="477"/>
      <c r="M10" s="498"/>
      <c r="N10" s="476"/>
      <c r="O10" s="477"/>
      <c r="P10" s="467"/>
      <c r="Q10" s="476"/>
      <c r="R10" s="477"/>
      <c r="S10" s="467"/>
      <c r="T10" s="476"/>
      <c r="U10" s="477"/>
      <c r="V10" s="467"/>
    </row>
    <row r="11" spans="1:22" ht="24" customHeight="1" thickBot="1" x14ac:dyDescent="0.35">
      <c r="A11" s="456" t="s">
        <v>11</v>
      </c>
      <c r="B11" s="465"/>
      <c r="C11" s="466"/>
      <c r="D11" s="499"/>
      <c r="E11" s="500"/>
      <c r="F11" s="501"/>
      <c r="G11" s="502"/>
      <c r="H11" s="503"/>
      <c r="I11" s="501"/>
      <c r="J11" s="499"/>
      <c r="K11" s="500"/>
      <c r="L11" s="501"/>
      <c r="M11" s="499"/>
      <c r="N11" s="504"/>
      <c r="O11" s="505"/>
      <c r="P11" s="502"/>
      <c r="Q11" s="504"/>
      <c r="R11" s="505"/>
      <c r="S11" s="502"/>
      <c r="T11" s="506"/>
      <c r="U11" s="506"/>
      <c r="V11" s="1419"/>
    </row>
    <row r="12" spans="1:22" ht="30" customHeight="1" thickBot="1" x14ac:dyDescent="0.35">
      <c r="A12" s="493" t="s">
        <v>284</v>
      </c>
      <c r="B12" s="494">
        <v>23</v>
      </c>
      <c r="C12" s="494">
        <v>3</v>
      </c>
      <c r="D12" s="494">
        <v>26</v>
      </c>
      <c r="E12" s="494">
        <v>20</v>
      </c>
      <c r="F12" s="494">
        <v>2</v>
      </c>
      <c r="G12" s="494">
        <v>22</v>
      </c>
      <c r="H12" s="494">
        <v>38</v>
      </c>
      <c r="I12" s="494">
        <v>0</v>
      </c>
      <c r="J12" s="494">
        <v>38</v>
      </c>
      <c r="K12" s="494">
        <v>0</v>
      </c>
      <c r="L12" s="494">
        <v>24</v>
      </c>
      <c r="M12" s="494">
        <v>24</v>
      </c>
      <c r="N12" s="494">
        <v>0</v>
      </c>
      <c r="O12" s="1423">
        <v>15</v>
      </c>
      <c r="P12" s="2905">
        <v>15</v>
      </c>
      <c r="Q12" s="494">
        <v>0</v>
      </c>
      <c r="R12" s="494">
        <v>10</v>
      </c>
      <c r="S12" s="494">
        <v>10</v>
      </c>
      <c r="T12" s="458">
        <v>81</v>
      </c>
      <c r="U12" s="459">
        <v>54</v>
      </c>
      <c r="V12" s="460">
        <v>135</v>
      </c>
    </row>
    <row r="13" spans="1:22" ht="34.5" customHeight="1" thickBot="1" x14ac:dyDescent="0.35">
      <c r="A13" s="507" t="s">
        <v>8</v>
      </c>
      <c r="B13" s="496">
        <v>23</v>
      </c>
      <c r="C13" s="496">
        <v>3</v>
      </c>
      <c r="D13" s="496">
        <v>26</v>
      </c>
      <c r="E13" s="496">
        <v>20</v>
      </c>
      <c r="F13" s="496">
        <v>2</v>
      </c>
      <c r="G13" s="496">
        <v>22</v>
      </c>
      <c r="H13" s="496">
        <v>38</v>
      </c>
      <c r="I13" s="496">
        <v>0</v>
      </c>
      <c r="J13" s="496">
        <v>38</v>
      </c>
      <c r="K13" s="496">
        <v>0</v>
      </c>
      <c r="L13" s="496">
        <v>24</v>
      </c>
      <c r="M13" s="1420">
        <v>24</v>
      </c>
      <c r="N13" s="496">
        <v>0</v>
      </c>
      <c r="O13" s="1423">
        <v>15</v>
      </c>
      <c r="P13" s="2905">
        <v>15</v>
      </c>
      <c r="Q13" s="496">
        <v>0</v>
      </c>
      <c r="R13" s="496">
        <v>10</v>
      </c>
      <c r="S13" s="508">
        <v>10</v>
      </c>
      <c r="T13" s="496">
        <v>81</v>
      </c>
      <c r="U13" s="496">
        <v>54</v>
      </c>
      <c r="V13" s="479">
        <v>135</v>
      </c>
    </row>
    <row r="14" spans="1:22" ht="24" customHeight="1" thickBot="1" x14ac:dyDescent="0.35">
      <c r="A14" s="1150" t="s">
        <v>25</v>
      </c>
      <c r="B14" s="480"/>
      <c r="C14" s="483"/>
      <c r="D14" s="549"/>
      <c r="E14" s="480"/>
      <c r="F14" s="483"/>
      <c r="G14" s="1421"/>
      <c r="H14" s="483"/>
      <c r="I14" s="483"/>
      <c r="J14" s="549"/>
      <c r="K14" s="480"/>
      <c r="L14" s="483"/>
      <c r="M14" s="549"/>
      <c r="N14" s="480"/>
      <c r="O14" s="483"/>
      <c r="P14" s="1421"/>
      <c r="Q14" s="480"/>
      <c r="R14" s="483"/>
      <c r="S14" s="1421"/>
      <c r="T14" s="480"/>
      <c r="U14" s="483"/>
      <c r="V14" s="1148"/>
    </row>
    <row r="15" spans="1:22" ht="35.25" customHeight="1" thickBot="1" x14ac:dyDescent="0.35">
      <c r="A15" s="1422" t="s">
        <v>284</v>
      </c>
      <c r="B15" s="1423">
        <v>0</v>
      </c>
      <c r="C15" s="1423">
        <v>0</v>
      </c>
      <c r="D15" s="1423">
        <v>0</v>
      </c>
      <c r="E15" s="1423">
        <v>0</v>
      </c>
      <c r="F15" s="1423">
        <v>0</v>
      </c>
      <c r="G15" s="1423">
        <v>0</v>
      </c>
      <c r="H15" s="1423">
        <v>3</v>
      </c>
      <c r="I15" s="1423">
        <v>0</v>
      </c>
      <c r="J15" s="1423">
        <v>3</v>
      </c>
      <c r="K15" s="1423">
        <v>0</v>
      </c>
      <c r="L15" s="1423">
        <v>0</v>
      </c>
      <c r="M15" s="1423">
        <v>0</v>
      </c>
      <c r="N15" s="1423">
        <v>0</v>
      </c>
      <c r="O15" s="1423">
        <v>15</v>
      </c>
      <c r="P15" s="2905">
        <v>15</v>
      </c>
      <c r="Q15" s="1423">
        <v>0</v>
      </c>
      <c r="R15" s="1423">
        <v>0</v>
      </c>
      <c r="S15" s="1423">
        <v>0</v>
      </c>
      <c r="T15" s="492">
        <v>3</v>
      </c>
      <c r="U15" s="755">
        <v>0</v>
      </c>
      <c r="V15" s="756">
        <v>3</v>
      </c>
    </row>
    <row r="16" spans="1:22" ht="34.5" customHeight="1" thickBot="1" x14ac:dyDescent="0.35">
      <c r="A16" s="450" t="s">
        <v>13</v>
      </c>
      <c r="B16" s="467">
        <v>0</v>
      </c>
      <c r="C16" s="467">
        <v>0</v>
      </c>
      <c r="D16" s="467">
        <v>0</v>
      </c>
      <c r="E16" s="467">
        <v>0</v>
      </c>
      <c r="F16" s="467">
        <v>0</v>
      </c>
      <c r="G16" s="467">
        <v>0</v>
      </c>
      <c r="H16" s="467">
        <v>3</v>
      </c>
      <c r="I16" s="467">
        <v>0</v>
      </c>
      <c r="J16" s="467">
        <v>3</v>
      </c>
      <c r="K16" s="467">
        <v>0</v>
      </c>
      <c r="L16" s="467">
        <v>0</v>
      </c>
      <c r="M16" s="498">
        <v>0</v>
      </c>
      <c r="N16" s="479">
        <v>0</v>
      </c>
      <c r="O16" s="1423">
        <v>15</v>
      </c>
      <c r="P16" s="2905">
        <v>15</v>
      </c>
      <c r="Q16" s="479">
        <v>0</v>
      </c>
      <c r="R16" s="467">
        <v>0</v>
      </c>
      <c r="S16" s="467">
        <v>0</v>
      </c>
      <c r="T16" s="479">
        <v>3</v>
      </c>
      <c r="U16" s="467">
        <v>0</v>
      </c>
      <c r="V16" s="467">
        <v>3</v>
      </c>
    </row>
    <row r="17" spans="1:22" ht="36" customHeight="1" thickBot="1" x14ac:dyDescent="0.35">
      <c r="A17" s="714" t="s">
        <v>203</v>
      </c>
      <c r="B17" s="509">
        <v>23</v>
      </c>
      <c r="C17" s="509">
        <v>3</v>
      </c>
      <c r="D17" s="509">
        <v>26</v>
      </c>
      <c r="E17" s="509">
        <v>20</v>
      </c>
      <c r="F17" s="509">
        <v>2</v>
      </c>
      <c r="G17" s="509">
        <v>22</v>
      </c>
      <c r="H17" s="509">
        <v>41</v>
      </c>
      <c r="I17" s="509">
        <v>0</v>
      </c>
      <c r="J17" s="509">
        <v>41</v>
      </c>
      <c r="K17" s="509">
        <v>0</v>
      </c>
      <c r="L17" s="509">
        <v>24</v>
      </c>
      <c r="M17" s="509">
        <v>24</v>
      </c>
      <c r="N17" s="509">
        <v>0</v>
      </c>
      <c r="O17" s="1423">
        <v>15</v>
      </c>
      <c r="P17" s="2905">
        <v>15</v>
      </c>
      <c r="Q17" s="509">
        <v>0</v>
      </c>
      <c r="R17" s="509">
        <v>10</v>
      </c>
      <c r="S17" s="509">
        <v>10</v>
      </c>
      <c r="T17" s="509">
        <v>84</v>
      </c>
      <c r="U17" s="509">
        <v>54</v>
      </c>
      <c r="V17" s="487">
        <v>138</v>
      </c>
    </row>
    <row r="18" spans="1:22" x14ac:dyDescent="0.3">
      <c r="A18" s="510"/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</row>
    <row r="19" spans="1:22" x14ac:dyDescent="0.3">
      <c r="A19" s="510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</row>
    <row r="20" spans="1:22" x14ac:dyDescent="0.3">
      <c r="A20" s="3553"/>
      <c r="B20" s="3553"/>
      <c r="C20" s="3553"/>
      <c r="D20" s="3553"/>
      <c r="E20" s="3553"/>
      <c r="F20" s="3553"/>
      <c r="G20" s="3553"/>
      <c r="H20" s="3553"/>
      <c r="I20" s="3553"/>
      <c r="J20" s="3553"/>
      <c r="K20" s="3553"/>
      <c r="L20" s="3553"/>
      <c r="M20" s="3553"/>
      <c r="N20" s="3553"/>
      <c r="O20" s="3553"/>
      <c r="P20" s="3553"/>
      <c r="Q20" s="3553"/>
      <c r="R20" s="3553"/>
      <c r="S20" s="3553"/>
      <c r="T20" s="3553"/>
      <c r="U20" s="3553"/>
      <c r="V20" s="3553"/>
    </row>
    <row r="21" spans="1:22" x14ac:dyDescent="0.3">
      <c r="A21" s="510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</row>
    <row r="22" spans="1:22" x14ac:dyDescent="0.3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</row>
    <row r="23" spans="1:22" x14ac:dyDescent="0.3">
      <c r="A23" s="512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</row>
    <row r="24" spans="1:22" x14ac:dyDescent="0.3">
      <c r="A24" s="512"/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</row>
    <row r="25" spans="1:22" x14ac:dyDescent="0.3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</row>
    <row r="26" spans="1:22" x14ac:dyDescent="0.3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</row>
  </sheetData>
  <mergeCells count="11">
    <mergeCell ref="A20:V20"/>
    <mergeCell ref="A4:A6"/>
    <mergeCell ref="B4:D5"/>
    <mergeCell ref="A1:V1"/>
    <mergeCell ref="A2:V2"/>
    <mergeCell ref="T4:V5"/>
    <mergeCell ref="Q4:S5"/>
    <mergeCell ref="E4:G5"/>
    <mergeCell ref="H4:J5"/>
    <mergeCell ref="N4:P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view="pageBreakPreview" topLeftCell="A115" zoomScale="60" zoomScaleNormal="50" workbookViewId="0">
      <selection activeCell="J59" sqref="J59"/>
    </sheetView>
  </sheetViews>
  <sheetFormatPr defaultRowHeight="20.25" x14ac:dyDescent="0.3"/>
  <cols>
    <col min="1" max="1" width="89" style="2906" customWidth="1"/>
    <col min="2" max="2" width="11.42578125" style="2906" customWidth="1"/>
    <col min="3" max="3" width="12.140625" style="2906" customWidth="1"/>
    <col min="4" max="4" width="11" style="2906" customWidth="1"/>
    <col min="5" max="5" width="11.5703125" style="2906" customWidth="1"/>
    <col min="6" max="6" width="9.85546875" style="2906" customWidth="1"/>
    <col min="7" max="7" width="9.5703125" style="2906" customWidth="1"/>
    <col min="8" max="8" width="12.42578125" style="2906" customWidth="1"/>
    <col min="9" max="9" width="13.140625" style="2906" customWidth="1"/>
    <col min="10" max="10" width="10.7109375" style="2906" customWidth="1"/>
    <col min="11" max="256" width="9.140625" style="2906"/>
    <col min="257" max="257" width="89" style="2906" customWidth="1"/>
    <col min="258" max="258" width="11.42578125" style="2906" customWidth="1"/>
    <col min="259" max="259" width="12.140625" style="2906" customWidth="1"/>
    <col min="260" max="260" width="11" style="2906" customWidth="1"/>
    <col min="261" max="261" width="11.5703125" style="2906" customWidth="1"/>
    <col min="262" max="262" width="9.85546875" style="2906" customWidth="1"/>
    <col min="263" max="263" width="9.5703125" style="2906" customWidth="1"/>
    <col min="264" max="264" width="12.42578125" style="2906" customWidth="1"/>
    <col min="265" max="265" width="13.140625" style="2906" customWidth="1"/>
    <col min="266" max="266" width="10.7109375" style="2906" customWidth="1"/>
    <col min="267" max="512" width="9.140625" style="2906"/>
    <col min="513" max="513" width="89" style="2906" customWidth="1"/>
    <col min="514" max="514" width="11.42578125" style="2906" customWidth="1"/>
    <col min="515" max="515" width="12.140625" style="2906" customWidth="1"/>
    <col min="516" max="516" width="11" style="2906" customWidth="1"/>
    <col min="517" max="517" width="11.5703125" style="2906" customWidth="1"/>
    <col min="518" max="518" width="9.85546875" style="2906" customWidth="1"/>
    <col min="519" max="519" width="9.5703125" style="2906" customWidth="1"/>
    <col min="520" max="520" width="12.42578125" style="2906" customWidth="1"/>
    <col min="521" max="521" width="13.140625" style="2906" customWidth="1"/>
    <col min="522" max="522" width="10.7109375" style="2906" customWidth="1"/>
    <col min="523" max="768" width="9.140625" style="2906"/>
    <col min="769" max="769" width="89" style="2906" customWidth="1"/>
    <col min="770" max="770" width="11.42578125" style="2906" customWidth="1"/>
    <col min="771" max="771" width="12.140625" style="2906" customWidth="1"/>
    <col min="772" max="772" width="11" style="2906" customWidth="1"/>
    <col min="773" max="773" width="11.5703125" style="2906" customWidth="1"/>
    <col min="774" max="774" width="9.85546875" style="2906" customWidth="1"/>
    <col min="775" max="775" width="9.5703125" style="2906" customWidth="1"/>
    <col min="776" max="776" width="12.42578125" style="2906" customWidth="1"/>
    <col min="777" max="777" width="13.140625" style="2906" customWidth="1"/>
    <col min="778" max="778" width="10.7109375" style="2906" customWidth="1"/>
    <col min="779" max="1024" width="9.140625" style="2906"/>
    <col min="1025" max="1025" width="89" style="2906" customWidth="1"/>
    <col min="1026" max="1026" width="11.42578125" style="2906" customWidth="1"/>
    <col min="1027" max="1027" width="12.140625" style="2906" customWidth="1"/>
    <col min="1028" max="1028" width="11" style="2906" customWidth="1"/>
    <col min="1029" max="1029" width="11.5703125" style="2906" customWidth="1"/>
    <col min="1030" max="1030" width="9.85546875" style="2906" customWidth="1"/>
    <col min="1031" max="1031" width="9.5703125" style="2906" customWidth="1"/>
    <col min="1032" max="1032" width="12.42578125" style="2906" customWidth="1"/>
    <col min="1033" max="1033" width="13.140625" style="2906" customWidth="1"/>
    <col min="1034" max="1034" width="10.7109375" style="2906" customWidth="1"/>
    <col min="1035" max="1280" width="9.140625" style="2906"/>
    <col min="1281" max="1281" width="89" style="2906" customWidth="1"/>
    <col min="1282" max="1282" width="11.42578125" style="2906" customWidth="1"/>
    <col min="1283" max="1283" width="12.140625" style="2906" customWidth="1"/>
    <col min="1284" max="1284" width="11" style="2906" customWidth="1"/>
    <col min="1285" max="1285" width="11.5703125" style="2906" customWidth="1"/>
    <col min="1286" max="1286" width="9.85546875" style="2906" customWidth="1"/>
    <col min="1287" max="1287" width="9.5703125" style="2906" customWidth="1"/>
    <col min="1288" max="1288" width="12.42578125" style="2906" customWidth="1"/>
    <col min="1289" max="1289" width="13.140625" style="2906" customWidth="1"/>
    <col min="1290" max="1290" width="10.7109375" style="2906" customWidth="1"/>
    <col min="1291" max="1536" width="9.140625" style="2906"/>
    <col min="1537" max="1537" width="89" style="2906" customWidth="1"/>
    <col min="1538" max="1538" width="11.42578125" style="2906" customWidth="1"/>
    <col min="1539" max="1539" width="12.140625" style="2906" customWidth="1"/>
    <col min="1540" max="1540" width="11" style="2906" customWidth="1"/>
    <col min="1541" max="1541" width="11.5703125" style="2906" customWidth="1"/>
    <col min="1542" max="1542" width="9.85546875" style="2906" customWidth="1"/>
    <col min="1543" max="1543" width="9.5703125" style="2906" customWidth="1"/>
    <col min="1544" max="1544" width="12.42578125" style="2906" customWidth="1"/>
    <col min="1545" max="1545" width="13.140625" style="2906" customWidth="1"/>
    <col min="1546" max="1546" width="10.7109375" style="2906" customWidth="1"/>
    <col min="1547" max="1792" width="9.140625" style="2906"/>
    <col min="1793" max="1793" width="89" style="2906" customWidth="1"/>
    <col min="1794" max="1794" width="11.42578125" style="2906" customWidth="1"/>
    <col min="1795" max="1795" width="12.140625" style="2906" customWidth="1"/>
    <col min="1796" max="1796" width="11" style="2906" customWidth="1"/>
    <col min="1797" max="1797" width="11.5703125" style="2906" customWidth="1"/>
    <col min="1798" max="1798" width="9.85546875" style="2906" customWidth="1"/>
    <col min="1799" max="1799" width="9.5703125" style="2906" customWidth="1"/>
    <col min="1800" max="1800" width="12.42578125" style="2906" customWidth="1"/>
    <col min="1801" max="1801" width="13.140625" style="2906" customWidth="1"/>
    <col min="1802" max="1802" width="10.7109375" style="2906" customWidth="1"/>
    <col min="1803" max="2048" width="9.140625" style="2906"/>
    <col min="2049" max="2049" width="89" style="2906" customWidth="1"/>
    <col min="2050" max="2050" width="11.42578125" style="2906" customWidth="1"/>
    <col min="2051" max="2051" width="12.140625" style="2906" customWidth="1"/>
    <col min="2052" max="2052" width="11" style="2906" customWidth="1"/>
    <col min="2053" max="2053" width="11.5703125" style="2906" customWidth="1"/>
    <col min="2054" max="2054" width="9.85546875" style="2906" customWidth="1"/>
    <col min="2055" max="2055" width="9.5703125" style="2906" customWidth="1"/>
    <col min="2056" max="2056" width="12.42578125" style="2906" customWidth="1"/>
    <col min="2057" max="2057" width="13.140625" style="2906" customWidth="1"/>
    <col min="2058" max="2058" width="10.7109375" style="2906" customWidth="1"/>
    <col min="2059" max="2304" width="9.140625" style="2906"/>
    <col min="2305" max="2305" width="89" style="2906" customWidth="1"/>
    <col min="2306" max="2306" width="11.42578125" style="2906" customWidth="1"/>
    <col min="2307" max="2307" width="12.140625" style="2906" customWidth="1"/>
    <col min="2308" max="2308" width="11" style="2906" customWidth="1"/>
    <col min="2309" max="2309" width="11.5703125" style="2906" customWidth="1"/>
    <col min="2310" max="2310" width="9.85546875" style="2906" customWidth="1"/>
    <col min="2311" max="2311" width="9.5703125" style="2906" customWidth="1"/>
    <col min="2312" max="2312" width="12.42578125" style="2906" customWidth="1"/>
    <col min="2313" max="2313" width="13.140625" style="2906" customWidth="1"/>
    <col min="2314" max="2314" width="10.7109375" style="2906" customWidth="1"/>
    <col min="2315" max="2560" width="9.140625" style="2906"/>
    <col min="2561" max="2561" width="89" style="2906" customWidth="1"/>
    <col min="2562" max="2562" width="11.42578125" style="2906" customWidth="1"/>
    <col min="2563" max="2563" width="12.140625" style="2906" customWidth="1"/>
    <col min="2564" max="2564" width="11" style="2906" customWidth="1"/>
    <col min="2565" max="2565" width="11.5703125" style="2906" customWidth="1"/>
    <col min="2566" max="2566" width="9.85546875" style="2906" customWidth="1"/>
    <col min="2567" max="2567" width="9.5703125" style="2906" customWidth="1"/>
    <col min="2568" max="2568" width="12.42578125" style="2906" customWidth="1"/>
    <col min="2569" max="2569" width="13.140625" style="2906" customWidth="1"/>
    <col min="2570" max="2570" width="10.7109375" style="2906" customWidth="1"/>
    <col min="2571" max="2816" width="9.140625" style="2906"/>
    <col min="2817" max="2817" width="89" style="2906" customWidth="1"/>
    <col min="2818" max="2818" width="11.42578125" style="2906" customWidth="1"/>
    <col min="2819" max="2819" width="12.140625" style="2906" customWidth="1"/>
    <col min="2820" max="2820" width="11" style="2906" customWidth="1"/>
    <col min="2821" max="2821" width="11.5703125" style="2906" customWidth="1"/>
    <col min="2822" max="2822" width="9.85546875" style="2906" customWidth="1"/>
    <col min="2823" max="2823" width="9.5703125" style="2906" customWidth="1"/>
    <col min="2824" max="2824" width="12.42578125" style="2906" customWidth="1"/>
    <col min="2825" max="2825" width="13.140625" style="2906" customWidth="1"/>
    <col min="2826" max="2826" width="10.7109375" style="2906" customWidth="1"/>
    <col min="2827" max="3072" width="9.140625" style="2906"/>
    <col min="3073" max="3073" width="89" style="2906" customWidth="1"/>
    <col min="3074" max="3074" width="11.42578125" style="2906" customWidth="1"/>
    <col min="3075" max="3075" width="12.140625" style="2906" customWidth="1"/>
    <col min="3076" max="3076" width="11" style="2906" customWidth="1"/>
    <col min="3077" max="3077" width="11.5703125" style="2906" customWidth="1"/>
    <col min="3078" max="3078" width="9.85546875" style="2906" customWidth="1"/>
    <col min="3079" max="3079" width="9.5703125" style="2906" customWidth="1"/>
    <col min="3080" max="3080" width="12.42578125" style="2906" customWidth="1"/>
    <col min="3081" max="3081" width="13.140625" style="2906" customWidth="1"/>
    <col min="3082" max="3082" width="10.7109375" style="2906" customWidth="1"/>
    <col min="3083" max="3328" width="9.140625" style="2906"/>
    <col min="3329" max="3329" width="89" style="2906" customWidth="1"/>
    <col min="3330" max="3330" width="11.42578125" style="2906" customWidth="1"/>
    <col min="3331" max="3331" width="12.140625" style="2906" customWidth="1"/>
    <col min="3332" max="3332" width="11" style="2906" customWidth="1"/>
    <col min="3333" max="3333" width="11.5703125" style="2906" customWidth="1"/>
    <col min="3334" max="3334" width="9.85546875" style="2906" customWidth="1"/>
    <col min="3335" max="3335" width="9.5703125" style="2906" customWidth="1"/>
    <col min="3336" max="3336" width="12.42578125" style="2906" customWidth="1"/>
    <col min="3337" max="3337" width="13.140625" style="2906" customWidth="1"/>
    <col min="3338" max="3338" width="10.7109375" style="2906" customWidth="1"/>
    <col min="3339" max="3584" width="9.140625" style="2906"/>
    <col min="3585" max="3585" width="89" style="2906" customWidth="1"/>
    <col min="3586" max="3586" width="11.42578125" style="2906" customWidth="1"/>
    <col min="3587" max="3587" width="12.140625" style="2906" customWidth="1"/>
    <col min="3588" max="3588" width="11" style="2906" customWidth="1"/>
    <col min="3589" max="3589" width="11.5703125" style="2906" customWidth="1"/>
    <col min="3590" max="3590" width="9.85546875" style="2906" customWidth="1"/>
    <col min="3591" max="3591" width="9.5703125" style="2906" customWidth="1"/>
    <col min="3592" max="3592" width="12.42578125" style="2906" customWidth="1"/>
    <col min="3593" max="3593" width="13.140625" style="2906" customWidth="1"/>
    <col min="3594" max="3594" width="10.7109375" style="2906" customWidth="1"/>
    <col min="3595" max="3840" width="9.140625" style="2906"/>
    <col min="3841" max="3841" width="89" style="2906" customWidth="1"/>
    <col min="3842" max="3842" width="11.42578125" style="2906" customWidth="1"/>
    <col min="3843" max="3843" width="12.140625" style="2906" customWidth="1"/>
    <col min="3844" max="3844" width="11" style="2906" customWidth="1"/>
    <col min="3845" max="3845" width="11.5703125" style="2906" customWidth="1"/>
    <col min="3846" max="3846" width="9.85546875" style="2906" customWidth="1"/>
    <col min="3847" max="3847" width="9.5703125" style="2906" customWidth="1"/>
    <col min="3848" max="3848" width="12.42578125" style="2906" customWidth="1"/>
    <col min="3849" max="3849" width="13.140625" style="2906" customWidth="1"/>
    <col min="3850" max="3850" width="10.7109375" style="2906" customWidth="1"/>
    <col min="3851" max="4096" width="9.140625" style="2906"/>
    <col min="4097" max="4097" width="89" style="2906" customWidth="1"/>
    <col min="4098" max="4098" width="11.42578125" style="2906" customWidth="1"/>
    <col min="4099" max="4099" width="12.140625" style="2906" customWidth="1"/>
    <col min="4100" max="4100" width="11" style="2906" customWidth="1"/>
    <col min="4101" max="4101" width="11.5703125" style="2906" customWidth="1"/>
    <col min="4102" max="4102" width="9.85546875" style="2906" customWidth="1"/>
    <col min="4103" max="4103" width="9.5703125" style="2906" customWidth="1"/>
    <col min="4104" max="4104" width="12.42578125" style="2906" customWidth="1"/>
    <col min="4105" max="4105" width="13.140625" style="2906" customWidth="1"/>
    <col min="4106" max="4106" width="10.7109375" style="2906" customWidth="1"/>
    <col min="4107" max="4352" width="9.140625" style="2906"/>
    <col min="4353" max="4353" width="89" style="2906" customWidth="1"/>
    <col min="4354" max="4354" width="11.42578125" style="2906" customWidth="1"/>
    <col min="4355" max="4355" width="12.140625" style="2906" customWidth="1"/>
    <col min="4356" max="4356" width="11" style="2906" customWidth="1"/>
    <col min="4357" max="4357" width="11.5703125" style="2906" customWidth="1"/>
    <col min="4358" max="4358" width="9.85546875" style="2906" customWidth="1"/>
    <col min="4359" max="4359" width="9.5703125" style="2906" customWidth="1"/>
    <col min="4360" max="4360" width="12.42578125" style="2906" customWidth="1"/>
    <col min="4361" max="4361" width="13.140625" style="2906" customWidth="1"/>
    <col min="4362" max="4362" width="10.7109375" style="2906" customWidth="1"/>
    <col min="4363" max="4608" width="9.140625" style="2906"/>
    <col min="4609" max="4609" width="89" style="2906" customWidth="1"/>
    <col min="4610" max="4610" width="11.42578125" style="2906" customWidth="1"/>
    <col min="4611" max="4611" width="12.140625" style="2906" customWidth="1"/>
    <col min="4612" max="4612" width="11" style="2906" customWidth="1"/>
    <col min="4613" max="4613" width="11.5703125" style="2906" customWidth="1"/>
    <col min="4614" max="4614" width="9.85546875" style="2906" customWidth="1"/>
    <col min="4615" max="4615" width="9.5703125" style="2906" customWidth="1"/>
    <col min="4616" max="4616" width="12.42578125" style="2906" customWidth="1"/>
    <col min="4617" max="4617" width="13.140625" style="2906" customWidth="1"/>
    <col min="4618" max="4618" width="10.7109375" style="2906" customWidth="1"/>
    <col min="4619" max="4864" width="9.140625" style="2906"/>
    <col min="4865" max="4865" width="89" style="2906" customWidth="1"/>
    <col min="4866" max="4866" width="11.42578125" style="2906" customWidth="1"/>
    <col min="4867" max="4867" width="12.140625" style="2906" customWidth="1"/>
    <col min="4868" max="4868" width="11" style="2906" customWidth="1"/>
    <col min="4869" max="4869" width="11.5703125" style="2906" customWidth="1"/>
    <col min="4870" max="4870" width="9.85546875" style="2906" customWidth="1"/>
    <col min="4871" max="4871" width="9.5703125" style="2906" customWidth="1"/>
    <col min="4872" max="4872" width="12.42578125" style="2906" customWidth="1"/>
    <col min="4873" max="4873" width="13.140625" style="2906" customWidth="1"/>
    <col min="4874" max="4874" width="10.7109375" style="2906" customWidth="1"/>
    <col min="4875" max="5120" width="9.140625" style="2906"/>
    <col min="5121" max="5121" width="89" style="2906" customWidth="1"/>
    <col min="5122" max="5122" width="11.42578125" style="2906" customWidth="1"/>
    <col min="5123" max="5123" width="12.140625" style="2906" customWidth="1"/>
    <col min="5124" max="5124" width="11" style="2906" customWidth="1"/>
    <col min="5125" max="5125" width="11.5703125" style="2906" customWidth="1"/>
    <col min="5126" max="5126" width="9.85546875" style="2906" customWidth="1"/>
    <col min="5127" max="5127" width="9.5703125" style="2906" customWidth="1"/>
    <col min="5128" max="5128" width="12.42578125" style="2906" customWidth="1"/>
    <col min="5129" max="5129" width="13.140625" style="2906" customWidth="1"/>
    <col min="5130" max="5130" width="10.7109375" style="2906" customWidth="1"/>
    <col min="5131" max="5376" width="9.140625" style="2906"/>
    <col min="5377" max="5377" width="89" style="2906" customWidth="1"/>
    <col min="5378" max="5378" width="11.42578125" style="2906" customWidth="1"/>
    <col min="5379" max="5379" width="12.140625" style="2906" customWidth="1"/>
    <col min="5380" max="5380" width="11" style="2906" customWidth="1"/>
    <col min="5381" max="5381" width="11.5703125" style="2906" customWidth="1"/>
    <col min="5382" max="5382" width="9.85546875" style="2906" customWidth="1"/>
    <col min="5383" max="5383" width="9.5703125" style="2906" customWidth="1"/>
    <col min="5384" max="5384" width="12.42578125" style="2906" customWidth="1"/>
    <col min="5385" max="5385" width="13.140625" style="2906" customWidth="1"/>
    <col min="5386" max="5386" width="10.7109375" style="2906" customWidth="1"/>
    <col min="5387" max="5632" width="9.140625" style="2906"/>
    <col min="5633" max="5633" width="89" style="2906" customWidth="1"/>
    <col min="5634" max="5634" width="11.42578125" style="2906" customWidth="1"/>
    <col min="5635" max="5635" width="12.140625" style="2906" customWidth="1"/>
    <col min="5636" max="5636" width="11" style="2906" customWidth="1"/>
    <col min="5637" max="5637" width="11.5703125" style="2906" customWidth="1"/>
    <col min="5638" max="5638" width="9.85546875" style="2906" customWidth="1"/>
    <col min="5639" max="5639" width="9.5703125" style="2906" customWidth="1"/>
    <col min="5640" max="5640" width="12.42578125" style="2906" customWidth="1"/>
    <col min="5641" max="5641" width="13.140625" style="2906" customWidth="1"/>
    <col min="5642" max="5642" width="10.7109375" style="2906" customWidth="1"/>
    <col min="5643" max="5888" width="9.140625" style="2906"/>
    <col min="5889" max="5889" width="89" style="2906" customWidth="1"/>
    <col min="5890" max="5890" width="11.42578125" style="2906" customWidth="1"/>
    <col min="5891" max="5891" width="12.140625" style="2906" customWidth="1"/>
    <col min="5892" max="5892" width="11" style="2906" customWidth="1"/>
    <col min="5893" max="5893" width="11.5703125" style="2906" customWidth="1"/>
    <col min="5894" max="5894" width="9.85546875" style="2906" customWidth="1"/>
    <col min="5895" max="5895" width="9.5703125" style="2906" customWidth="1"/>
    <col min="5896" max="5896" width="12.42578125" style="2906" customWidth="1"/>
    <col min="5897" max="5897" width="13.140625" style="2906" customWidth="1"/>
    <col min="5898" max="5898" width="10.7109375" style="2906" customWidth="1"/>
    <col min="5899" max="6144" width="9.140625" style="2906"/>
    <col min="6145" max="6145" width="89" style="2906" customWidth="1"/>
    <col min="6146" max="6146" width="11.42578125" style="2906" customWidth="1"/>
    <col min="6147" max="6147" width="12.140625" style="2906" customWidth="1"/>
    <col min="6148" max="6148" width="11" style="2906" customWidth="1"/>
    <col min="6149" max="6149" width="11.5703125" style="2906" customWidth="1"/>
    <col min="6150" max="6150" width="9.85546875" style="2906" customWidth="1"/>
    <col min="6151" max="6151" width="9.5703125" style="2906" customWidth="1"/>
    <col min="6152" max="6152" width="12.42578125" style="2906" customWidth="1"/>
    <col min="6153" max="6153" width="13.140625" style="2906" customWidth="1"/>
    <col min="6154" max="6154" width="10.7109375" style="2906" customWidth="1"/>
    <col min="6155" max="6400" width="9.140625" style="2906"/>
    <col min="6401" max="6401" width="89" style="2906" customWidth="1"/>
    <col min="6402" max="6402" width="11.42578125" style="2906" customWidth="1"/>
    <col min="6403" max="6403" width="12.140625" style="2906" customWidth="1"/>
    <col min="6404" max="6404" width="11" style="2906" customWidth="1"/>
    <col min="6405" max="6405" width="11.5703125" style="2906" customWidth="1"/>
    <col min="6406" max="6406" width="9.85546875" style="2906" customWidth="1"/>
    <col min="6407" max="6407" width="9.5703125" style="2906" customWidth="1"/>
    <col min="6408" max="6408" width="12.42578125" style="2906" customWidth="1"/>
    <col min="6409" max="6409" width="13.140625" style="2906" customWidth="1"/>
    <col min="6410" max="6410" width="10.7109375" style="2906" customWidth="1"/>
    <col min="6411" max="6656" width="9.140625" style="2906"/>
    <col min="6657" max="6657" width="89" style="2906" customWidth="1"/>
    <col min="6658" max="6658" width="11.42578125" style="2906" customWidth="1"/>
    <col min="6659" max="6659" width="12.140625" style="2906" customWidth="1"/>
    <col min="6660" max="6660" width="11" style="2906" customWidth="1"/>
    <col min="6661" max="6661" width="11.5703125" style="2906" customWidth="1"/>
    <col min="6662" max="6662" width="9.85546875" style="2906" customWidth="1"/>
    <col min="6663" max="6663" width="9.5703125" style="2906" customWidth="1"/>
    <col min="6664" max="6664" width="12.42578125" style="2906" customWidth="1"/>
    <col min="6665" max="6665" width="13.140625" style="2906" customWidth="1"/>
    <col min="6666" max="6666" width="10.7109375" style="2906" customWidth="1"/>
    <col min="6667" max="6912" width="9.140625" style="2906"/>
    <col min="6913" max="6913" width="89" style="2906" customWidth="1"/>
    <col min="6914" max="6914" width="11.42578125" style="2906" customWidth="1"/>
    <col min="6915" max="6915" width="12.140625" style="2906" customWidth="1"/>
    <col min="6916" max="6916" width="11" style="2906" customWidth="1"/>
    <col min="6917" max="6917" width="11.5703125" style="2906" customWidth="1"/>
    <col min="6918" max="6918" width="9.85546875" style="2906" customWidth="1"/>
    <col min="6919" max="6919" width="9.5703125" style="2906" customWidth="1"/>
    <col min="6920" max="6920" width="12.42578125" style="2906" customWidth="1"/>
    <col min="6921" max="6921" width="13.140625" style="2906" customWidth="1"/>
    <col min="6922" max="6922" width="10.7109375" style="2906" customWidth="1"/>
    <col min="6923" max="7168" width="9.140625" style="2906"/>
    <col min="7169" max="7169" width="89" style="2906" customWidth="1"/>
    <col min="7170" max="7170" width="11.42578125" style="2906" customWidth="1"/>
    <col min="7171" max="7171" width="12.140625" style="2906" customWidth="1"/>
    <col min="7172" max="7172" width="11" style="2906" customWidth="1"/>
    <col min="7173" max="7173" width="11.5703125" style="2906" customWidth="1"/>
    <col min="7174" max="7174" width="9.85546875" style="2906" customWidth="1"/>
    <col min="7175" max="7175" width="9.5703125" style="2906" customWidth="1"/>
    <col min="7176" max="7176" width="12.42578125" style="2906" customWidth="1"/>
    <col min="7177" max="7177" width="13.140625" style="2906" customWidth="1"/>
    <col min="7178" max="7178" width="10.7109375" style="2906" customWidth="1"/>
    <col min="7179" max="7424" width="9.140625" style="2906"/>
    <col min="7425" max="7425" width="89" style="2906" customWidth="1"/>
    <col min="7426" max="7426" width="11.42578125" style="2906" customWidth="1"/>
    <col min="7427" max="7427" width="12.140625" style="2906" customWidth="1"/>
    <col min="7428" max="7428" width="11" style="2906" customWidth="1"/>
    <col min="7429" max="7429" width="11.5703125" style="2906" customWidth="1"/>
    <col min="7430" max="7430" width="9.85546875" style="2906" customWidth="1"/>
    <col min="7431" max="7431" width="9.5703125" style="2906" customWidth="1"/>
    <col min="7432" max="7432" width="12.42578125" style="2906" customWidth="1"/>
    <col min="7433" max="7433" width="13.140625" style="2906" customWidth="1"/>
    <col min="7434" max="7434" width="10.7109375" style="2906" customWidth="1"/>
    <col min="7435" max="7680" width="9.140625" style="2906"/>
    <col min="7681" max="7681" width="89" style="2906" customWidth="1"/>
    <col min="7682" max="7682" width="11.42578125" style="2906" customWidth="1"/>
    <col min="7683" max="7683" width="12.140625" style="2906" customWidth="1"/>
    <col min="7684" max="7684" width="11" style="2906" customWidth="1"/>
    <col min="7685" max="7685" width="11.5703125" style="2906" customWidth="1"/>
    <col min="7686" max="7686" width="9.85546875" style="2906" customWidth="1"/>
    <col min="7687" max="7687" width="9.5703125" style="2906" customWidth="1"/>
    <col min="7688" max="7688" width="12.42578125" style="2906" customWidth="1"/>
    <col min="7689" max="7689" width="13.140625" style="2906" customWidth="1"/>
    <col min="7690" max="7690" width="10.7109375" style="2906" customWidth="1"/>
    <col min="7691" max="7936" width="9.140625" style="2906"/>
    <col min="7937" max="7937" width="89" style="2906" customWidth="1"/>
    <col min="7938" max="7938" width="11.42578125" style="2906" customWidth="1"/>
    <col min="7939" max="7939" width="12.140625" style="2906" customWidth="1"/>
    <col min="7940" max="7940" width="11" style="2906" customWidth="1"/>
    <col min="7941" max="7941" width="11.5703125" style="2906" customWidth="1"/>
    <col min="7942" max="7942" width="9.85546875" style="2906" customWidth="1"/>
    <col min="7943" max="7943" width="9.5703125" style="2906" customWidth="1"/>
    <col min="7944" max="7944" width="12.42578125" style="2906" customWidth="1"/>
    <col min="7945" max="7945" width="13.140625" style="2906" customWidth="1"/>
    <col min="7946" max="7946" width="10.7109375" style="2906" customWidth="1"/>
    <col min="7947" max="8192" width="9.140625" style="2906"/>
    <col min="8193" max="8193" width="89" style="2906" customWidth="1"/>
    <col min="8194" max="8194" width="11.42578125" style="2906" customWidth="1"/>
    <col min="8195" max="8195" width="12.140625" style="2906" customWidth="1"/>
    <col min="8196" max="8196" width="11" style="2906" customWidth="1"/>
    <col min="8197" max="8197" width="11.5703125" style="2906" customWidth="1"/>
    <col min="8198" max="8198" width="9.85546875" style="2906" customWidth="1"/>
    <col min="8199" max="8199" width="9.5703125" style="2906" customWidth="1"/>
    <col min="8200" max="8200" width="12.42578125" style="2906" customWidth="1"/>
    <col min="8201" max="8201" width="13.140625" style="2906" customWidth="1"/>
    <col min="8202" max="8202" width="10.7109375" style="2906" customWidth="1"/>
    <col min="8203" max="8448" width="9.140625" style="2906"/>
    <col min="8449" max="8449" width="89" style="2906" customWidth="1"/>
    <col min="8450" max="8450" width="11.42578125" style="2906" customWidth="1"/>
    <col min="8451" max="8451" width="12.140625" style="2906" customWidth="1"/>
    <col min="8452" max="8452" width="11" style="2906" customWidth="1"/>
    <col min="8453" max="8453" width="11.5703125" style="2906" customWidth="1"/>
    <col min="8454" max="8454" width="9.85546875" style="2906" customWidth="1"/>
    <col min="8455" max="8455" width="9.5703125" style="2906" customWidth="1"/>
    <col min="8456" max="8456" width="12.42578125" style="2906" customWidth="1"/>
    <col min="8457" max="8457" width="13.140625" style="2906" customWidth="1"/>
    <col min="8458" max="8458" width="10.7109375" style="2906" customWidth="1"/>
    <col min="8459" max="8704" width="9.140625" style="2906"/>
    <col min="8705" max="8705" width="89" style="2906" customWidth="1"/>
    <col min="8706" max="8706" width="11.42578125" style="2906" customWidth="1"/>
    <col min="8707" max="8707" width="12.140625" style="2906" customWidth="1"/>
    <col min="8708" max="8708" width="11" style="2906" customWidth="1"/>
    <col min="8709" max="8709" width="11.5703125" style="2906" customWidth="1"/>
    <col min="8710" max="8710" width="9.85546875" style="2906" customWidth="1"/>
    <col min="8711" max="8711" width="9.5703125" style="2906" customWidth="1"/>
    <col min="8712" max="8712" width="12.42578125" style="2906" customWidth="1"/>
    <col min="8713" max="8713" width="13.140625" style="2906" customWidth="1"/>
    <col min="8714" max="8714" width="10.7109375" style="2906" customWidth="1"/>
    <col min="8715" max="8960" width="9.140625" style="2906"/>
    <col min="8961" max="8961" width="89" style="2906" customWidth="1"/>
    <col min="8962" max="8962" width="11.42578125" style="2906" customWidth="1"/>
    <col min="8963" max="8963" width="12.140625" style="2906" customWidth="1"/>
    <col min="8964" max="8964" width="11" style="2906" customWidth="1"/>
    <col min="8965" max="8965" width="11.5703125" style="2906" customWidth="1"/>
    <col min="8966" max="8966" width="9.85546875" style="2906" customWidth="1"/>
    <col min="8967" max="8967" width="9.5703125" style="2906" customWidth="1"/>
    <col min="8968" max="8968" width="12.42578125" style="2906" customWidth="1"/>
    <col min="8969" max="8969" width="13.140625" style="2906" customWidth="1"/>
    <col min="8970" max="8970" width="10.7109375" style="2906" customWidth="1"/>
    <col min="8971" max="9216" width="9.140625" style="2906"/>
    <col min="9217" max="9217" width="89" style="2906" customWidth="1"/>
    <col min="9218" max="9218" width="11.42578125" style="2906" customWidth="1"/>
    <col min="9219" max="9219" width="12.140625" style="2906" customWidth="1"/>
    <col min="9220" max="9220" width="11" style="2906" customWidth="1"/>
    <col min="9221" max="9221" width="11.5703125" style="2906" customWidth="1"/>
    <col min="9222" max="9222" width="9.85546875" style="2906" customWidth="1"/>
    <col min="9223" max="9223" width="9.5703125" style="2906" customWidth="1"/>
    <col min="9224" max="9224" width="12.42578125" style="2906" customWidth="1"/>
    <col min="9225" max="9225" width="13.140625" style="2906" customWidth="1"/>
    <col min="9226" max="9226" width="10.7109375" style="2906" customWidth="1"/>
    <col min="9227" max="9472" width="9.140625" style="2906"/>
    <col min="9473" max="9473" width="89" style="2906" customWidth="1"/>
    <col min="9474" max="9474" width="11.42578125" style="2906" customWidth="1"/>
    <col min="9475" max="9475" width="12.140625" style="2906" customWidth="1"/>
    <col min="9476" max="9476" width="11" style="2906" customWidth="1"/>
    <col min="9477" max="9477" width="11.5703125" style="2906" customWidth="1"/>
    <col min="9478" max="9478" width="9.85546875" style="2906" customWidth="1"/>
    <col min="9479" max="9479" width="9.5703125" style="2906" customWidth="1"/>
    <col min="9480" max="9480" width="12.42578125" style="2906" customWidth="1"/>
    <col min="9481" max="9481" width="13.140625" style="2906" customWidth="1"/>
    <col min="9482" max="9482" width="10.7109375" style="2906" customWidth="1"/>
    <col min="9483" max="9728" width="9.140625" style="2906"/>
    <col min="9729" max="9729" width="89" style="2906" customWidth="1"/>
    <col min="9730" max="9730" width="11.42578125" style="2906" customWidth="1"/>
    <col min="9731" max="9731" width="12.140625" style="2906" customWidth="1"/>
    <col min="9732" max="9732" width="11" style="2906" customWidth="1"/>
    <col min="9733" max="9733" width="11.5703125" style="2906" customWidth="1"/>
    <col min="9734" max="9734" width="9.85546875" style="2906" customWidth="1"/>
    <col min="9735" max="9735" width="9.5703125" style="2906" customWidth="1"/>
    <col min="9736" max="9736" width="12.42578125" style="2906" customWidth="1"/>
    <col min="9737" max="9737" width="13.140625" style="2906" customWidth="1"/>
    <col min="9738" max="9738" width="10.7109375" style="2906" customWidth="1"/>
    <col min="9739" max="9984" width="9.140625" style="2906"/>
    <col min="9985" max="9985" width="89" style="2906" customWidth="1"/>
    <col min="9986" max="9986" width="11.42578125" style="2906" customWidth="1"/>
    <col min="9987" max="9987" width="12.140625" style="2906" customWidth="1"/>
    <col min="9988" max="9988" width="11" style="2906" customWidth="1"/>
    <col min="9989" max="9989" width="11.5703125" style="2906" customWidth="1"/>
    <col min="9990" max="9990" width="9.85546875" style="2906" customWidth="1"/>
    <col min="9991" max="9991" width="9.5703125" style="2906" customWidth="1"/>
    <col min="9992" max="9992" width="12.42578125" style="2906" customWidth="1"/>
    <col min="9993" max="9993" width="13.140625" style="2906" customWidth="1"/>
    <col min="9994" max="9994" width="10.7109375" style="2906" customWidth="1"/>
    <col min="9995" max="10240" width="9.140625" style="2906"/>
    <col min="10241" max="10241" width="89" style="2906" customWidth="1"/>
    <col min="10242" max="10242" width="11.42578125" style="2906" customWidth="1"/>
    <col min="10243" max="10243" width="12.140625" style="2906" customWidth="1"/>
    <col min="10244" max="10244" width="11" style="2906" customWidth="1"/>
    <col min="10245" max="10245" width="11.5703125" style="2906" customWidth="1"/>
    <col min="10246" max="10246" width="9.85546875" style="2906" customWidth="1"/>
    <col min="10247" max="10247" width="9.5703125" style="2906" customWidth="1"/>
    <col min="10248" max="10248" width="12.42578125" style="2906" customWidth="1"/>
    <col min="10249" max="10249" width="13.140625" style="2906" customWidth="1"/>
    <col min="10250" max="10250" width="10.7109375" style="2906" customWidth="1"/>
    <col min="10251" max="10496" width="9.140625" style="2906"/>
    <col min="10497" max="10497" width="89" style="2906" customWidth="1"/>
    <col min="10498" max="10498" width="11.42578125" style="2906" customWidth="1"/>
    <col min="10499" max="10499" width="12.140625" style="2906" customWidth="1"/>
    <col min="10500" max="10500" width="11" style="2906" customWidth="1"/>
    <col min="10501" max="10501" width="11.5703125" style="2906" customWidth="1"/>
    <col min="10502" max="10502" width="9.85546875" style="2906" customWidth="1"/>
    <col min="10503" max="10503" width="9.5703125" style="2906" customWidth="1"/>
    <col min="10504" max="10504" width="12.42578125" style="2906" customWidth="1"/>
    <col min="10505" max="10505" width="13.140625" style="2906" customWidth="1"/>
    <col min="10506" max="10506" width="10.7109375" style="2906" customWidth="1"/>
    <col min="10507" max="10752" width="9.140625" style="2906"/>
    <col min="10753" max="10753" width="89" style="2906" customWidth="1"/>
    <col min="10754" max="10754" width="11.42578125" style="2906" customWidth="1"/>
    <col min="10755" max="10755" width="12.140625" style="2906" customWidth="1"/>
    <col min="10756" max="10756" width="11" style="2906" customWidth="1"/>
    <col min="10757" max="10757" width="11.5703125" style="2906" customWidth="1"/>
    <col min="10758" max="10758" width="9.85546875" style="2906" customWidth="1"/>
    <col min="10759" max="10759" width="9.5703125" style="2906" customWidth="1"/>
    <col min="10760" max="10760" width="12.42578125" style="2906" customWidth="1"/>
    <col min="10761" max="10761" width="13.140625" style="2906" customWidth="1"/>
    <col min="10762" max="10762" width="10.7109375" style="2906" customWidth="1"/>
    <col min="10763" max="11008" width="9.140625" style="2906"/>
    <col min="11009" max="11009" width="89" style="2906" customWidth="1"/>
    <col min="11010" max="11010" width="11.42578125" style="2906" customWidth="1"/>
    <col min="11011" max="11011" width="12.140625" style="2906" customWidth="1"/>
    <col min="11012" max="11012" width="11" style="2906" customWidth="1"/>
    <col min="11013" max="11013" width="11.5703125" style="2906" customWidth="1"/>
    <col min="11014" max="11014" width="9.85546875" style="2906" customWidth="1"/>
    <col min="11015" max="11015" width="9.5703125" style="2906" customWidth="1"/>
    <col min="11016" max="11016" width="12.42578125" style="2906" customWidth="1"/>
    <col min="11017" max="11017" width="13.140625" style="2906" customWidth="1"/>
    <col min="11018" max="11018" width="10.7109375" style="2906" customWidth="1"/>
    <col min="11019" max="11264" width="9.140625" style="2906"/>
    <col min="11265" max="11265" width="89" style="2906" customWidth="1"/>
    <col min="11266" max="11266" width="11.42578125" style="2906" customWidth="1"/>
    <col min="11267" max="11267" width="12.140625" style="2906" customWidth="1"/>
    <col min="11268" max="11268" width="11" style="2906" customWidth="1"/>
    <col min="11269" max="11269" width="11.5703125" style="2906" customWidth="1"/>
    <col min="11270" max="11270" width="9.85546875" style="2906" customWidth="1"/>
    <col min="11271" max="11271" width="9.5703125" style="2906" customWidth="1"/>
    <col min="11272" max="11272" width="12.42578125" style="2906" customWidth="1"/>
    <col min="11273" max="11273" width="13.140625" style="2906" customWidth="1"/>
    <col min="11274" max="11274" width="10.7109375" style="2906" customWidth="1"/>
    <col min="11275" max="11520" width="9.140625" style="2906"/>
    <col min="11521" max="11521" width="89" style="2906" customWidth="1"/>
    <col min="11522" max="11522" width="11.42578125" style="2906" customWidth="1"/>
    <col min="11523" max="11523" width="12.140625" style="2906" customWidth="1"/>
    <col min="11524" max="11524" width="11" style="2906" customWidth="1"/>
    <col min="11525" max="11525" width="11.5703125" style="2906" customWidth="1"/>
    <col min="11526" max="11526" width="9.85546875" style="2906" customWidth="1"/>
    <col min="11527" max="11527" width="9.5703125" style="2906" customWidth="1"/>
    <col min="11528" max="11528" width="12.42578125" style="2906" customWidth="1"/>
    <col min="11529" max="11529" width="13.140625" style="2906" customWidth="1"/>
    <col min="11530" max="11530" width="10.7109375" style="2906" customWidth="1"/>
    <col min="11531" max="11776" width="9.140625" style="2906"/>
    <col min="11777" max="11777" width="89" style="2906" customWidth="1"/>
    <col min="11778" max="11778" width="11.42578125" style="2906" customWidth="1"/>
    <col min="11779" max="11779" width="12.140625" style="2906" customWidth="1"/>
    <col min="11780" max="11780" width="11" style="2906" customWidth="1"/>
    <col min="11781" max="11781" width="11.5703125" style="2906" customWidth="1"/>
    <col min="11782" max="11782" width="9.85546875" style="2906" customWidth="1"/>
    <col min="11783" max="11783" width="9.5703125" style="2906" customWidth="1"/>
    <col min="11784" max="11784" width="12.42578125" style="2906" customWidth="1"/>
    <col min="11785" max="11785" width="13.140625" style="2906" customWidth="1"/>
    <col min="11786" max="11786" width="10.7109375" style="2906" customWidth="1"/>
    <col min="11787" max="12032" width="9.140625" style="2906"/>
    <col min="12033" max="12033" width="89" style="2906" customWidth="1"/>
    <col min="12034" max="12034" width="11.42578125" style="2906" customWidth="1"/>
    <col min="12035" max="12035" width="12.140625" style="2906" customWidth="1"/>
    <col min="12036" max="12036" width="11" style="2906" customWidth="1"/>
    <col min="12037" max="12037" width="11.5703125" style="2906" customWidth="1"/>
    <col min="12038" max="12038" width="9.85546875" style="2906" customWidth="1"/>
    <col min="12039" max="12039" width="9.5703125" style="2906" customWidth="1"/>
    <col min="12040" max="12040" width="12.42578125" style="2906" customWidth="1"/>
    <col min="12041" max="12041" width="13.140625" style="2906" customWidth="1"/>
    <col min="12042" max="12042" width="10.7109375" style="2906" customWidth="1"/>
    <col min="12043" max="12288" width="9.140625" style="2906"/>
    <col min="12289" max="12289" width="89" style="2906" customWidth="1"/>
    <col min="12290" max="12290" width="11.42578125" style="2906" customWidth="1"/>
    <col min="12291" max="12291" width="12.140625" style="2906" customWidth="1"/>
    <col min="12292" max="12292" width="11" style="2906" customWidth="1"/>
    <col min="12293" max="12293" width="11.5703125" style="2906" customWidth="1"/>
    <col min="12294" max="12294" width="9.85546875" style="2906" customWidth="1"/>
    <col min="12295" max="12295" width="9.5703125" style="2906" customWidth="1"/>
    <col min="12296" max="12296" width="12.42578125" style="2906" customWidth="1"/>
    <col min="12297" max="12297" width="13.140625" style="2906" customWidth="1"/>
    <col min="12298" max="12298" width="10.7109375" style="2906" customWidth="1"/>
    <col min="12299" max="12544" width="9.140625" style="2906"/>
    <col min="12545" max="12545" width="89" style="2906" customWidth="1"/>
    <col min="12546" max="12546" width="11.42578125" style="2906" customWidth="1"/>
    <col min="12547" max="12547" width="12.140625" style="2906" customWidth="1"/>
    <col min="12548" max="12548" width="11" style="2906" customWidth="1"/>
    <col min="12549" max="12549" width="11.5703125" style="2906" customWidth="1"/>
    <col min="12550" max="12550" width="9.85546875" style="2906" customWidth="1"/>
    <col min="12551" max="12551" width="9.5703125" style="2906" customWidth="1"/>
    <col min="12552" max="12552" width="12.42578125" style="2906" customWidth="1"/>
    <col min="12553" max="12553" width="13.140625" style="2906" customWidth="1"/>
    <col min="12554" max="12554" width="10.7109375" style="2906" customWidth="1"/>
    <col min="12555" max="12800" width="9.140625" style="2906"/>
    <col min="12801" max="12801" width="89" style="2906" customWidth="1"/>
    <col min="12802" max="12802" width="11.42578125" style="2906" customWidth="1"/>
    <col min="12803" max="12803" width="12.140625" style="2906" customWidth="1"/>
    <col min="12804" max="12804" width="11" style="2906" customWidth="1"/>
    <col min="12805" max="12805" width="11.5703125" style="2906" customWidth="1"/>
    <col min="12806" max="12806" width="9.85546875" style="2906" customWidth="1"/>
    <col min="12807" max="12807" width="9.5703125" style="2906" customWidth="1"/>
    <col min="12808" max="12808" width="12.42578125" style="2906" customWidth="1"/>
    <col min="12809" max="12809" width="13.140625" style="2906" customWidth="1"/>
    <col min="12810" max="12810" width="10.7109375" style="2906" customWidth="1"/>
    <col min="12811" max="13056" width="9.140625" style="2906"/>
    <col min="13057" max="13057" width="89" style="2906" customWidth="1"/>
    <col min="13058" max="13058" width="11.42578125" style="2906" customWidth="1"/>
    <col min="13059" max="13059" width="12.140625" style="2906" customWidth="1"/>
    <col min="13060" max="13060" width="11" style="2906" customWidth="1"/>
    <col min="13061" max="13061" width="11.5703125" style="2906" customWidth="1"/>
    <col min="13062" max="13062" width="9.85546875" style="2906" customWidth="1"/>
    <col min="13063" max="13063" width="9.5703125" style="2906" customWidth="1"/>
    <col min="13064" max="13064" width="12.42578125" style="2906" customWidth="1"/>
    <col min="13065" max="13065" width="13.140625" style="2906" customWidth="1"/>
    <col min="13066" max="13066" width="10.7109375" style="2906" customWidth="1"/>
    <col min="13067" max="13312" width="9.140625" style="2906"/>
    <col min="13313" max="13313" width="89" style="2906" customWidth="1"/>
    <col min="13314" max="13314" width="11.42578125" style="2906" customWidth="1"/>
    <col min="13315" max="13315" width="12.140625" style="2906" customWidth="1"/>
    <col min="13316" max="13316" width="11" style="2906" customWidth="1"/>
    <col min="13317" max="13317" width="11.5703125" style="2906" customWidth="1"/>
    <col min="13318" max="13318" width="9.85546875" style="2906" customWidth="1"/>
    <col min="13319" max="13319" width="9.5703125" style="2906" customWidth="1"/>
    <col min="13320" max="13320" width="12.42578125" style="2906" customWidth="1"/>
    <col min="13321" max="13321" width="13.140625" style="2906" customWidth="1"/>
    <col min="13322" max="13322" width="10.7109375" style="2906" customWidth="1"/>
    <col min="13323" max="13568" width="9.140625" style="2906"/>
    <col min="13569" max="13569" width="89" style="2906" customWidth="1"/>
    <col min="13570" max="13570" width="11.42578125" style="2906" customWidth="1"/>
    <col min="13571" max="13571" width="12.140625" style="2906" customWidth="1"/>
    <col min="13572" max="13572" width="11" style="2906" customWidth="1"/>
    <col min="13573" max="13573" width="11.5703125" style="2906" customWidth="1"/>
    <col min="13574" max="13574" width="9.85546875" style="2906" customWidth="1"/>
    <col min="13575" max="13575" width="9.5703125" style="2906" customWidth="1"/>
    <col min="13576" max="13576" width="12.42578125" style="2906" customWidth="1"/>
    <col min="13577" max="13577" width="13.140625" style="2906" customWidth="1"/>
    <col min="13578" max="13578" width="10.7109375" style="2906" customWidth="1"/>
    <col min="13579" max="13824" width="9.140625" style="2906"/>
    <col min="13825" max="13825" width="89" style="2906" customWidth="1"/>
    <col min="13826" max="13826" width="11.42578125" style="2906" customWidth="1"/>
    <col min="13827" max="13827" width="12.140625" style="2906" customWidth="1"/>
    <col min="13828" max="13828" width="11" style="2906" customWidth="1"/>
    <col min="13829" max="13829" width="11.5703125" style="2906" customWidth="1"/>
    <col min="13830" max="13830" width="9.85546875" style="2906" customWidth="1"/>
    <col min="13831" max="13831" width="9.5703125" style="2906" customWidth="1"/>
    <col min="13832" max="13832" width="12.42578125" style="2906" customWidth="1"/>
    <col min="13833" max="13833" width="13.140625" style="2906" customWidth="1"/>
    <col min="13834" max="13834" width="10.7109375" style="2906" customWidth="1"/>
    <col min="13835" max="14080" width="9.140625" style="2906"/>
    <col min="14081" max="14081" width="89" style="2906" customWidth="1"/>
    <col min="14082" max="14082" width="11.42578125" style="2906" customWidth="1"/>
    <col min="14083" max="14083" width="12.140625" style="2906" customWidth="1"/>
    <col min="14084" max="14084" width="11" style="2906" customWidth="1"/>
    <col min="14085" max="14085" width="11.5703125" style="2906" customWidth="1"/>
    <col min="14086" max="14086" width="9.85546875" style="2906" customWidth="1"/>
    <col min="14087" max="14087" width="9.5703125" style="2906" customWidth="1"/>
    <col min="14088" max="14088" width="12.42578125" style="2906" customWidth="1"/>
    <col min="14089" max="14089" width="13.140625" style="2906" customWidth="1"/>
    <col min="14090" max="14090" width="10.7109375" style="2906" customWidth="1"/>
    <col min="14091" max="14336" width="9.140625" style="2906"/>
    <col min="14337" max="14337" width="89" style="2906" customWidth="1"/>
    <col min="14338" max="14338" width="11.42578125" style="2906" customWidth="1"/>
    <col min="14339" max="14339" width="12.140625" style="2906" customWidth="1"/>
    <col min="14340" max="14340" width="11" style="2906" customWidth="1"/>
    <col min="14341" max="14341" width="11.5703125" style="2906" customWidth="1"/>
    <col min="14342" max="14342" width="9.85546875" style="2906" customWidth="1"/>
    <col min="14343" max="14343" width="9.5703125" style="2906" customWidth="1"/>
    <col min="14344" max="14344" width="12.42578125" style="2906" customWidth="1"/>
    <col min="14345" max="14345" width="13.140625" style="2906" customWidth="1"/>
    <col min="14346" max="14346" width="10.7109375" style="2906" customWidth="1"/>
    <col min="14347" max="14592" width="9.140625" style="2906"/>
    <col min="14593" max="14593" width="89" style="2906" customWidth="1"/>
    <col min="14594" max="14594" width="11.42578125" style="2906" customWidth="1"/>
    <col min="14595" max="14595" width="12.140625" style="2906" customWidth="1"/>
    <col min="14596" max="14596" width="11" style="2906" customWidth="1"/>
    <col min="14597" max="14597" width="11.5703125" style="2906" customWidth="1"/>
    <col min="14598" max="14598" width="9.85546875" style="2906" customWidth="1"/>
    <col min="14599" max="14599" width="9.5703125" style="2906" customWidth="1"/>
    <col min="14600" max="14600" width="12.42578125" style="2906" customWidth="1"/>
    <col min="14601" max="14601" width="13.140625" style="2906" customWidth="1"/>
    <col min="14602" max="14602" width="10.7109375" style="2906" customWidth="1"/>
    <col min="14603" max="14848" width="9.140625" style="2906"/>
    <col min="14849" max="14849" width="89" style="2906" customWidth="1"/>
    <col min="14850" max="14850" width="11.42578125" style="2906" customWidth="1"/>
    <col min="14851" max="14851" width="12.140625" style="2906" customWidth="1"/>
    <col min="14852" max="14852" width="11" style="2906" customWidth="1"/>
    <col min="14853" max="14853" width="11.5703125" style="2906" customWidth="1"/>
    <col min="14854" max="14854" width="9.85546875" style="2906" customWidth="1"/>
    <col min="14855" max="14855" width="9.5703125" style="2906" customWidth="1"/>
    <col min="14856" max="14856" width="12.42578125" style="2906" customWidth="1"/>
    <col min="14857" max="14857" width="13.140625" style="2906" customWidth="1"/>
    <col min="14858" max="14858" width="10.7109375" style="2906" customWidth="1"/>
    <col min="14859" max="15104" width="9.140625" style="2906"/>
    <col min="15105" max="15105" width="89" style="2906" customWidth="1"/>
    <col min="15106" max="15106" width="11.42578125" style="2906" customWidth="1"/>
    <col min="15107" max="15107" width="12.140625" style="2906" customWidth="1"/>
    <col min="15108" max="15108" width="11" style="2906" customWidth="1"/>
    <col min="15109" max="15109" width="11.5703125" style="2906" customWidth="1"/>
    <col min="15110" max="15110" width="9.85546875" style="2906" customWidth="1"/>
    <col min="15111" max="15111" width="9.5703125" style="2906" customWidth="1"/>
    <col min="15112" max="15112" width="12.42578125" style="2906" customWidth="1"/>
    <col min="15113" max="15113" width="13.140625" style="2906" customWidth="1"/>
    <col min="15114" max="15114" width="10.7109375" style="2906" customWidth="1"/>
    <col min="15115" max="15360" width="9.140625" style="2906"/>
    <col min="15361" max="15361" width="89" style="2906" customWidth="1"/>
    <col min="15362" max="15362" width="11.42578125" style="2906" customWidth="1"/>
    <col min="15363" max="15363" width="12.140625" style="2906" customWidth="1"/>
    <col min="15364" max="15364" width="11" style="2906" customWidth="1"/>
    <col min="15365" max="15365" width="11.5703125" style="2906" customWidth="1"/>
    <col min="15366" max="15366" width="9.85546875" style="2906" customWidth="1"/>
    <col min="15367" max="15367" width="9.5703125" style="2906" customWidth="1"/>
    <col min="15368" max="15368" width="12.42578125" style="2906" customWidth="1"/>
    <col min="15369" max="15369" width="13.140625" style="2906" customWidth="1"/>
    <col min="15370" max="15370" width="10.7109375" style="2906" customWidth="1"/>
    <col min="15371" max="15616" width="9.140625" style="2906"/>
    <col min="15617" max="15617" width="89" style="2906" customWidth="1"/>
    <col min="15618" max="15618" width="11.42578125" style="2906" customWidth="1"/>
    <col min="15619" max="15619" width="12.140625" style="2906" customWidth="1"/>
    <col min="15620" max="15620" width="11" style="2906" customWidth="1"/>
    <col min="15621" max="15621" width="11.5703125" style="2906" customWidth="1"/>
    <col min="15622" max="15622" width="9.85546875" style="2906" customWidth="1"/>
    <col min="15623" max="15623" width="9.5703125" style="2906" customWidth="1"/>
    <col min="15624" max="15624" width="12.42578125" style="2906" customWidth="1"/>
    <col min="15625" max="15625" width="13.140625" style="2906" customWidth="1"/>
    <col min="15626" max="15626" width="10.7109375" style="2906" customWidth="1"/>
    <col min="15627" max="15872" width="9.140625" style="2906"/>
    <col min="15873" max="15873" width="89" style="2906" customWidth="1"/>
    <col min="15874" max="15874" width="11.42578125" style="2906" customWidth="1"/>
    <col min="15875" max="15875" width="12.140625" style="2906" customWidth="1"/>
    <col min="15876" max="15876" width="11" style="2906" customWidth="1"/>
    <col min="15877" max="15877" width="11.5703125" style="2906" customWidth="1"/>
    <col min="15878" max="15878" width="9.85546875" style="2906" customWidth="1"/>
    <col min="15879" max="15879" width="9.5703125" style="2906" customWidth="1"/>
    <col min="15880" max="15880" width="12.42578125" style="2906" customWidth="1"/>
    <col min="15881" max="15881" width="13.140625" style="2906" customWidth="1"/>
    <col min="15882" max="15882" width="10.7109375" style="2906" customWidth="1"/>
    <col min="15883" max="16128" width="9.140625" style="2906"/>
    <col min="16129" max="16129" width="89" style="2906" customWidth="1"/>
    <col min="16130" max="16130" width="11.42578125" style="2906" customWidth="1"/>
    <col min="16131" max="16131" width="12.140625" style="2906" customWidth="1"/>
    <col min="16132" max="16132" width="11" style="2906" customWidth="1"/>
    <col min="16133" max="16133" width="11.5703125" style="2906" customWidth="1"/>
    <col min="16134" max="16134" width="9.85546875" style="2906" customWidth="1"/>
    <col min="16135" max="16135" width="9.5703125" style="2906" customWidth="1"/>
    <col min="16136" max="16136" width="12.42578125" style="2906" customWidth="1"/>
    <col min="16137" max="16137" width="13.140625" style="2906" customWidth="1"/>
    <col min="16138" max="16138" width="10.7109375" style="2906" customWidth="1"/>
    <col min="16139" max="16384" width="9.140625" style="2906"/>
  </cols>
  <sheetData>
    <row r="1" spans="1:10" ht="84.75" customHeight="1" x14ac:dyDescent="0.3">
      <c r="A1" s="3555" t="s">
        <v>161</v>
      </c>
      <c r="B1" s="3555"/>
      <c r="C1" s="3555"/>
      <c r="D1" s="3555"/>
      <c r="E1" s="3555"/>
      <c r="F1" s="3555"/>
      <c r="G1" s="3555"/>
      <c r="H1" s="3555"/>
      <c r="I1" s="3555"/>
      <c r="J1" s="3555"/>
    </row>
    <row r="2" spans="1:10" ht="31.5" customHeight="1" x14ac:dyDescent="0.3">
      <c r="A2" s="3555" t="s">
        <v>393</v>
      </c>
      <c r="B2" s="3555"/>
      <c r="C2" s="3555"/>
      <c r="D2" s="3555"/>
      <c r="E2" s="3555"/>
      <c r="F2" s="3555"/>
      <c r="G2" s="3555"/>
      <c r="H2" s="3555"/>
      <c r="I2" s="3555"/>
      <c r="J2" s="3555"/>
    </row>
    <row r="3" spans="1:10" ht="33" customHeight="1" thickBot="1" x14ac:dyDescent="0.35">
      <c r="A3" s="2907"/>
      <c r="B3" s="2908"/>
      <c r="C3" s="2908"/>
      <c r="D3" s="2908"/>
      <c r="E3" s="2908"/>
      <c r="F3" s="2908"/>
      <c r="G3" s="2908"/>
      <c r="H3" s="2908"/>
      <c r="I3" s="2908"/>
      <c r="J3" s="2908"/>
    </row>
    <row r="4" spans="1:10" ht="33" customHeight="1" thickBot="1" x14ac:dyDescent="0.35">
      <c r="A4" s="3556" t="s">
        <v>9</v>
      </c>
      <c r="B4" s="3558" t="s">
        <v>19</v>
      </c>
      <c r="C4" s="3559"/>
      <c r="D4" s="3560"/>
      <c r="E4" s="3558" t="s">
        <v>20</v>
      </c>
      <c r="F4" s="3559"/>
      <c r="G4" s="3560"/>
      <c r="H4" s="3561" t="s">
        <v>21</v>
      </c>
      <c r="I4" s="3562"/>
      <c r="J4" s="3563"/>
    </row>
    <row r="5" spans="1:10" ht="166.5" customHeight="1" thickBot="1" x14ac:dyDescent="0.35">
      <c r="A5" s="3557"/>
      <c r="B5" s="2909" t="s">
        <v>26</v>
      </c>
      <c r="C5" s="2909" t="s">
        <v>27</v>
      </c>
      <c r="D5" s="2909" t="s">
        <v>4</v>
      </c>
      <c r="E5" s="2909" t="s">
        <v>26</v>
      </c>
      <c r="F5" s="2909" t="s">
        <v>27</v>
      </c>
      <c r="G5" s="2909" t="s">
        <v>4</v>
      </c>
      <c r="H5" s="2909" t="s">
        <v>26</v>
      </c>
      <c r="I5" s="2909" t="s">
        <v>27</v>
      </c>
      <c r="J5" s="2909" t="s">
        <v>4</v>
      </c>
    </row>
    <row r="6" spans="1:10" ht="31.5" customHeight="1" thickBot="1" x14ac:dyDescent="0.35">
      <c r="A6" s="2910" t="s">
        <v>22</v>
      </c>
      <c r="B6" s="2911"/>
      <c r="C6" s="2912"/>
      <c r="D6" s="2913"/>
      <c r="E6" s="2911"/>
      <c r="F6" s="2912"/>
      <c r="G6" s="2914"/>
      <c r="H6" s="2915"/>
      <c r="I6" s="2916"/>
      <c r="J6" s="2917"/>
    </row>
    <row r="7" spans="1:10" ht="29.25" customHeight="1" x14ac:dyDescent="0.3">
      <c r="A7" s="2779" t="s">
        <v>308</v>
      </c>
      <c r="B7" s="2918">
        <v>20</v>
      </c>
      <c r="C7" s="2919">
        <v>0</v>
      </c>
      <c r="D7" s="2920">
        <v>20</v>
      </c>
      <c r="E7" s="2918">
        <v>7</v>
      </c>
      <c r="F7" s="2919">
        <v>0</v>
      </c>
      <c r="G7" s="2921">
        <v>7</v>
      </c>
      <c r="H7" s="2922">
        <v>27</v>
      </c>
      <c r="I7" s="2919">
        <v>0</v>
      </c>
      <c r="J7" s="2921">
        <v>27</v>
      </c>
    </row>
    <row r="8" spans="1:10" ht="29.25" customHeight="1" x14ac:dyDescent="0.3">
      <c r="A8" s="2728" t="s">
        <v>309</v>
      </c>
      <c r="B8" s="2923">
        <v>20</v>
      </c>
      <c r="C8" s="2924">
        <v>1</v>
      </c>
      <c r="D8" s="2925">
        <v>21</v>
      </c>
      <c r="E8" s="2923">
        <v>8</v>
      </c>
      <c r="F8" s="2924">
        <v>0</v>
      </c>
      <c r="G8" s="2926">
        <v>8</v>
      </c>
      <c r="H8" s="2927">
        <v>28</v>
      </c>
      <c r="I8" s="2924">
        <v>1</v>
      </c>
      <c r="J8" s="2926">
        <v>29</v>
      </c>
    </row>
    <row r="9" spans="1:10" ht="29.25" customHeight="1" x14ac:dyDescent="0.3">
      <c r="A9" s="2728" t="s">
        <v>310</v>
      </c>
      <c r="B9" s="2923">
        <v>10</v>
      </c>
      <c r="C9" s="2924">
        <v>0</v>
      </c>
      <c r="D9" s="2925">
        <v>10</v>
      </c>
      <c r="E9" s="2923">
        <v>5</v>
      </c>
      <c r="F9" s="2924">
        <v>0</v>
      </c>
      <c r="G9" s="2926">
        <v>5</v>
      </c>
      <c r="H9" s="2927">
        <v>15</v>
      </c>
      <c r="I9" s="2924">
        <v>0</v>
      </c>
      <c r="J9" s="2926">
        <v>15</v>
      </c>
    </row>
    <row r="10" spans="1:10" x14ac:dyDescent="0.3">
      <c r="A10" s="2728" t="s">
        <v>311</v>
      </c>
      <c r="B10" s="2923">
        <v>16</v>
      </c>
      <c r="C10" s="2924">
        <v>0</v>
      </c>
      <c r="D10" s="2925">
        <v>16</v>
      </c>
      <c r="E10" s="2923">
        <v>6</v>
      </c>
      <c r="F10" s="2924">
        <v>0</v>
      </c>
      <c r="G10" s="2926">
        <v>6</v>
      </c>
      <c r="H10" s="2927">
        <v>22</v>
      </c>
      <c r="I10" s="2924">
        <v>0</v>
      </c>
      <c r="J10" s="2926">
        <v>22</v>
      </c>
    </row>
    <row r="11" spans="1:10" x14ac:dyDescent="0.3">
      <c r="A11" s="2728" t="s">
        <v>179</v>
      </c>
      <c r="B11" s="2923">
        <v>33</v>
      </c>
      <c r="C11" s="2924">
        <v>0</v>
      </c>
      <c r="D11" s="2925">
        <v>33</v>
      </c>
      <c r="E11" s="2923">
        <v>25</v>
      </c>
      <c r="F11" s="2924">
        <v>0</v>
      </c>
      <c r="G11" s="2926">
        <v>25</v>
      </c>
      <c r="H11" s="2927">
        <v>58</v>
      </c>
      <c r="I11" s="2924">
        <v>0</v>
      </c>
      <c r="J11" s="2926">
        <v>58</v>
      </c>
    </row>
    <row r="12" spans="1:10" x14ac:dyDescent="0.3">
      <c r="A12" s="2728" t="s">
        <v>312</v>
      </c>
      <c r="B12" s="2923">
        <v>7</v>
      </c>
      <c r="C12" s="2924">
        <v>1</v>
      </c>
      <c r="D12" s="2925">
        <v>8</v>
      </c>
      <c r="E12" s="2923">
        <v>9</v>
      </c>
      <c r="F12" s="2924">
        <v>0</v>
      </c>
      <c r="G12" s="2926">
        <v>9</v>
      </c>
      <c r="H12" s="2927">
        <v>16</v>
      </c>
      <c r="I12" s="2924">
        <v>1</v>
      </c>
      <c r="J12" s="2926">
        <v>17</v>
      </c>
    </row>
    <row r="13" spans="1:10" x14ac:dyDescent="0.3">
      <c r="A13" s="2728" t="s">
        <v>180</v>
      </c>
      <c r="B13" s="2923">
        <v>33</v>
      </c>
      <c r="C13" s="2924">
        <v>0</v>
      </c>
      <c r="D13" s="2925">
        <v>33</v>
      </c>
      <c r="E13" s="2923">
        <v>25</v>
      </c>
      <c r="F13" s="2924">
        <v>0</v>
      </c>
      <c r="G13" s="2926">
        <v>25</v>
      </c>
      <c r="H13" s="2927">
        <v>58</v>
      </c>
      <c r="I13" s="2924">
        <v>0</v>
      </c>
      <c r="J13" s="2926">
        <v>58</v>
      </c>
    </row>
    <row r="14" spans="1:10" ht="40.5" x14ac:dyDescent="0.3">
      <c r="A14" s="2728" t="s">
        <v>313</v>
      </c>
      <c r="B14" s="2923">
        <v>5</v>
      </c>
      <c r="C14" s="2924">
        <v>0</v>
      </c>
      <c r="D14" s="2925">
        <v>5</v>
      </c>
      <c r="E14" s="2923">
        <v>0</v>
      </c>
      <c r="F14" s="2924">
        <v>0</v>
      </c>
      <c r="G14" s="2926">
        <v>0</v>
      </c>
      <c r="H14" s="2927">
        <v>5</v>
      </c>
      <c r="I14" s="2924">
        <v>0</v>
      </c>
      <c r="J14" s="2926">
        <v>5</v>
      </c>
    </row>
    <row r="15" spans="1:10" x14ac:dyDescent="0.3">
      <c r="A15" s="2728" t="s">
        <v>314</v>
      </c>
      <c r="B15" s="2923">
        <v>21</v>
      </c>
      <c r="C15" s="2924">
        <v>0</v>
      </c>
      <c r="D15" s="2925">
        <v>21</v>
      </c>
      <c r="E15" s="2923">
        <v>18</v>
      </c>
      <c r="F15" s="2924">
        <v>0</v>
      </c>
      <c r="G15" s="2926">
        <v>18</v>
      </c>
      <c r="H15" s="2927">
        <v>39</v>
      </c>
      <c r="I15" s="2924">
        <v>0</v>
      </c>
      <c r="J15" s="2926">
        <v>39</v>
      </c>
    </row>
    <row r="16" spans="1:10" ht="21" thickBot="1" x14ac:dyDescent="0.35">
      <c r="A16" s="2728" t="s">
        <v>181</v>
      </c>
      <c r="B16" s="2928">
        <v>24</v>
      </c>
      <c r="C16" s="2929">
        <v>2</v>
      </c>
      <c r="D16" s="2930">
        <v>26</v>
      </c>
      <c r="E16" s="2928">
        <v>31</v>
      </c>
      <c r="F16" s="2929">
        <v>0</v>
      </c>
      <c r="G16" s="2931">
        <v>31</v>
      </c>
      <c r="H16" s="2932">
        <v>55</v>
      </c>
      <c r="I16" s="2929">
        <v>2</v>
      </c>
      <c r="J16" s="2931">
        <v>57</v>
      </c>
    </row>
    <row r="17" spans="1:12" ht="21" thickBot="1" x14ac:dyDescent="0.35">
      <c r="A17" s="2743" t="s">
        <v>182</v>
      </c>
      <c r="B17" s="2933">
        <v>47</v>
      </c>
      <c r="C17" s="2934">
        <v>6</v>
      </c>
      <c r="D17" s="2934">
        <v>53</v>
      </c>
      <c r="E17" s="2934">
        <v>52</v>
      </c>
      <c r="F17" s="2934">
        <v>4</v>
      </c>
      <c r="G17" s="2934">
        <v>56</v>
      </c>
      <c r="H17" s="2934">
        <v>99</v>
      </c>
      <c r="I17" s="2934">
        <v>10</v>
      </c>
      <c r="J17" s="2935">
        <v>109</v>
      </c>
    </row>
    <row r="18" spans="1:12" x14ac:dyDescent="0.3">
      <c r="A18" s="2752" t="s">
        <v>343</v>
      </c>
      <c r="B18" s="2918">
        <v>22</v>
      </c>
      <c r="C18" s="2919">
        <v>4</v>
      </c>
      <c r="D18" s="2919">
        <v>26</v>
      </c>
      <c r="E18" s="2919">
        <v>0</v>
      </c>
      <c r="F18" s="2919">
        <v>0</v>
      </c>
      <c r="G18" s="2919">
        <v>0</v>
      </c>
      <c r="H18" s="2919">
        <v>22</v>
      </c>
      <c r="I18" s="2919">
        <v>4</v>
      </c>
      <c r="J18" s="2921">
        <v>26</v>
      </c>
    </row>
    <row r="19" spans="1:12" x14ac:dyDescent="0.3">
      <c r="A19" s="2761" t="s">
        <v>344</v>
      </c>
      <c r="B19" s="2923">
        <v>0</v>
      </c>
      <c r="C19" s="2924">
        <v>0</v>
      </c>
      <c r="D19" s="2924">
        <v>0</v>
      </c>
      <c r="E19" s="2924">
        <v>0</v>
      </c>
      <c r="F19" s="2924">
        <v>0</v>
      </c>
      <c r="G19" s="2924">
        <v>0</v>
      </c>
      <c r="H19" s="2924">
        <v>0</v>
      </c>
      <c r="I19" s="2924">
        <v>0</v>
      </c>
      <c r="J19" s="2926">
        <v>0</v>
      </c>
    </row>
    <row r="20" spans="1:12" x14ac:dyDescent="0.3">
      <c r="A20" s="2761" t="s">
        <v>345</v>
      </c>
      <c r="B20" s="2923">
        <v>0</v>
      </c>
      <c r="C20" s="2924">
        <v>0</v>
      </c>
      <c r="D20" s="2924">
        <v>0</v>
      </c>
      <c r="E20" s="2924">
        <v>52</v>
      </c>
      <c r="F20" s="2924">
        <v>4</v>
      </c>
      <c r="G20" s="2924">
        <v>56</v>
      </c>
      <c r="H20" s="2924">
        <v>52</v>
      </c>
      <c r="I20" s="2924">
        <v>4</v>
      </c>
      <c r="J20" s="2926">
        <v>56</v>
      </c>
    </row>
    <row r="21" spans="1:12" ht="21" thickBot="1" x14ac:dyDescent="0.35">
      <c r="A21" s="2770" t="s">
        <v>346</v>
      </c>
      <c r="B21" s="2936">
        <v>25</v>
      </c>
      <c r="C21" s="2937">
        <v>2</v>
      </c>
      <c r="D21" s="2937">
        <v>27</v>
      </c>
      <c r="E21" s="2937">
        <v>0</v>
      </c>
      <c r="F21" s="2937">
        <v>0</v>
      </c>
      <c r="G21" s="2937">
        <v>0</v>
      </c>
      <c r="H21" s="2937">
        <v>25</v>
      </c>
      <c r="I21" s="2937">
        <v>2</v>
      </c>
      <c r="J21" s="2938">
        <v>27</v>
      </c>
    </row>
    <row r="22" spans="1:12" ht="29.25" customHeight="1" x14ac:dyDescent="0.3">
      <c r="A22" s="2728" t="s">
        <v>183</v>
      </c>
      <c r="B22" s="2939">
        <v>14</v>
      </c>
      <c r="C22" s="2940">
        <v>0</v>
      </c>
      <c r="D22" s="2941">
        <v>14</v>
      </c>
      <c r="E22" s="2939">
        <v>11</v>
      </c>
      <c r="F22" s="2940">
        <v>0</v>
      </c>
      <c r="G22" s="2942">
        <v>11</v>
      </c>
      <c r="H22" s="2943">
        <v>25</v>
      </c>
      <c r="I22" s="2940">
        <v>0</v>
      </c>
      <c r="J22" s="2942">
        <v>25</v>
      </c>
    </row>
    <row r="23" spans="1:12" x14ac:dyDescent="0.3">
      <c r="A23" s="2728" t="s">
        <v>184</v>
      </c>
      <c r="B23" s="2923">
        <v>23</v>
      </c>
      <c r="C23" s="2924">
        <v>3</v>
      </c>
      <c r="D23" s="2925">
        <v>26</v>
      </c>
      <c r="E23" s="2923">
        <v>17</v>
      </c>
      <c r="F23" s="2924">
        <v>0</v>
      </c>
      <c r="G23" s="2926">
        <v>17</v>
      </c>
      <c r="H23" s="2927">
        <v>40</v>
      </c>
      <c r="I23" s="2924">
        <v>3</v>
      </c>
      <c r="J23" s="2926">
        <v>43</v>
      </c>
    </row>
    <row r="24" spans="1:12" x14ac:dyDescent="0.3">
      <c r="A24" s="2728" t="s">
        <v>315</v>
      </c>
      <c r="B24" s="2923">
        <v>0</v>
      </c>
      <c r="C24" s="2924">
        <v>0</v>
      </c>
      <c r="D24" s="2925">
        <v>0</v>
      </c>
      <c r="E24" s="2923">
        <v>0</v>
      </c>
      <c r="F24" s="2924">
        <v>0</v>
      </c>
      <c r="G24" s="2926">
        <v>0</v>
      </c>
      <c r="H24" s="2927">
        <v>0</v>
      </c>
      <c r="I24" s="2924">
        <v>0</v>
      </c>
      <c r="J24" s="2926">
        <v>0</v>
      </c>
    </row>
    <row r="25" spans="1:12" ht="29.25" customHeight="1" thickBot="1" x14ac:dyDescent="0.35">
      <c r="A25" s="2728" t="s">
        <v>185</v>
      </c>
      <c r="B25" s="2923">
        <v>33</v>
      </c>
      <c r="C25" s="2924">
        <v>0</v>
      </c>
      <c r="D25" s="2930">
        <v>33</v>
      </c>
      <c r="E25" s="2928">
        <v>24</v>
      </c>
      <c r="F25" s="2929">
        <v>0</v>
      </c>
      <c r="G25" s="2931">
        <v>24</v>
      </c>
      <c r="H25" s="2932">
        <v>57</v>
      </c>
      <c r="I25" s="2929">
        <v>0</v>
      </c>
      <c r="J25" s="2931">
        <v>57</v>
      </c>
    </row>
    <row r="26" spans="1:12" ht="23.25" customHeight="1" thickBot="1" x14ac:dyDescent="0.35">
      <c r="A26" s="2821" t="s">
        <v>186</v>
      </c>
      <c r="B26" s="2944">
        <v>132</v>
      </c>
      <c r="C26" s="2944">
        <v>2</v>
      </c>
      <c r="D26" s="2944">
        <v>134</v>
      </c>
      <c r="E26" s="2944">
        <v>113</v>
      </c>
      <c r="F26" s="2944">
        <v>4</v>
      </c>
      <c r="G26" s="2944">
        <v>117</v>
      </c>
      <c r="H26" s="2944">
        <v>245</v>
      </c>
      <c r="I26" s="2944">
        <v>6</v>
      </c>
      <c r="J26" s="2945">
        <v>251</v>
      </c>
      <c r="K26" s="2946"/>
      <c r="L26" s="2946"/>
    </row>
    <row r="27" spans="1:12" x14ac:dyDescent="0.3">
      <c r="A27" s="2947" t="s">
        <v>348</v>
      </c>
      <c r="B27" s="2948">
        <v>6</v>
      </c>
      <c r="C27" s="2949">
        <v>0</v>
      </c>
      <c r="D27" s="2950">
        <v>6</v>
      </c>
      <c r="E27" s="2948">
        <v>4</v>
      </c>
      <c r="F27" s="2949">
        <v>0</v>
      </c>
      <c r="G27" s="2951">
        <v>4</v>
      </c>
      <c r="H27" s="2952">
        <v>10</v>
      </c>
      <c r="I27" s="2949">
        <v>0</v>
      </c>
      <c r="J27" s="2951">
        <v>10</v>
      </c>
      <c r="K27" s="2946"/>
      <c r="L27" s="2946"/>
    </row>
    <row r="28" spans="1:12" x14ac:dyDescent="0.3">
      <c r="A28" s="2953" t="s">
        <v>349</v>
      </c>
      <c r="B28" s="2928">
        <v>30</v>
      </c>
      <c r="C28" s="2929">
        <v>0</v>
      </c>
      <c r="D28" s="2930">
        <v>30</v>
      </c>
      <c r="E28" s="2928">
        <v>27</v>
      </c>
      <c r="F28" s="2929">
        <v>1</v>
      </c>
      <c r="G28" s="2931">
        <v>28</v>
      </c>
      <c r="H28" s="2932">
        <v>57</v>
      </c>
      <c r="I28" s="2929">
        <v>1</v>
      </c>
      <c r="J28" s="2931">
        <v>58</v>
      </c>
    </row>
    <row r="29" spans="1:12" x14ac:dyDescent="0.3">
      <c r="A29" s="2953" t="s">
        <v>347</v>
      </c>
      <c r="B29" s="2928">
        <v>5</v>
      </c>
      <c r="C29" s="2929">
        <v>0</v>
      </c>
      <c r="D29" s="2930">
        <v>5</v>
      </c>
      <c r="E29" s="2928">
        <v>5</v>
      </c>
      <c r="F29" s="2929">
        <v>0</v>
      </c>
      <c r="G29" s="2931">
        <v>5</v>
      </c>
      <c r="H29" s="2932">
        <v>10</v>
      </c>
      <c r="I29" s="2929">
        <v>0</v>
      </c>
      <c r="J29" s="2931">
        <v>10</v>
      </c>
    </row>
    <row r="30" spans="1:12" x14ac:dyDescent="0.3">
      <c r="A30" s="2953" t="s">
        <v>350</v>
      </c>
      <c r="B30" s="2928">
        <v>5</v>
      </c>
      <c r="C30" s="2929">
        <v>0</v>
      </c>
      <c r="D30" s="2930">
        <v>5</v>
      </c>
      <c r="E30" s="2928">
        <v>4</v>
      </c>
      <c r="F30" s="2929">
        <v>2</v>
      </c>
      <c r="G30" s="2931">
        <v>6</v>
      </c>
      <c r="H30" s="2932">
        <v>9</v>
      </c>
      <c r="I30" s="2929">
        <v>2</v>
      </c>
      <c r="J30" s="2931">
        <v>11</v>
      </c>
    </row>
    <row r="31" spans="1:12" x14ac:dyDescent="0.3">
      <c r="A31" s="2953" t="s">
        <v>351</v>
      </c>
      <c r="B31" s="2928">
        <v>14</v>
      </c>
      <c r="C31" s="2929">
        <v>0</v>
      </c>
      <c r="D31" s="2930">
        <v>14</v>
      </c>
      <c r="E31" s="2928">
        <v>10</v>
      </c>
      <c r="F31" s="2929">
        <v>0</v>
      </c>
      <c r="G31" s="2931">
        <v>10</v>
      </c>
      <c r="H31" s="2932">
        <v>24</v>
      </c>
      <c r="I31" s="2929">
        <v>0</v>
      </c>
      <c r="J31" s="2931">
        <v>24</v>
      </c>
    </row>
    <row r="32" spans="1:12" x14ac:dyDescent="0.3">
      <c r="A32" s="2953" t="s">
        <v>352</v>
      </c>
      <c r="B32" s="2928">
        <v>5</v>
      </c>
      <c r="C32" s="2929">
        <v>0</v>
      </c>
      <c r="D32" s="2930">
        <v>5</v>
      </c>
      <c r="E32" s="2928">
        <v>3</v>
      </c>
      <c r="F32" s="2929">
        <v>0</v>
      </c>
      <c r="G32" s="2931">
        <v>3</v>
      </c>
      <c r="H32" s="2932">
        <v>8</v>
      </c>
      <c r="I32" s="2929">
        <v>0</v>
      </c>
      <c r="J32" s="2931">
        <v>8</v>
      </c>
    </row>
    <row r="33" spans="1:10" x14ac:dyDescent="0.3">
      <c r="A33" s="2953" t="s">
        <v>353</v>
      </c>
      <c r="B33" s="2928">
        <v>4</v>
      </c>
      <c r="C33" s="2929">
        <v>0</v>
      </c>
      <c r="D33" s="2930">
        <v>4</v>
      </c>
      <c r="E33" s="2928">
        <v>5</v>
      </c>
      <c r="F33" s="2929">
        <v>1</v>
      </c>
      <c r="G33" s="2931">
        <v>6</v>
      </c>
      <c r="H33" s="2932">
        <v>9</v>
      </c>
      <c r="I33" s="2929">
        <v>1</v>
      </c>
      <c r="J33" s="2931">
        <v>10</v>
      </c>
    </row>
    <row r="34" spans="1:10" x14ac:dyDescent="0.3">
      <c r="A34" s="2953" t="s">
        <v>354</v>
      </c>
      <c r="B34" s="2928">
        <v>19</v>
      </c>
      <c r="C34" s="2929">
        <v>1</v>
      </c>
      <c r="D34" s="2930">
        <v>20</v>
      </c>
      <c r="E34" s="2928">
        <v>21</v>
      </c>
      <c r="F34" s="2929">
        <v>0</v>
      </c>
      <c r="G34" s="2931">
        <v>21</v>
      </c>
      <c r="H34" s="2932">
        <v>40</v>
      </c>
      <c r="I34" s="2929">
        <v>1</v>
      </c>
      <c r="J34" s="2931">
        <v>41</v>
      </c>
    </row>
    <row r="35" spans="1:10" x14ac:dyDescent="0.3">
      <c r="A35" s="2953" t="s">
        <v>355</v>
      </c>
      <c r="B35" s="2928">
        <v>5</v>
      </c>
      <c r="C35" s="2929">
        <v>0</v>
      </c>
      <c r="D35" s="2930">
        <v>5</v>
      </c>
      <c r="E35" s="2928">
        <v>5</v>
      </c>
      <c r="F35" s="2929">
        <v>0</v>
      </c>
      <c r="G35" s="2931">
        <v>5</v>
      </c>
      <c r="H35" s="2932">
        <v>10</v>
      </c>
      <c r="I35" s="2929">
        <v>0</v>
      </c>
      <c r="J35" s="2931">
        <v>10</v>
      </c>
    </row>
    <row r="36" spans="1:10" x14ac:dyDescent="0.3">
      <c r="A36" s="2953" t="s">
        <v>356</v>
      </c>
      <c r="B36" s="2928">
        <v>8</v>
      </c>
      <c r="C36" s="2929">
        <v>0</v>
      </c>
      <c r="D36" s="2930">
        <v>8</v>
      </c>
      <c r="E36" s="2928">
        <v>5</v>
      </c>
      <c r="F36" s="2929">
        <v>0</v>
      </c>
      <c r="G36" s="2931">
        <v>5</v>
      </c>
      <c r="H36" s="2932">
        <v>13</v>
      </c>
      <c r="I36" s="2929">
        <v>0</v>
      </c>
      <c r="J36" s="2931">
        <v>13</v>
      </c>
    </row>
    <row r="37" spans="1:10" x14ac:dyDescent="0.3">
      <c r="A37" s="2953" t="s">
        <v>357</v>
      </c>
      <c r="B37" s="2928">
        <v>5</v>
      </c>
      <c r="C37" s="2929">
        <v>0</v>
      </c>
      <c r="D37" s="2930">
        <v>5</v>
      </c>
      <c r="E37" s="2928">
        <v>4</v>
      </c>
      <c r="F37" s="2929">
        <v>0</v>
      </c>
      <c r="G37" s="2931">
        <v>4</v>
      </c>
      <c r="H37" s="2932">
        <v>9</v>
      </c>
      <c r="I37" s="2929">
        <v>0</v>
      </c>
      <c r="J37" s="2931">
        <v>9</v>
      </c>
    </row>
    <row r="38" spans="1:10" x14ac:dyDescent="0.3">
      <c r="A38" s="2953" t="s">
        <v>358</v>
      </c>
      <c r="B38" s="2928">
        <v>16</v>
      </c>
      <c r="C38" s="2929">
        <v>1</v>
      </c>
      <c r="D38" s="2930">
        <v>17</v>
      </c>
      <c r="E38" s="2928">
        <v>13</v>
      </c>
      <c r="F38" s="2929">
        <v>0</v>
      </c>
      <c r="G38" s="2931">
        <v>13</v>
      </c>
      <c r="H38" s="2932">
        <v>29</v>
      </c>
      <c r="I38" s="2929">
        <v>1</v>
      </c>
      <c r="J38" s="2931">
        <v>30</v>
      </c>
    </row>
    <row r="39" spans="1:10" x14ac:dyDescent="0.3">
      <c r="A39" s="2953" t="s">
        <v>359</v>
      </c>
      <c r="B39" s="2928">
        <v>5</v>
      </c>
      <c r="C39" s="2929">
        <v>0</v>
      </c>
      <c r="D39" s="2930">
        <v>5</v>
      </c>
      <c r="E39" s="2928">
        <v>5</v>
      </c>
      <c r="F39" s="2929">
        <v>0</v>
      </c>
      <c r="G39" s="2931">
        <v>5</v>
      </c>
      <c r="H39" s="2932">
        <v>10</v>
      </c>
      <c r="I39" s="2929">
        <v>0</v>
      </c>
      <c r="J39" s="2931">
        <v>10</v>
      </c>
    </row>
    <row r="40" spans="1:10" ht="21" thickBot="1" x14ac:dyDescent="0.35">
      <c r="A40" s="2953" t="s">
        <v>360</v>
      </c>
      <c r="B40" s="2928">
        <v>5</v>
      </c>
      <c r="C40" s="2929">
        <v>0</v>
      </c>
      <c r="D40" s="2930">
        <v>5</v>
      </c>
      <c r="E40" s="2928">
        <v>2</v>
      </c>
      <c r="F40" s="2929">
        <v>0</v>
      </c>
      <c r="G40" s="2931">
        <v>2</v>
      </c>
      <c r="H40" s="2932">
        <v>7</v>
      </c>
      <c r="I40" s="2929">
        <v>0</v>
      </c>
      <c r="J40" s="2931">
        <v>7</v>
      </c>
    </row>
    <row r="41" spans="1:10" ht="29.25" customHeight="1" x14ac:dyDescent="0.3">
      <c r="A41" s="2717" t="s">
        <v>187</v>
      </c>
      <c r="B41" s="2918">
        <v>25</v>
      </c>
      <c r="C41" s="2919">
        <v>0</v>
      </c>
      <c r="D41" s="2920">
        <v>25</v>
      </c>
      <c r="E41" s="2918">
        <v>21</v>
      </c>
      <c r="F41" s="2919">
        <v>0</v>
      </c>
      <c r="G41" s="2921">
        <v>21</v>
      </c>
      <c r="H41" s="2922">
        <v>46</v>
      </c>
      <c r="I41" s="2919">
        <v>0</v>
      </c>
      <c r="J41" s="2921">
        <v>46</v>
      </c>
    </row>
    <row r="42" spans="1:10" ht="29.25" customHeight="1" x14ac:dyDescent="0.3">
      <c r="A42" s="2728" t="s">
        <v>316</v>
      </c>
      <c r="B42" s="2923">
        <v>6</v>
      </c>
      <c r="C42" s="2924">
        <v>0</v>
      </c>
      <c r="D42" s="2925">
        <v>6</v>
      </c>
      <c r="E42" s="2923">
        <v>2</v>
      </c>
      <c r="F42" s="2924">
        <v>0</v>
      </c>
      <c r="G42" s="2926">
        <v>2</v>
      </c>
      <c r="H42" s="2927">
        <v>8</v>
      </c>
      <c r="I42" s="2924">
        <v>0</v>
      </c>
      <c r="J42" s="2926">
        <v>8</v>
      </c>
    </row>
    <row r="43" spans="1:10" x14ac:dyDescent="0.3">
      <c r="A43" s="2728" t="s">
        <v>188</v>
      </c>
      <c r="B43" s="2923">
        <v>29</v>
      </c>
      <c r="C43" s="2924">
        <v>0</v>
      </c>
      <c r="D43" s="2925">
        <v>29</v>
      </c>
      <c r="E43" s="2923">
        <v>12</v>
      </c>
      <c r="F43" s="2924">
        <v>1</v>
      </c>
      <c r="G43" s="2926">
        <v>13</v>
      </c>
      <c r="H43" s="2927">
        <v>41</v>
      </c>
      <c r="I43" s="2924">
        <v>1</v>
      </c>
      <c r="J43" s="2926">
        <v>42</v>
      </c>
    </row>
    <row r="44" spans="1:10" ht="40.5" x14ac:dyDescent="0.3">
      <c r="A44" s="2728" t="s">
        <v>189</v>
      </c>
      <c r="B44" s="2923">
        <v>17</v>
      </c>
      <c r="C44" s="2924">
        <v>0</v>
      </c>
      <c r="D44" s="2925">
        <v>17</v>
      </c>
      <c r="E44" s="2923">
        <v>8</v>
      </c>
      <c r="F44" s="2924">
        <v>0</v>
      </c>
      <c r="G44" s="2926">
        <v>8</v>
      </c>
      <c r="H44" s="2927">
        <v>25</v>
      </c>
      <c r="I44" s="2924">
        <v>0</v>
      </c>
      <c r="J44" s="2926">
        <v>25</v>
      </c>
    </row>
    <row r="45" spans="1:10" x14ac:dyDescent="0.3">
      <c r="A45" s="2728" t="s">
        <v>317</v>
      </c>
      <c r="B45" s="2923">
        <v>5</v>
      </c>
      <c r="C45" s="2924">
        <v>0</v>
      </c>
      <c r="D45" s="2925">
        <v>5</v>
      </c>
      <c r="E45" s="2923">
        <v>6</v>
      </c>
      <c r="F45" s="2924">
        <v>0</v>
      </c>
      <c r="G45" s="2926">
        <v>6</v>
      </c>
      <c r="H45" s="2927">
        <v>11</v>
      </c>
      <c r="I45" s="2924">
        <v>0</v>
      </c>
      <c r="J45" s="2926">
        <v>11</v>
      </c>
    </row>
    <row r="46" spans="1:10" ht="29.25" customHeight="1" thickBot="1" x14ac:dyDescent="0.35">
      <c r="A46" s="2797" t="s">
        <v>190</v>
      </c>
      <c r="B46" s="2936">
        <v>9</v>
      </c>
      <c r="C46" s="2937">
        <v>0</v>
      </c>
      <c r="D46" s="2954">
        <v>9</v>
      </c>
      <c r="E46" s="2936">
        <v>9</v>
      </c>
      <c r="F46" s="2937">
        <v>0</v>
      </c>
      <c r="G46" s="2938">
        <v>9</v>
      </c>
      <c r="H46" s="2955">
        <v>18</v>
      </c>
      <c r="I46" s="2937">
        <v>0</v>
      </c>
      <c r="J46" s="2938">
        <v>18</v>
      </c>
    </row>
    <row r="47" spans="1:10" ht="31.5" customHeight="1" thickBot="1" x14ac:dyDescent="0.35">
      <c r="A47" s="2956" t="s">
        <v>12</v>
      </c>
      <c r="B47" s="2957">
        <v>529</v>
      </c>
      <c r="C47" s="2957">
        <v>15</v>
      </c>
      <c r="D47" s="2957">
        <v>544</v>
      </c>
      <c r="E47" s="2957">
        <v>409</v>
      </c>
      <c r="F47" s="2957">
        <v>9</v>
      </c>
      <c r="G47" s="2957">
        <v>418</v>
      </c>
      <c r="H47" s="2957">
        <v>938</v>
      </c>
      <c r="I47" s="2957">
        <v>24</v>
      </c>
      <c r="J47" s="2958">
        <v>962</v>
      </c>
    </row>
    <row r="48" spans="1:10" ht="27" customHeight="1" thickBot="1" x14ac:dyDescent="0.35">
      <c r="A48" s="2959" t="s">
        <v>23</v>
      </c>
      <c r="B48" s="2960"/>
      <c r="C48" s="2961"/>
      <c r="D48" s="2962"/>
      <c r="E48" s="2960"/>
      <c r="F48" s="2961"/>
      <c r="G48" s="2962"/>
      <c r="H48" s="2963"/>
      <c r="I48" s="2964"/>
      <c r="J48" s="2965"/>
    </row>
    <row r="49" spans="1:10" ht="31.5" customHeight="1" thickBot="1" x14ac:dyDescent="0.35">
      <c r="A49" s="2966" t="s">
        <v>11</v>
      </c>
      <c r="B49" s="2967"/>
      <c r="C49" s="2968"/>
      <c r="D49" s="2969"/>
      <c r="E49" s="2967"/>
      <c r="F49" s="2968"/>
      <c r="G49" s="2969"/>
      <c r="H49" s="2970"/>
      <c r="I49" s="2971"/>
      <c r="J49" s="2972"/>
    </row>
    <row r="50" spans="1:10" ht="24.95" customHeight="1" x14ac:dyDescent="0.3">
      <c r="A50" s="2779" t="s">
        <v>308</v>
      </c>
      <c r="B50" s="2918">
        <v>20</v>
      </c>
      <c r="C50" s="2918">
        <v>0</v>
      </c>
      <c r="D50" s="2918">
        <v>20</v>
      </c>
      <c r="E50" s="2918">
        <v>6</v>
      </c>
      <c r="F50" s="2918">
        <v>0</v>
      </c>
      <c r="G50" s="2918">
        <v>6</v>
      </c>
      <c r="H50" s="2973">
        <v>26</v>
      </c>
      <c r="I50" s="2974">
        <v>0</v>
      </c>
      <c r="J50" s="2975">
        <v>26</v>
      </c>
    </row>
    <row r="51" spans="1:10" ht="24.95" customHeight="1" x14ac:dyDescent="0.3">
      <c r="A51" s="2728" t="s">
        <v>309</v>
      </c>
      <c r="B51" s="2923">
        <v>19</v>
      </c>
      <c r="C51" s="2923">
        <v>0</v>
      </c>
      <c r="D51" s="2923">
        <v>19</v>
      </c>
      <c r="E51" s="2923">
        <v>8</v>
      </c>
      <c r="F51" s="2923">
        <v>0</v>
      </c>
      <c r="G51" s="2923">
        <v>8</v>
      </c>
      <c r="H51" s="2976">
        <v>27</v>
      </c>
      <c r="I51" s="2977">
        <v>0</v>
      </c>
      <c r="J51" s="2978">
        <v>27</v>
      </c>
    </row>
    <row r="52" spans="1:10" ht="24.95" customHeight="1" x14ac:dyDescent="0.3">
      <c r="A52" s="2728" t="s">
        <v>310</v>
      </c>
      <c r="B52" s="2923">
        <v>10</v>
      </c>
      <c r="C52" s="2923">
        <v>0</v>
      </c>
      <c r="D52" s="2923">
        <v>10</v>
      </c>
      <c r="E52" s="2923">
        <v>5</v>
      </c>
      <c r="F52" s="2923">
        <v>0</v>
      </c>
      <c r="G52" s="2923">
        <v>5</v>
      </c>
      <c r="H52" s="2976">
        <v>15</v>
      </c>
      <c r="I52" s="2977">
        <v>0</v>
      </c>
      <c r="J52" s="2978">
        <v>15</v>
      </c>
    </row>
    <row r="53" spans="1:10" ht="24.95" customHeight="1" x14ac:dyDescent="0.3">
      <c r="A53" s="2728" t="s">
        <v>311</v>
      </c>
      <c r="B53" s="2923">
        <v>15</v>
      </c>
      <c r="C53" s="2923">
        <v>0</v>
      </c>
      <c r="D53" s="2923">
        <v>15</v>
      </c>
      <c r="E53" s="2923">
        <v>6</v>
      </c>
      <c r="F53" s="2923">
        <v>0</v>
      </c>
      <c r="G53" s="2923">
        <v>6</v>
      </c>
      <c r="H53" s="2976">
        <v>21</v>
      </c>
      <c r="I53" s="2977">
        <v>0</v>
      </c>
      <c r="J53" s="2978">
        <v>21</v>
      </c>
    </row>
    <row r="54" spans="1:10" ht="24.95" customHeight="1" x14ac:dyDescent="0.3">
      <c r="A54" s="2728" t="s">
        <v>179</v>
      </c>
      <c r="B54" s="2923">
        <v>32</v>
      </c>
      <c r="C54" s="2923">
        <v>0</v>
      </c>
      <c r="D54" s="2923">
        <v>32</v>
      </c>
      <c r="E54" s="2923">
        <v>24</v>
      </c>
      <c r="F54" s="2923">
        <v>0</v>
      </c>
      <c r="G54" s="2923">
        <v>24</v>
      </c>
      <c r="H54" s="2976">
        <v>56</v>
      </c>
      <c r="I54" s="2977">
        <v>0</v>
      </c>
      <c r="J54" s="2978">
        <v>56</v>
      </c>
    </row>
    <row r="55" spans="1:10" ht="24.95" customHeight="1" x14ac:dyDescent="0.3">
      <c r="A55" s="2728" t="s">
        <v>312</v>
      </c>
      <c r="B55" s="2923">
        <v>7</v>
      </c>
      <c r="C55" s="2923">
        <v>1</v>
      </c>
      <c r="D55" s="2923">
        <v>8</v>
      </c>
      <c r="E55" s="2923">
        <v>9</v>
      </c>
      <c r="F55" s="2923">
        <v>0</v>
      </c>
      <c r="G55" s="2923">
        <v>9</v>
      </c>
      <c r="H55" s="2976">
        <v>16</v>
      </c>
      <c r="I55" s="2977">
        <v>1</v>
      </c>
      <c r="J55" s="2978">
        <v>17</v>
      </c>
    </row>
    <row r="56" spans="1:10" ht="24.75" customHeight="1" x14ac:dyDescent="0.3">
      <c r="A56" s="2728" t="s">
        <v>180</v>
      </c>
      <c r="B56" s="2923">
        <v>33</v>
      </c>
      <c r="C56" s="2923">
        <v>0</v>
      </c>
      <c r="D56" s="2923">
        <v>33</v>
      </c>
      <c r="E56" s="2923">
        <v>24</v>
      </c>
      <c r="F56" s="2923">
        <v>0</v>
      </c>
      <c r="G56" s="2923">
        <v>24</v>
      </c>
      <c r="H56" s="2976">
        <v>57</v>
      </c>
      <c r="I56" s="2977">
        <v>0</v>
      </c>
      <c r="J56" s="2978">
        <v>57</v>
      </c>
    </row>
    <row r="57" spans="1:10" ht="27" customHeight="1" x14ac:dyDescent="0.3">
      <c r="A57" s="2728" t="s">
        <v>313</v>
      </c>
      <c r="B57" s="2923">
        <v>5</v>
      </c>
      <c r="C57" s="2923">
        <v>0</v>
      </c>
      <c r="D57" s="2923">
        <v>5</v>
      </c>
      <c r="E57" s="2923">
        <v>0</v>
      </c>
      <c r="F57" s="2923">
        <v>0</v>
      </c>
      <c r="G57" s="2923">
        <v>0</v>
      </c>
      <c r="H57" s="2976">
        <v>5</v>
      </c>
      <c r="I57" s="2977">
        <v>0</v>
      </c>
      <c r="J57" s="2978">
        <v>5</v>
      </c>
    </row>
    <row r="58" spans="1:10" ht="24.95" customHeight="1" x14ac:dyDescent="0.3">
      <c r="A58" s="2728" t="s">
        <v>314</v>
      </c>
      <c r="B58" s="2923">
        <v>20</v>
      </c>
      <c r="C58" s="2923">
        <v>0</v>
      </c>
      <c r="D58" s="2923">
        <v>20</v>
      </c>
      <c r="E58" s="2923">
        <v>18</v>
      </c>
      <c r="F58" s="2923">
        <v>0</v>
      </c>
      <c r="G58" s="2923">
        <v>18</v>
      </c>
      <c r="H58" s="2976">
        <v>38</v>
      </c>
      <c r="I58" s="2977">
        <v>0</v>
      </c>
      <c r="J58" s="2978">
        <v>38</v>
      </c>
    </row>
    <row r="59" spans="1:10" ht="24.95" customHeight="1" thickBot="1" x14ac:dyDescent="0.35">
      <c r="A59" s="2728" t="s">
        <v>181</v>
      </c>
      <c r="B59" s="2928">
        <v>24</v>
      </c>
      <c r="C59" s="2928">
        <v>1</v>
      </c>
      <c r="D59" s="2928">
        <v>25</v>
      </c>
      <c r="E59" s="2928">
        <v>30</v>
      </c>
      <c r="F59" s="2928">
        <v>0</v>
      </c>
      <c r="G59" s="2928">
        <v>30</v>
      </c>
      <c r="H59" s="2979">
        <v>54</v>
      </c>
      <c r="I59" s="2980">
        <v>1</v>
      </c>
      <c r="J59" s="2981">
        <v>55</v>
      </c>
    </row>
    <row r="60" spans="1:10" ht="24.95" customHeight="1" thickBot="1" x14ac:dyDescent="0.35">
      <c r="A60" s="2717" t="s">
        <v>182</v>
      </c>
      <c r="B60" s="2933">
        <v>46</v>
      </c>
      <c r="C60" s="2933">
        <v>5</v>
      </c>
      <c r="D60" s="2933">
        <v>51</v>
      </c>
      <c r="E60" s="2933">
        <v>50</v>
      </c>
      <c r="F60" s="2933">
        <v>4</v>
      </c>
      <c r="G60" s="2933">
        <v>54</v>
      </c>
      <c r="H60" s="2982">
        <v>96</v>
      </c>
      <c r="I60" s="2983">
        <v>9</v>
      </c>
      <c r="J60" s="2984">
        <v>105</v>
      </c>
    </row>
    <row r="61" spans="1:10" ht="24.95" customHeight="1" x14ac:dyDescent="0.3">
      <c r="A61" s="2752" t="s">
        <v>343</v>
      </c>
      <c r="B61" s="2753">
        <v>22</v>
      </c>
      <c r="C61" s="2754">
        <v>3</v>
      </c>
      <c r="D61" s="2755">
        <v>25</v>
      </c>
      <c r="E61" s="2756">
        <v>0</v>
      </c>
      <c r="F61" s="2754">
        <v>0</v>
      </c>
      <c r="G61" s="2757">
        <v>0</v>
      </c>
      <c r="H61" s="2753">
        <v>22</v>
      </c>
      <c r="I61" s="2754">
        <v>3</v>
      </c>
      <c r="J61" s="2755">
        <v>25</v>
      </c>
    </row>
    <row r="62" spans="1:10" ht="24.95" customHeight="1" x14ac:dyDescent="0.3">
      <c r="A62" s="2761" t="s">
        <v>344</v>
      </c>
      <c r="B62" s="2762">
        <v>0</v>
      </c>
      <c r="C62" s="2763">
        <v>0</v>
      </c>
      <c r="D62" s="2764">
        <v>0</v>
      </c>
      <c r="E62" s="2765">
        <v>0</v>
      </c>
      <c r="F62" s="2763">
        <v>0</v>
      </c>
      <c r="G62" s="2766">
        <v>0</v>
      </c>
      <c r="H62" s="2762">
        <v>0</v>
      </c>
      <c r="I62" s="2763">
        <v>0</v>
      </c>
      <c r="J62" s="2764">
        <v>0</v>
      </c>
    </row>
    <row r="63" spans="1:10" ht="24.95" customHeight="1" x14ac:dyDescent="0.3">
      <c r="A63" s="2761" t="s">
        <v>345</v>
      </c>
      <c r="B63" s="2762">
        <v>0</v>
      </c>
      <c r="C63" s="2763">
        <v>0</v>
      </c>
      <c r="D63" s="2764">
        <v>0</v>
      </c>
      <c r="E63" s="2765">
        <v>50</v>
      </c>
      <c r="F63" s="2763">
        <v>4</v>
      </c>
      <c r="G63" s="2766">
        <v>54</v>
      </c>
      <c r="H63" s="2762">
        <v>50</v>
      </c>
      <c r="I63" s="2763">
        <v>4</v>
      </c>
      <c r="J63" s="2764">
        <v>54</v>
      </c>
    </row>
    <row r="64" spans="1:10" ht="24.95" customHeight="1" thickBot="1" x14ac:dyDescent="0.35">
      <c r="A64" s="2770" t="s">
        <v>346</v>
      </c>
      <c r="B64" s="2771">
        <v>24</v>
      </c>
      <c r="C64" s="2772">
        <v>2</v>
      </c>
      <c r="D64" s="2773">
        <v>26</v>
      </c>
      <c r="E64" s="2774">
        <v>0</v>
      </c>
      <c r="F64" s="2772">
        <v>0</v>
      </c>
      <c r="G64" s="2775">
        <v>0</v>
      </c>
      <c r="H64" s="2771">
        <v>24</v>
      </c>
      <c r="I64" s="2772">
        <v>2</v>
      </c>
      <c r="J64" s="2773">
        <v>26</v>
      </c>
    </row>
    <row r="65" spans="1:10" ht="24.95" customHeight="1" x14ac:dyDescent="0.3">
      <c r="A65" s="2779" t="s">
        <v>183</v>
      </c>
      <c r="B65" s="2939">
        <v>14</v>
      </c>
      <c r="C65" s="2939">
        <v>0</v>
      </c>
      <c r="D65" s="2939">
        <v>14</v>
      </c>
      <c r="E65" s="2939">
        <v>11</v>
      </c>
      <c r="F65" s="2939">
        <v>0</v>
      </c>
      <c r="G65" s="2939">
        <v>11</v>
      </c>
      <c r="H65" s="2985">
        <v>25</v>
      </c>
      <c r="I65" s="2986">
        <v>0</v>
      </c>
      <c r="J65" s="2987">
        <v>25</v>
      </c>
    </row>
    <row r="66" spans="1:10" ht="24.95" customHeight="1" x14ac:dyDescent="0.3">
      <c r="A66" s="2728" t="s">
        <v>184</v>
      </c>
      <c r="B66" s="2923">
        <v>23</v>
      </c>
      <c r="C66" s="2923">
        <v>3</v>
      </c>
      <c r="D66" s="2923">
        <v>26</v>
      </c>
      <c r="E66" s="2923">
        <v>16</v>
      </c>
      <c r="F66" s="2923">
        <v>0</v>
      </c>
      <c r="G66" s="2923">
        <v>16</v>
      </c>
      <c r="H66" s="2976">
        <v>39</v>
      </c>
      <c r="I66" s="2977">
        <v>3</v>
      </c>
      <c r="J66" s="2978">
        <v>42</v>
      </c>
    </row>
    <row r="67" spans="1:10" ht="24.95" customHeight="1" x14ac:dyDescent="0.3">
      <c r="A67" s="2728" t="s">
        <v>315</v>
      </c>
      <c r="B67" s="2923">
        <v>0</v>
      </c>
      <c r="C67" s="2923">
        <v>0</v>
      </c>
      <c r="D67" s="2923">
        <v>0</v>
      </c>
      <c r="E67" s="2923">
        <v>0</v>
      </c>
      <c r="F67" s="2923">
        <v>0</v>
      </c>
      <c r="G67" s="2923">
        <v>0</v>
      </c>
      <c r="H67" s="2976">
        <v>0</v>
      </c>
      <c r="I67" s="2977">
        <v>0</v>
      </c>
      <c r="J67" s="2978">
        <v>0</v>
      </c>
    </row>
    <row r="68" spans="1:10" ht="24.95" customHeight="1" thickBot="1" x14ac:dyDescent="0.35">
      <c r="A68" s="2728" t="s">
        <v>185</v>
      </c>
      <c r="B68" s="2928">
        <v>32</v>
      </c>
      <c r="C68" s="2928">
        <v>0</v>
      </c>
      <c r="D68" s="2928">
        <v>32</v>
      </c>
      <c r="E68" s="2928">
        <v>24</v>
      </c>
      <c r="F68" s="2928">
        <v>0</v>
      </c>
      <c r="G68" s="2928">
        <v>24</v>
      </c>
      <c r="H68" s="2979">
        <v>56</v>
      </c>
      <c r="I68" s="2980">
        <v>0</v>
      </c>
      <c r="J68" s="2981">
        <v>56</v>
      </c>
    </row>
    <row r="69" spans="1:10" ht="24.95" customHeight="1" thickBot="1" x14ac:dyDescent="0.35">
      <c r="A69" s="2780" t="s">
        <v>186</v>
      </c>
      <c r="B69" s="2988">
        <v>126</v>
      </c>
      <c r="C69" s="2988">
        <v>2</v>
      </c>
      <c r="D69" s="2988">
        <v>128</v>
      </c>
      <c r="E69" s="2988">
        <v>111</v>
      </c>
      <c r="F69" s="2988">
        <v>2</v>
      </c>
      <c r="G69" s="2988">
        <v>113</v>
      </c>
      <c r="H69" s="2988">
        <v>237</v>
      </c>
      <c r="I69" s="2988">
        <v>4</v>
      </c>
      <c r="J69" s="2989">
        <v>241</v>
      </c>
    </row>
    <row r="70" spans="1:10" ht="21" customHeight="1" x14ac:dyDescent="0.3">
      <c r="A70" s="2752" t="s">
        <v>347</v>
      </c>
      <c r="B70" s="2918">
        <v>6</v>
      </c>
      <c r="C70" s="2919">
        <v>0</v>
      </c>
      <c r="D70" s="2921">
        <v>6</v>
      </c>
      <c r="E70" s="2922">
        <v>4</v>
      </c>
      <c r="F70" s="2919">
        <v>0</v>
      </c>
      <c r="G70" s="2921">
        <v>4</v>
      </c>
      <c r="H70" s="2990">
        <v>10</v>
      </c>
      <c r="I70" s="2974">
        <v>0</v>
      </c>
      <c r="J70" s="2975">
        <v>10</v>
      </c>
    </row>
    <row r="71" spans="1:10" ht="21" customHeight="1" x14ac:dyDescent="0.3">
      <c r="A71" s="2761" t="s">
        <v>348</v>
      </c>
      <c r="B71" s="2923">
        <v>30</v>
      </c>
      <c r="C71" s="2924">
        <v>0</v>
      </c>
      <c r="D71" s="2926">
        <v>30</v>
      </c>
      <c r="E71" s="2927">
        <v>27</v>
      </c>
      <c r="F71" s="2924">
        <v>0</v>
      </c>
      <c r="G71" s="2926">
        <v>27</v>
      </c>
      <c r="H71" s="2991">
        <v>57</v>
      </c>
      <c r="I71" s="2977">
        <v>0</v>
      </c>
      <c r="J71" s="2978">
        <v>57</v>
      </c>
    </row>
    <row r="72" spans="1:10" ht="21" customHeight="1" x14ac:dyDescent="0.3">
      <c r="A72" s="2761" t="s">
        <v>349</v>
      </c>
      <c r="B72" s="2923">
        <v>5</v>
      </c>
      <c r="C72" s="2924">
        <v>0</v>
      </c>
      <c r="D72" s="2926">
        <v>5</v>
      </c>
      <c r="E72" s="2927">
        <v>5</v>
      </c>
      <c r="F72" s="2924">
        <v>0</v>
      </c>
      <c r="G72" s="2926">
        <v>5</v>
      </c>
      <c r="H72" s="2991">
        <v>10</v>
      </c>
      <c r="I72" s="2977">
        <v>0</v>
      </c>
      <c r="J72" s="2978">
        <v>10</v>
      </c>
    </row>
    <row r="73" spans="1:10" ht="21" customHeight="1" x14ac:dyDescent="0.3">
      <c r="A73" s="2761" t="s">
        <v>350</v>
      </c>
      <c r="B73" s="2923">
        <v>5</v>
      </c>
      <c r="C73" s="2924">
        <v>0</v>
      </c>
      <c r="D73" s="2926">
        <v>5</v>
      </c>
      <c r="E73" s="2927">
        <v>4</v>
      </c>
      <c r="F73" s="2924">
        <v>1</v>
      </c>
      <c r="G73" s="2926">
        <v>5</v>
      </c>
      <c r="H73" s="2991">
        <v>9</v>
      </c>
      <c r="I73" s="2977">
        <v>1</v>
      </c>
      <c r="J73" s="2978">
        <v>10</v>
      </c>
    </row>
    <row r="74" spans="1:10" ht="21" customHeight="1" x14ac:dyDescent="0.3">
      <c r="A74" s="2761" t="s">
        <v>351</v>
      </c>
      <c r="B74" s="2923">
        <v>14</v>
      </c>
      <c r="C74" s="2924">
        <v>0</v>
      </c>
      <c r="D74" s="2926">
        <v>14</v>
      </c>
      <c r="E74" s="2927">
        <v>10</v>
      </c>
      <c r="F74" s="2924">
        <v>0</v>
      </c>
      <c r="G74" s="2926">
        <v>10</v>
      </c>
      <c r="H74" s="2991">
        <v>24</v>
      </c>
      <c r="I74" s="2977">
        <v>0</v>
      </c>
      <c r="J74" s="2978">
        <v>24</v>
      </c>
    </row>
    <row r="75" spans="1:10" ht="21" customHeight="1" x14ac:dyDescent="0.3">
      <c r="A75" s="2761" t="s">
        <v>352</v>
      </c>
      <c r="B75" s="2923">
        <v>5</v>
      </c>
      <c r="C75" s="2924">
        <v>0</v>
      </c>
      <c r="D75" s="2926">
        <v>5</v>
      </c>
      <c r="E75" s="2927">
        <v>3</v>
      </c>
      <c r="F75" s="2924">
        <v>0</v>
      </c>
      <c r="G75" s="2926">
        <v>3</v>
      </c>
      <c r="H75" s="2991">
        <v>8</v>
      </c>
      <c r="I75" s="2977">
        <v>0</v>
      </c>
      <c r="J75" s="2978">
        <v>8</v>
      </c>
    </row>
    <row r="76" spans="1:10" ht="21" customHeight="1" x14ac:dyDescent="0.3">
      <c r="A76" s="2761" t="s">
        <v>353</v>
      </c>
      <c r="B76" s="2923">
        <v>3</v>
      </c>
      <c r="C76" s="2924">
        <v>0</v>
      </c>
      <c r="D76" s="2926">
        <v>3</v>
      </c>
      <c r="E76" s="2927">
        <v>5</v>
      </c>
      <c r="F76" s="2924">
        <v>1</v>
      </c>
      <c r="G76" s="2926">
        <v>6</v>
      </c>
      <c r="H76" s="2991">
        <v>8</v>
      </c>
      <c r="I76" s="2977">
        <v>1</v>
      </c>
      <c r="J76" s="2978">
        <v>9</v>
      </c>
    </row>
    <row r="77" spans="1:10" ht="21" customHeight="1" x14ac:dyDescent="0.3">
      <c r="A77" s="2761" t="s">
        <v>354</v>
      </c>
      <c r="B77" s="2923">
        <v>18</v>
      </c>
      <c r="C77" s="2924">
        <v>1</v>
      </c>
      <c r="D77" s="2926">
        <v>19</v>
      </c>
      <c r="E77" s="2927">
        <v>19</v>
      </c>
      <c r="F77" s="2923">
        <v>0</v>
      </c>
      <c r="G77" s="2923">
        <v>19</v>
      </c>
      <c r="H77" s="2991">
        <v>37</v>
      </c>
      <c r="I77" s="2977">
        <v>1</v>
      </c>
      <c r="J77" s="2978">
        <v>38</v>
      </c>
    </row>
    <row r="78" spans="1:10" ht="21" customHeight="1" x14ac:dyDescent="0.3">
      <c r="A78" s="2761" t="s">
        <v>355</v>
      </c>
      <c r="B78" s="2923">
        <v>5</v>
      </c>
      <c r="C78" s="2924">
        <v>0</v>
      </c>
      <c r="D78" s="2926">
        <v>5</v>
      </c>
      <c r="E78" s="2927">
        <v>5</v>
      </c>
      <c r="F78" s="2923">
        <v>0</v>
      </c>
      <c r="G78" s="2923">
        <v>5</v>
      </c>
      <c r="H78" s="2991">
        <v>10</v>
      </c>
      <c r="I78" s="2977">
        <v>0</v>
      </c>
      <c r="J78" s="2978">
        <v>10</v>
      </c>
    </row>
    <row r="79" spans="1:10" ht="21" customHeight="1" x14ac:dyDescent="0.3">
      <c r="A79" s="2761" t="s">
        <v>356</v>
      </c>
      <c r="B79" s="2923">
        <v>8</v>
      </c>
      <c r="C79" s="2924">
        <v>0</v>
      </c>
      <c r="D79" s="2926">
        <v>8</v>
      </c>
      <c r="E79" s="2927">
        <v>5</v>
      </c>
      <c r="F79" s="2923">
        <v>0</v>
      </c>
      <c r="G79" s="2923">
        <v>5</v>
      </c>
      <c r="H79" s="2991">
        <v>13</v>
      </c>
      <c r="I79" s="2977">
        <v>0</v>
      </c>
      <c r="J79" s="2978">
        <v>13</v>
      </c>
    </row>
    <row r="80" spans="1:10" ht="21" customHeight="1" x14ac:dyDescent="0.3">
      <c r="A80" s="2761" t="s">
        <v>357</v>
      </c>
      <c r="B80" s="2923">
        <v>4</v>
      </c>
      <c r="C80" s="2924">
        <v>0</v>
      </c>
      <c r="D80" s="2926">
        <v>4</v>
      </c>
      <c r="E80" s="2927">
        <v>4</v>
      </c>
      <c r="F80" s="2923">
        <v>0</v>
      </c>
      <c r="G80" s="2923">
        <v>4</v>
      </c>
      <c r="H80" s="2991">
        <v>8</v>
      </c>
      <c r="I80" s="2977">
        <v>0</v>
      </c>
      <c r="J80" s="2978">
        <v>8</v>
      </c>
    </row>
    <row r="81" spans="1:10" ht="21" customHeight="1" x14ac:dyDescent="0.3">
      <c r="A81" s="2761" t="s">
        <v>358</v>
      </c>
      <c r="B81" s="2923">
        <v>14</v>
      </c>
      <c r="C81" s="2924">
        <v>1</v>
      </c>
      <c r="D81" s="2926">
        <v>15</v>
      </c>
      <c r="E81" s="2927">
        <v>13</v>
      </c>
      <c r="F81" s="2923">
        <v>0</v>
      </c>
      <c r="G81" s="2923">
        <v>13</v>
      </c>
      <c r="H81" s="2991">
        <v>27</v>
      </c>
      <c r="I81" s="2977">
        <v>1</v>
      </c>
      <c r="J81" s="2978">
        <v>28</v>
      </c>
    </row>
    <row r="82" spans="1:10" ht="21" customHeight="1" x14ac:dyDescent="0.3">
      <c r="A82" s="2761" t="s">
        <v>359</v>
      </c>
      <c r="B82" s="2923">
        <v>4</v>
      </c>
      <c r="C82" s="2924">
        <v>0</v>
      </c>
      <c r="D82" s="2926">
        <v>4</v>
      </c>
      <c r="E82" s="2927">
        <v>5</v>
      </c>
      <c r="F82" s="2923">
        <v>0</v>
      </c>
      <c r="G82" s="2923">
        <v>5</v>
      </c>
      <c r="H82" s="2991">
        <v>9</v>
      </c>
      <c r="I82" s="2977">
        <v>0</v>
      </c>
      <c r="J82" s="2978">
        <v>9</v>
      </c>
    </row>
    <row r="83" spans="1:10" ht="21" customHeight="1" thickBot="1" x14ac:dyDescent="0.35">
      <c r="A83" s="2953" t="s">
        <v>360</v>
      </c>
      <c r="B83" s="2928">
        <v>5</v>
      </c>
      <c r="C83" s="2929">
        <v>0</v>
      </c>
      <c r="D83" s="2931">
        <v>5</v>
      </c>
      <c r="E83" s="2932">
        <v>2</v>
      </c>
      <c r="F83" s="2928">
        <v>0</v>
      </c>
      <c r="G83" s="2928">
        <v>2</v>
      </c>
      <c r="H83" s="2992">
        <v>7</v>
      </c>
      <c r="I83" s="2980">
        <v>0</v>
      </c>
      <c r="J83" s="2981">
        <v>7</v>
      </c>
    </row>
    <row r="84" spans="1:10" ht="24.95" customHeight="1" x14ac:dyDescent="0.3">
      <c r="A84" s="2717" t="s">
        <v>187</v>
      </c>
      <c r="B84" s="2918">
        <v>25</v>
      </c>
      <c r="C84" s="2919">
        <v>0</v>
      </c>
      <c r="D84" s="2921">
        <v>25</v>
      </c>
      <c r="E84" s="2922">
        <v>21</v>
      </c>
      <c r="F84" s="2918">
        <v>0</v>
      </c>
      <c r="G84" s="2918">
        <v>21</v>
      </c>
      <c r="H84" s="2973">
        <v>46</v>
      </c>
      <c r="I84" s="2974">
        <v>0</v>
      </c>
      <c r="J84" s="2975">
        <v>46</v>
      </c>
    </row>
    <row r="85" spans="1:10" ht="24.95" customHeight="1" x14ac:dyDescent="0.3">
      <c r="A85" s="2728" t="s">
        <v>316</v>
      </c>
      <c r="B85" s="2923">
        <v>5</v>
      </c>
      <c r="C85" s="2924">
        <v>0</v>
      </c>
      <c r="D85" s="2926">
        <v>5</v>
      </c>
      <c r="E85" s="2927">
        <v>2</v>
      </c>
      <c r="F85" s="2923">
        <v>0</v>
      </c>
      <c r="G85" s="2923">
        <v>2</v>
      </c>
      <c r="H85" s="2976">
        <v>7</v>
      </c>
      <c r="I85" s="2977">
        <v>0</v>
      </c>
      <c r="J85" s="2978">
        <v>7</v>
      </c>
    </row>
    <row r="86" spans="1:10" ht="24.95" customHeight="1" x14ac:dyDescent="0.3">
      <c r="A86" s="2728" t="s">
        <v>188</v>
      </c>
      <c r="B86" s="2923">
        <v>26</v>
      </c>
      <c r="C86" s="2924">
        <v>0</v>
      </c>
      <c r="D86" s="2926">
        <v>26</v>
      </c>
      <c r="E86" s="2927">
        <v>12</v>
      </c>
      <c r="F86" s="2923">
        <v>0</v>
      </c>
      <c r="G86" s="2923">
        <v>12</v>
      </c>
      <c r="H86" s="2976">
        <v>38</v>
      </c>
      <c r="I86" s="2977">
        <v>0</v>
      </c>
      <c r="J86" s="2978">
        <v>38</v>
      </c>
    </row>
    <row r="87" spans="1:10" ht="65.25" customHeight="1" x14ac:dyDescent="0.3">
      <c r="A87" s="2728" t="s">
        <v>189</v>
      </c>
      <c r="B87" s="2923">
        <v>15</v>
      </c>
      <c r="C87" s="2924">
        <v>0</v>
      </c>
      <c r="D87" s="2926">
        <v>15</v>
      </c>
      <c r="E87" s="2927">
        <v>8</v>
      </c>
      <c r="F87" s="2923">
        <v>0</v>
      </c>
      <c r="G87" s="2923">
        <v>8</v>
      </c>
      <c r="H87" s="2976">
        <v>23</v>
      </c>
      <c r="I87" s="2977">
        <v>0</v>
      </c>
      <c r="J87" s="2978">
        <v>23</v>
      </c>
    </row>
    <row r="88" spans="1:10" ht="24.95" customHeight="1" x14ac:dyDescent="0.3">
      <c r="A88" s="2728" t="s">
        <v>317</v>
      </c>
      <c r="B88" s="2923">
        <v>5</v>
      </c>
      <c r="C88" s="2924">
        <v>0</v>
      </c>
      <c r="D88" s="2926">
        <v>5</v>
      </c>
      <c r="E88" s="2927">
        <v>6</v>
      </c>
      <c r="F88" s="2923">
        <v>0</v>
      </c>
      <c r="G88" s="2923">
        <v>6</v>
      </c>
      <c r="H88" s="2976">
        <v>11</v>
      </c>
      <c r="I88" s="2977">
        <v>0</v>
      </c>
      <c r="J88" s="2978">
        <v>11</v>
      </c>
    </row>
    <row r="89" spans="1:10" ht="29.25" customHeight="1" thickBot="1" x14ac:dyDescent="0.35">
      <c r="A89" s="2797" t="s">
        <v>190</v>
      </c>
      <c r="B89" s="2936">
        <v>8</v>
      </c>
      <c r="C89" s="2937">
        <v>0</v>
      </c>
      <c r="D89" s="2938">
        <v>8</v>
      </c>
      <c r="E89" s="2955">
        <v>8</v>
      </c>
      <c r="F89" s="2936">
        <v>0</v>
      </c>
      <c r="G89" s="2936">
        <v>8</v>
      </c>
      <c r="H89" s="2993">
        <v>16</v>
      </c>
      <c r="I89" s="2994">
        <v>0</v>
      </c>
      <c r="J89" s="2995">
        <v>16</v>
      </c>
    </row>
    <row r="90" spans="1:10" ht="24.95" customHeight="1" thickBot="1" x14ac:dyDescent="0.35">
      <c r="A90" s="2996" t="s">
        <v>8</v>
      </c>
      <c r="B90" s="2997">
        <v>510</v>
      </c>
      <c r="C90" s="2997">
        <v>12</v>
      </c>
      <c r="D90" s="2997">
        <v>522</v>
      </c>
      <c r="E90" s="2997">
        <v>399</v>
      </c>
      <c r="F90" s="2997">
        <v>6</v>
      </c>
      <c r="G90" s="2997">
        <v>405</v>
      </c>
      <c r="H90" s="2997">
        <v>909</v>
      </c>
      <c r="I90" s="2997">
        <v>18</v>
      </c>
      <c r="J90" s="2998">
        <v>927</v>
      </c>
    </row>
    <row r="91" spans="1:10" ht="24.95" customHeight="1" thickBot="1" x14ac:dyDescent="0.35">
      <c r="A91" s="2999" t="s">
        <v>25</v>
      </c>
      <c r="B91" s="3000"/>
      <c r="C91" s="3001"/>
      <c r="D91" s="3002"/>
      <c r="E91" s="3000"/>
      <c r="F91" s="3001"/>
      <c r="G91" s="3003"/>
      <c r="H91" s="3004"/>
      <c r="I91" s="3005"/>
      <c r="J91" s="3006"/>
    </row>
    <row r="92" spans="1:10" ht="24.95" customHeight="1" x14ac:dyDescent="0.3">
      <c r="A92" s="2819" t="s">
        <v>308</v>
      </c>
      <c r="B92" s="2918">
        <v>0</v>
      </c>
      <c r="C92" s="2919">
        <v>0</v>
      </c>
      <c r="D92" s="2921">
        <v>0</v>
      </c>
      <c r="E92" s="2922">
        <v>1</v>
      </c>
      <c r="F92" s="2919">
        <v>0</v>
      </c>
      <c r="G92" s="2920">
        <v>1</v>
      </c>
      <c r="H92" s="3007">
        <v>1</v>
      </c>
      <c r="I92" s="3008">
        <v>0</v>
      </c>
      <c r="J92" s="3009">
        <v>1</v>
      </c>
    </row>
    <row r="93" spans="1:10" ht="24.95" customHeight="1" x14ac:dyDescent="0.3">
      <c r="A93" s="2734" t="s">
        <v>309</v>
      </c>
      <c r="B93" s="2923">
        <v>1</v>
      </c>
      <c r="C93" s="2924">
        <v>1</v>
      </c>
      <c r="D93" s="2926">
        <v>2</v>
      </c>
      <c r="E93" s="2927">
        <v>0</v>
      </c>
      <c r="F93" s="2924">
        <v>0</v>
      </c>
      <c r="G93" s="2925">
        <v>0</v>
      </c>
      <c r="H93" s="3010">
        <v>1</v>
      </c>
      <c r="I93" s="3011">
        <v>1</v>
      </c>
      <c r="J93" s="3012">
        <v>2</v>
      </c>
    </row>
    <row r="94" spans="1:10" ht="24.95" customHeight="1" x14ac:dyDescent="0.3">
      <c r="A94" s="2734" t="s">
        <v>310</v>
      </c>
      <c r="B94" s="2923">
        <v>0</v>
      </c>
      <c r="C94" s="2924">
        <v>0</v>
      </c>
      <c r="D94" s="2926">
        <v>0</v>
      </c>
      <c r="E94" s="2927">
        <v>0</v>
      </c>
      <c r="F94" s="2924">
        <v>0</v>
      </c>
      <c r="G94" s="2925">
        <v>0</v>
      </c>
      <c r="H94" s="3010">
        <v>0</v>
      </c>
      <c r="I94" s="3011">
        <v>0</v>
      </c>
      <c r="J94" s="3012">
        <v>0</v>
      </c>
    </row>
    <row r="95" spans="1:10" ht="24.95" customHeight="1" x14ac:dyDescent="0.3">
      <c r="A95" s="2734" t="s">
        <v>311</v>
      </c>
      <c r="B95" s="2923">
        <v>1</v>
      </c>
      <c r="C95" s="2924">
        <v>0</v>
      </c>
      <c r="D95" s="2926">
        <v>1</v>
      </c>
      <c r="E95" s="2927">
        <v>0</v>
      </c>
      <c r="F95" s="2924">
        <v>0</v>
      </c>
      <c r="G95" s="2925">
        <v>0</v>
      </c>
      <c r="H95" s="3010">
        <v>1</v>
      </c>
      <c r="I95" s="3011">
        <v>0</v>
      </c>
      <c r="J95" s="3012">
        <v>1</v>
      </c>
    </row>
    <row r="96" spans="1:10" ht="24.95" customHeight="1" x14ac:dyDescent="0.3">
      <c r="A96" s="2734" t="s">
        <v>179</v>
      </c>
      <c r="B96" s="2923">
        <v>1</v>
      </c>
      <c r="C96" s="2924">
        <v>0</v>
      </c>
      <c r="D96" s="2926">
        <v>1</v>
      </c>
      <c r="E96" s="2927">
        <v>1</v>
      </c>
      <c r="F96" s="2924">
        <v>0</v>
      </c>
      <c r="G96" s="2925">
        <v>1</v>
      </c>
      <c r="H96" s="3010">
        <v>2</v>
      </c>
      <c r="I96" s="3011">
        <v>0</v>
      </c>
      <c r="J96" s="3012">
        <v>2</v>
      </c>
    </row>
    <row r="97" spans="1:10" ht="24.95" customHeight="1" x14ac:dyDescent="0.3">
      <c r="A97" s="2734" t="s">
        <v>312</v>
      </c>
      <c r="B97" s="2923">
        <v>0</v>
      </c>
      <c r="C97" s="2924">
        <v>0</v>
      </c>
      <c r="D97" s="2926">
        <v>0</v>
      </c>
      <c r="E97" s="2927">
        <v>0</v>
      </c>
      <c r="F97" s="2924">
        <v>0</v>
      </c>
      <c r="G97" s="2925">
        <v>0</v>
      </c>
      <c r="H97" s="3010">
        <v>0</v>
      </c>
      <c r="I97" s="3011">
        <v>0</v>
      </c>
      <c r="J97" s="3012">
        <v>0</v>
      </c>
    </row>
    <row r="98" spans="1:10" ht="24.95" customHeight="1" x14ac:dyDescent="0.3">
      <c r="A98" s="2734" t="s">
        <v>180</v>
      </c>
      <c r="B98" s="2923">
        <v>0</v>
      </c>
      <c r="C98" s="2924">
        <v>0</v>
      </c>
      <c r="D98" s="2926">
        <v>0</v>
      </c>
      <c r="E98" s="2927">
        <v>1</v>
      </c>
      <c r="F98" s="2924">
        <v>0</v>
      </c>
      <c r="G98" s="2925">
        <v>1</v>
      </c>
      <c r="H98" s="3010">
        <v>1</v>
      </c>
      <c r="I98" s="3011">
        <v>0</v>
      </c>
      <c r="J98" s="3012">
        <v>1</v>
      </c>
    </row>
    <row r="99" spans="1:10" ht="28.5" customHeight="1" x14ac:dyDescent="0.3">
      <c r="A99" s="2734" t="s">
        <v>313</v>
      </c>
      <c r="B99" s="2923">
        <v>0</v>
      </c>
      <c r="C99" s="2924">
        <v>0</v>
      </c>
      <c r="D99" s="2926">
        <v>0</v>
      </c>
      <c r="E99" s="2927">
        <v>0</v>
      </c>
      <c r="F99" s="2924">
        <v>0</v>
      </c>
      <c r="G99" s="2925">
        <v>0</v>
      </c>
      <c r="H99" s="3010">
        <v>0</v>
      </c>
      <c r="I99" s="3011">
        <v>0</v>
      </c>
      <c r="J99" s="3012">
        <v>0</v>
      </c>
    </row>
    <row r="100" spans="1:10" ht="24.95" customHeight="1" x14ac:dyDescent="0.3">
      <c r="A100" s="2734" t="s">
        <v>314</v>
      </c>
      <c r="B100" s="2923">
        <v>1</v>
      </c>
      <c r="C100" s="2924">
        <v>0</v>
      </c>
      <c r="D100" s="2926">
        <v>1</v>
      </c>
      <c r="E100" s="2927">
        <v>0</v>
      </c>
      <c r="F100" s="2924">
        <v>0</v>
      </c>
      <c r="G100" s="2925">
        <v>0</v>
      </c>
      <c r="H100" s="3010">
        <v>1</v>
      </c>
      <c r="I100" s="3011">
        <v>0</v>
      </c>
      <c r="J100" s="3012">
        <v>1</v>
      </c>
    </row>
    <row r="101" spans="1:10" ht="24.95" customHeight="1" thickBot="1" x14ac:dyDescent="0.35">
      <c r="A101" s="2728" t="s">
        <v>181</v>
      </c>
      <c r="B101" s="2928">
        <v>0</v>
      </c>
      <c r="C101" s="2929">
        <v>1</v>
      </c>
      <c r="D101" s="2931">
        <v>1</v>
      </c>
      <c r="E101" s="2932">
        <v>1</v>
      </c>
      <c r="F101" s="2929">
        <v>0</v>
      </c>
      <c r="G101" s="2930">
        <v>1</v>
      </c>
      <c r="H101" s="3013">
        <v>1</v>
      </c>
      <c r="I101" s="3014">
        <v>1</v>
      </c>
      <c r="J101" s="3015">
        <v>2</v>
      </c>
    </row>
    <row r="102" spans="1:10" ht="24.95" customHeight="1" thickBot="1" x14ac:dyDescent="0.35">
      <c r="A102" s="2743" t="s">
        <v>182</v>
      </c>
      <c r="B102" s="2933">
        <v>1</v>
      </c>
      <c r="C102" s="2934">
        <v>1</v>
      </c>
      <c r="D102" s="2934">
        <v>2</v>
      </c>
      <c r="E102" s="2934">
        <v>2</v>
      </c>
      <c r="F102" s="2934">
        <v>0</v>
      </c>
      <c r="G102" s="3016">
        <v>2</v>
      </c>
      <c r="H102" s="3004">
        <v>3</v>
      </c>
      <c r="I102" s="3005">
        <v>1</v>
      </c>
      <c r="J102" s="3006">
        <v>4</v>
      </c>
    </row>
    <row r="103" spans="1:10" ht="24.95" customHeight="1" x14ac:dyDescent="0.3">
      <c r="A103" s="2752" t="s">
        <v>343</v>
      </c>
      <c r="B103" s="2753">
        <v>0</v>
      </c>
      <c r="C103" s="2754">
        <v>1</v>
      </c>
      <c r="D103" s="2754">
        <v>1</v>
      </c>
      <c r="E103" s="2754">
        <v>0</v>
      </c>
      <c r="F103" s="2754">
        <v>0</v>
      </c>
      <c r="G103" s="2757">
        <v>0</v>
      </c>
      <c r="H103" s="2753">
        <v>0</v>
      </c>
      <c r="I103" s="2754">
        <v>1</v>
      </c>
      <c r="J103" s="2755">
        <v>1</v>
      </c>
    </row>
    <row r="104" spans="1:10" ht="24.95" customHeight="1" x14ac:dyDescent="0.3">
      <c r="A104" s="2761" t="s">
        <v>344</v>
      </c>
      <c r="B104" s="2762">
        <v>0</v>
      </c>
      <c r="C104" s="2763">
        <v>0</v>
      </c>
      <c r="D104" s="2763">
        <v>0</v>
      </c>
      <c r="E104" s="2763">
        <v>0</v>
      </c>
      <c r="F104" s="2763">
        <v>0</v>
      </c>
      <c r="G104" s="2766">
        <v>0</v>
      </c>
      <c r="H104" s="2762">
        <v>0</v>
      </c>
      <c r="I104" s="2763">
        <v>0</v>
      </c>
      <c r="J104" s="2764">
        <v>0</v>
      </c>
    </row>
    <row r="105" spans="1:10" ht="24.95" customHeight="1" x14ac:dyDescent="0.3">
      <c r="A105" s="2761" t="s">
        <v>345</v>
      </c>
      <c r="B105" s="2762">
        <v>0</v>
      </c>
      <c r="C105" s="2763">
        <v>0</v>
      </c>
      <c r="D105" s="2763">
        <v>0</v>
      </c>
      <c r="E105" s="2763">
        <v>2</v>
      </c>
      <c r="F105" s="2763">
        <v>0</v>
      </c>
      <c r="G105" s="2766">
        <v>2</v>
      </c>
      <c r="H105" s="2762">
        <v>2</v>
      </c>
      <c r="I105" s="2763">
        <v>0</v>
      </c>
      <c r="J105" s="2764">
        <v>2</v>
      </c>
    </row>
    <row r="106" spans="1:10" ht="24.95" customHeight="1" thickBot="1" x14ac:dyDescent="0.35">
      <c r="A106" s="2770" t="s">
        <v>346</v>
      </c>
      <c r="B106" s="2771">
        <v>1</v>
      </c>
      <c r="C106" s="2772">
        <v>0</v>
      </c>
      <c r="D106" s="2772">
        <v>1</v>
      </c>
      <c r="E106" s="2772">
        <v>0</v>
      </c>
      <c r="F106" s="2772">
        <v>0</v>
      </c>
      <c r="G106" s="2775">
        <v>0</v>
      </c>
      <c r="H106" s="2771">
        <v>1</v>
      </c>
      <c r="I106" s="2772">
        <v>0</v>
      </c>
      <c r="J106" s="2773">
        <v>1</v>
      </c>
    </row>
    <row r="107" spans="1:10" ht="24.95" customHeight="1" x14ac:dyDescent="0.3">
      <c r="A107" s="3017" t="s">
        <v>183</v>
      </c>
      <c r="B107" s="2939">
        <v>0</v>
      </c>
      <c r="C107" s="2940">
        <v>0</v>
      </c>
      <c r="D107" s="2942">
        <v>0</v>
      </c>
      <c r="E107" s="2943">
        <v>0</v>
      </c>
      <c r="F107" s="2940">
        <v>0</v>
      </c>
      <c r="G107" s="2941">
        <v>0</v>
      </c>
      <c r="H107" s="3018">
        <v>0</v>
      </c>
      <c r="I107" s="3019">
        <v>0</v>
      </c>
      <c r="J107" s="3020">
        <v>0</v>
      </c>
    </row>
    <row r="108" spans="1:10" ht="24.95" customHeight="1" x14ac:dyDescent="0.3">
      <c r="A108" s="2734" t="s">
        <v>184</v>
      </c>
      <c r="B108" s="2923">
        <v>0</v>
      </c>
      <c r="C108" s="2924">
        <v>0</v>
      </c>
      <c r="D108" s="2926">
        <v>0</v>
      </c>
      <c r="E108" s="2927">
        <v>1</v>
      </c>
      <c r="F108" s="2924">
        <v>0</v>
      </c>
      <c r="G108" s="2925">
        <v>1</v>
      </c>
      <c r="H108" s="3010">
        <v>1</v>
      </c>
      <c r="I108" s="3011">
        <v>0</v>
      </c>
      <c r="J108" s="3012">
        <v>1</v>
      </c>
    </row>
    <row r="109" spans="1:10" ht="24.95" customHeight="1" x14ac:dyDescent="0.3">
      <c r="A109" s="2734" t="s">
        <v>315</v>
      </c>
      <c r="B109" s="2923">
        <v>0</v>
      </c>
      <c r="C109" s="2924">
        <v>0</v>
      </c>
      <c r="D109" s="2926">
        <v>0</v>
      </c>
      <c r="E109" s="2927">
        <v>0</v>
      </c>
      <c r="F109" s="2924">
        <v>0</v>
      </c>
      <c r="G109" s="2925">
        <v>0</v>
      </c>
      <c r="H109" s="3010">
        <v>0</v>
      </c>
      <c r="I109" s="3011">
        <v>0</v>
      </c>
      <c r="J109" s="3012">
        <v>0</v>
      </c>
    </row>
    <row r="110" spans="1:10" ht="24.95" customHeight="1" thickBot="1" x14ac:dyDescent="0.35">
      <c r="A110" s="2797" t="s">
        <v>185</v>
      </c>
      <c r="B110" s="2936">
        <v>1</v>
      </c>
      <c r="C110" s="2937">
        <v>0</v>
      </c>
      <c r="D110" s="2938">
        <v>1</v>
      </c>
      <c r="E110" s="2955">
        <v>0</v>
      </c>
      <c r="F110" s="2937">
        <v>0</v>
      </c>
      <c r="G110" s="2954">
        <v>0</v>
      </c>
      <c r="H110" s="3021">
        <v>1</v>
      </c>
      <c r="I110" s="3022">
        <v>0</v>
      </c>
      <c r="J110" s="3023">
        <v>1</v>
      </c>
    </row>
    <row r="111" spans="1:10" ht="24.95" customHeight="1" thickBot="1" x14ac:dyDescent="0.35">
      <c r="A111" s="3024" t="s">
        <v>186</v>
      </c>
      <c r="B111" s="3025">
        <v>6</v>
      </c>
      <c r="C111" s="3025">
        <v>0</v>
      </c>
      <c r="D111" s="3025">
        <v>6</v>
      </c>
      <c r="E111" s="3025">
        <v>2</v>
      </c>
      <c r="F111" s="3025">
        <v>2</v>
      </c>
      <c r="G111" s="3025">
        <v>4</v>
      </c>
      <c r="H111" s="3026">
        <v>8</v>
      </c>
      <c r="I111" s="3026">
        <v>2</v>
      </c>
      <c r="J111" s="2989">
        <v>10</v>
      </c>
    </row>
    <row r="112" spans="1:10" ht="24" customHeight="1" x14ac:dyDescent="0.3">
      <c r="A112" s="2752" t="s">
        <v>347</v>
      </c>
      <c r="B112" s="2918">
        <v>0</v>
      </c>
      <c r="C112" s="2919">
        <v>0</v>
      </c>
      <c r="D112" s="2921">
        <v>0</v>
      </c>
      <c r="E112" s="2918">
        <v>0</v>
      </c>
      <c r="F112" s="2919">
        <v>0</v>
      </c>
      <c r="G112" s="2921">
        <v>0</v>
      </c>
      <c r="H112" s="3027">
        <v>0</v>
      </c>
      <c r="I112" s="3008">
        <v>0</v>
      </c>
      <c r="J112" s="3009">
        <v>0</v>
      </c>
    </row>
    <row r="113" spans="1:10" ht="24" customHeight="1" x14ac:dyDescent="0.3">
      <c r="A113" s="2761" t="s">
        <v>348</v>
      </c>
      <c r="B113" s="2923">
        <v>0</v>
      </c>
      <c r="C113" s="2924">
        <v>0</v>
      </c>
      <c r="D113" s="2926">
        <v>0</v>
      </c>
      <c r="E113" s="2923">
        <v>0</v>
      </c>
      <c r="F113" s="2924">
        <v>1</v>
      </c>
      <c r="G113" s="2926">
        <v>1</v>
      </c>
      <c r="H113" s="3028">
        <v>0</v>
      </c>
      <c r="I113" s="3011">
        <v>1</v>
      </c>
      <c r="J113" s="3012">
        <v>1</v>
      </c>
    </row>
    <row r="114" spans="1:10" ht="24" customHeight="1" x14ac:dyDescent="0.3">
      <c r="A114" s="2761" t="s">
        <v>349</v>
      </c>
      <c r="B114" s="2923">
        <v>0</v>
      </c>
      <c r="C114" s="2924">
        <v>0</v>
      </c>
      <c r="D114" s="2926">
        <v>0</v>
      </c>
      <c r="E114" s="2923">
        <v>0</v>
      </c>
      <c r="F114" s="2924">
        <v>0</v>
      </c>
      <c r="G114" s="2926">
        <v>0</v>
      </c>
      <c r="H114" s="3028">
        <v>0</v>
      </c>
      <c r="I114" s="3011">
        <v>0</v>
      </c>
      <c r="J114" s="3012">
        <v>0</v>
      </c>
    </row>
    <row r="115" spans="1:10" ht="24" customHeight="1" x14ac:dyDescent="0.3">
      <c r="A115" s="2761" t="s">
        <v>350</v>
      </c>
      <c r="B115" s="2923">
        <v>0</v>
      </c>
      <c r="C115" s="2924">
        <v>0</v>
      </c>
      <c r="D115" s="2926">
        <v>0</v>
      </c>
      <c r="E115" s="2923">
        <v>0</v>
      </c>
      <c r="F115" s="2924">
        <v>1</v>
      </c>
      <c r="G115" s="2926">
        <v>1</v>
      </c>
      <c r="H115" s="3028">
        <v>0</v>
      </c>
      <c r="I115" s="3011">
        <v>1</v>
      </c>
      <c r="J115" s="3012">
        <v>1</v>
      </c>
    </row>
    <row r="116" spans="1:10" ht="24" customHeight="1" x14ac:dyDescent="0.3">
      <c r="A116" s="2761" t="s">
        <v>351</v>
      </c>
      <c r="B116" s="2923">
        <v>0</v>
      </c>
      <c r="C116" s="2924">
        <v>0</v>
      </c>
      <c r="D116" s="2926">
        <v>0</v>
      </c>
      <c r="E116" s="2923">
        <v>0</v>
      </c>
      <c r="F116" s="2924">
        <v>0</v>
      </c>
      <c r="G116" s="2926">
        <v>0</v>
      </c>
      <c r="H116" s="3028">
        <v>0</v>
      </c>
      <c r="I116" s="3011">
        <v>0</v>
      </c>
      <c r="J116" s="3012">
        <v>0</v>
      </c>
    </row>
    <row r="117" spans="1:10" ht="24" customHeight="1" x14ac:dyDescent="0.3">
      <c r="A117" s="2761" t="s">
        <v>352</v>
      </c>
      <c r="B117" s="2923">
        <v>0</v>
      </c>
      <c r="C117" s="2924">
        <v>0</v>
      </c>
      <c r="D117" s="2926">
        <v>0</v>
      </c>
      <c r="E117" s="2923">
        <v>0</v>
      </c>
      <c r="F117" s="2924">
        <v>0</v>
      </c>
      <c r="G117" s="2926">
        <v>0</v>
      </c>
      <c r="H117" s="3028">
        <v>0</v>
      </c>
      <c r="I117" s="3011">
        <v>0</v>
      </c>
      <c r="J117" s="3012">
        <v>0</v>
      </c>
    </row>
    <row r="118" spans="1:10" ht="24" customHeight="1" x14ac:dyDescent="0.3">
      <c r="A118" s="2761" t="s">
        <v>353</v>
      </c>
      <c r="B118" s="2923">
        <v>1</v>
      </c>
      <c r="C118" s="2924">
        <v>0</v>
      </c>
      <c r="D118" s="2926">
        <v>1</v>
      </c>
      <c r="E118" s="2923">
        <v>0</v>
      </c>
      <c r="F118" s="2924">
        <v>0</v>
      </c>
      <c r="G118" s="2926">
        <v>0</v>
      </c>
      <c r="H118" s="3028">
        <v>1</v>
      </c>
      <c r="I118" s="3011">
        <v>0</v>
      </c>
      <c r="J118" s="3012">
        <v>1</v>
      </c>
    </row>
    <row r="119" spans="1:10" ht="24" customHeight="1" x14ac:dyDescent="0.3">
      <c r="A119" s="2761" t="s">
        <v>354</v>
      </c>
      <c r="B119" s="2923">
        <v>1</v>
      </c>
      <c r="C119" s="2924">
        <v>0</v>
      </c>
      <c r="D119" s="2926">
        <v>1</v>
      </c>
      <c r="E119" s="2923">
        <v>2</v>
      </c>
      <c r="F119" s="2924">
        <v>0</v>
      </c>
      <c r="G119" s="2926">
        <v>2</v>
      </c>
      <c r="H119" s="3028">
        <v>3</v>
      </c>
      <c r="I119" s="3011">
        <v>0</v>
      </c>
      <c r="J119" s="3012">
        <v>3</v>
      </c>
    </row>
    <row r="120" spans="1:10" ht="24" customHeight="1" x14ac:dyDescent="0.3">
      <c r="A120" s="2761" t="s">
        <v>355</v>
      </c>
      <c r="B120" s="2923">
        <v>0</v>
      </c>
      <c r="C120" s="2924">
        <v>0</v>
      </c>
      <c r="D120" s="2926">
        <v>0</v>
      </c>
      <c r="E120" s="2923">
        <v>0</v>
      </c>
      <c r="F120" s="2924">
        <v>0</v>
      </c>
      <c r="G120" s="2926">
        <v>0</v>
      </c>
      <c r="H120" s="3028">
        <v>0</v>
      </c>
      <c r="I120" s="3011">
        <v>0</v>
      </c>
      <c r="J120" s="3012">
        <v>0</v>
      </c>
    </row>
    <row r="121" spans="1:10" ht="24" customHeight="1" x14ac:dyDescent="0.3">
      <c r="A121" s="2761" t="s">
        <v>356</v>
      </c>
      <c r="B121" s="2923">
        <v>0</v>
      </c>
      <c r="C121" s="2924">
        <v>0</v>
      </c>
      <c r="D121" s="2926">
        <v>0</v>
      </c>
      <c r="E121" s="2923">
        <v>0</v>
      </c>
      <c r="F121" s="2924">
        <v>0</v>
      </c>
      <c r="G121" s="2926">
        <v>0</v>
      </c>
      <c r="H121" s="3028">
        <v>0</v>
      </c>
      <c r="I121" s="3011">
        <v>0</v>
      </c>
      <c r="J121" s="3012">
        <v>0</v>
      </c>
    </row>
    <row r="122" spans="1:10" ht="24" customHeight="1" x14ac:dyDescent="0.3">
      <c r="A122" s="2761" t="s">
        <v>357</v>
      </c>
      <c r="B122" s="2923">
        <v>1</v>
      </c>
      <c r="C122" s="2924">
        <v>0</v>
      </c>
      <c r="D122" s="2926">
        <v>1</v>
      </c>
      <c r="E122" s="2923">
        <v>0</v>
      </c>
      <c r="F122" s="2924">
        <v>0</v>
      </c>
      <c r="G122" s="2926">
        <v>0</v>
      </c>
      <c r="H122" s="3028">
        <v>1</v>
      </c>
      <c r="I122" s="3011">
        <v>0</v>
      </c>
      <c r="J122" s="3012">
        <v>1</v>
      </c>
    </row>
    <row r="123" spans="1:10" ht="24" customHeight="1" x14ac:dyDescent="0.3">
      <c r="A123" s="2761" t="s">
        <v>358</v>
      </c>
      <c r="B123" s="2923">
        <v>2</v>
      </c>
      <c r="C123" s="2924">
        <v>0</v>
      </c>
      <c r="D123" s="2926">
        <v>2</v>
      </c>
      <c r="E123" s="2923">
        <v>0</v>
      </c>
      <c r="F123" s="2924">
        <v>0</v>
      </c>
      <c r="G123" s="2926">
        <v>0</v>
      </c>
      <c r="H123" s="3028">
        <v>2</v>
      </c>
      <c r="I123" s="3011">
        <v>0</v>
      </c>
      <c r="J123" s="3012">
        <v>2</v>
      </c>
    </row>
    <row r="124" spans="1:10" ht="24" customHeight="1" x14ac:dyDescent="0.3">
      <c r="A124" s="2761" t="s">
        <v>359</v>
      </c>
      <c r="B124" s="2923">
        <v>1</v>
      </c>
      <c r="C124" s="2924">
        <v>0</v>
      </c>
      <c r="D124" s="2926">
        <v>1</v>
      </c>
      <c r="E124" s="2923">
        <v>0</v>
      </c>
      <c r="F124" s="2924">
        <v>0</v>
      </c>
      <c r="G124" s="2926">
        <v>0</v>
      </c>
      <c r="H124" s="3028">
        <v>1</v>
      </c>
      <c r="I124" s="3011">
        <v>0</v>
      </c>
      <c r="J124" s="3012">
        <v>1</v>
      </c>
    </row>
    <row r="125" spans="1:10" ht="24" customHeight="1" thickBot="1" x14ac:dyDescent="0.35">
      <c r="A125" s="2770" t="s">
        <v>360</v>
      </c>
      <c r="B125" s="2936">
        <v>0</v>
      </c>
      <c r="C125" s="2937">
        <v>0</v>
      </c>
      <c r="D125" s="2938">
        <v>0</v>
      </c>
      <c r="E125" s="2936">
        <v>0</v>
      </c>
      <c r="F125" s="2937">
        <v>0</v>
      </c>
      <c r="G125" s="2938">
        <v>0</v>
      </c>
      <c r="H125" s="3029">
        <v>0</v>
      </c>
      <c r="I125" s="3022">
        <v>0</v>
      </c>
      <c r="J125" s="3023">
        <v>0</v>
      </c>
    </row>
    <row r="126" spans="1:10" ht="24.95" customHeight="1" x14ac:dyDescent="0.3">
      <c r="A126" s="2779" t="s">
        <v>187</v>
      </c>
      <c r="B126" s="3030">
        <v>0</v>
      </c>
      <c r="C126" s="3030">
        <v>0</v>
      </c>
      <c r="D126" s="3030">
        <v>0</v>
      </c>
      <c r="E126" s="3030">
        <v>0</v>
      </c>
      <c r="F126" s="3030">
        <v>0</v>
      </c>
      <c r="G126" s="3030">
        <v>0</v>
      </c>
      <c r="H126" s="3018">
        <v>0</v>
      </c>
      <c r="I126" s="3019">
        <v>0</v>
      </c>
      <c r="J126" s="3020">
        <v>0</v>
      </c>
    </row>
    <row r="127" spans="1:10" ht="24.95" customHeight="1" x14ac:dyDescent="0.3">
      <c r="A127" s="2728" t="s">
        <v>316</v>
      </c>
      <c r="B127" s="3030">
        <v>1</v>
      </c>
      <c r="C127" s="3030">
        <v>0</v>
      </c>
      <c r="D127" s="3030">
        <v>1</v>
      </c>
      <c r="E127" s="3030">
        <v>0</v>
      </c>
      <c r="F127" s="3030">
        <v>0</v>
      </c>
      <c r="G127" s="3030">
        <v>0</v>
      </c>
      <c r="H127" s="3010">
        <v>1</v>
      </c>
      <c r="I127" s="3011">
        <v>0</v>
      </c>
      <c r="J127" s="3012">
        <v>1</v>
      </c>
    </row>
    <row r="128" spans="1:10" ht="24.95" customHeight="1" x14ac:dyDescent="0.3">
      <c r="A128" s="2728" t="s">
        <v>188</v>
      </c>
      <c r="B128" s="3030">
        <v>3</v>
      </c>
      <c r="C128" s="3030">
        <v>0</v>
      </c>
      <c r="D128" s="3030">
        <v>3</v>
      </c>
      <c r="E128" s="3030">
        <v>0</v>
      </c>
      <c r="F128" s="3030">
        <v>1</v>
      </c>
      <c r="G128" s="3030">
        <v>1</v>
      </c>
      <c r="H128" s="3010">
        <v>3</v>
      </c>
      <c r="I128" s="3011">
        <v>1</v>
      </c>
      <c r="J128" s="3012">
        <v>4</v>
      </c>
    </row>
    <row r="129" spans="1:10" ht="52.5" customHeight="1" x14ac:dyDescent="0.3">
      <c r="A129" s="2728" t="s">
        <v>189</v>
      </c>
      <c r="B129" s="3031">
        <v>2</v>
      </c>
      <c r="C129" s="3031">
        <v>0</v>
      </c>
      <c r="D129" s="3031">
        <v>2</v>
      </c>
      <c r="E129" s="3031">
        <v>0</v>
      </c>
      <c r="F129" s="3031">
        <v>0</v>
      </c>
      <c r="G129" s="3031">
        <v>0</v>
      </c>
      <c r="H129" s="3010">
        <v>2</v>
      </c>
      <c r="I129" s="3011">
        <v>0</v>
      </c>
      <c r="J129" s="3012">
        <v>2</v>
      </c>
    </row>
    <row r="130" spans="1:10" ht="24.95" customHeight="1" x14ac:dyDescent="0.3">
      <c r="A130" s="2728" t="s">
        <v>317</v>
      </c>
      <c r="B130" s="3031">
        <v>0</v>
      </c>
      <c r="C130" s="3031">
        <v>0</v>
      </c>
      <c r="D130" s="3031">
        <v>0</v>
      </c>
      <c r="E130" s="3031">
        <v>0</v>
      </c>
      <c r="F130" s="3031">
        <v>0</v>
      </c>
      <c r="G130" s="3031">
        <v>0</v>
      </c>
      <c r="H130" s="3010">
        <v>0</v>
      </c>
      <c r="I130" s="3011">
        <v>0</v>
      </c>
      <c r="J130" s="3012">
        <v>0</v>
      </c>
    </row>
    <row r="131" spans="1:10" ht="32.25" customHeight="1" thickBot="1" x14ac:dyDescent="0.35">
      <c r="A131" s="2728" t="s">
        <v>190</v>
      </c>
      <c r="B131" s="3031">
        <v>1</v>
      </c>
      <c r="C131" s="3031">
        <v>0</v>
      </c>
      <c r="D131" s="3031">
        <v>1</v>
      </c>
      <c r="E131" s="3031">
        <v>1</v>
      </c>
      <c r="F131" s="3031">
        <v>0</v>
      </c>
      <c r="G131" s="3031">
        <v>1</v>
      </c>
      <c r="H131" s="3021">
        <v>2</v>
      </c>
      <c r="I131" s="3022">
        <v>0</v>
      </c>
      <c r="J131" s="3023">
        <v>2</v>
      </c>
    </row>
    <row r="132" spans="1:10" ht="29.25" customHeight="1" thickBot="1" x14ac:dyDescent="0.35">
      <c r="A132" s="2996" t="s">
        <v>13</v>
      </c>
      <c r="B132" s="3032">
        <v>19</v>
      </c>
      <c r="C132" s="3032">
        <v>3</v>
      </c>
      <c r="D132" s="3032">
        <v>22</v>
      </c>
      <c r="E132" s="3032">
        <v>10</v>
      </c>
      <c r="F132" s="3032">
        <v>3</v>
      </c>
      <c r="G132" s="3032">
        <v>13</v>
      </c>
      <c r="H132" s="3032">
        <v>29</v>
      </c>
      <c r="I132" s="3032">
        <v>6</v>
      </c>
      <c r="J132" s="2945">
        <v>35</v>
      </c>
    </row>
    <row r="133" spans="1:10" ht="35.25" customHeight="1" thickBot="1" x14ac:dyDescent="0.35">
      <c r="A133" s="2811" t="s">
        <v>318</v>
      </c>
      <c r="B133" s="3033">
        <v>529</v>
      </c>
      <c r="C133" s="3033">
        <v>15</v>
      </c>
      <c r="D133" s="3033">
        <v>544</v>
      </c>
      <c r="E133" s="3033">
        <v>409</v>
      </c>
      <c r="F133" s="3033">
        <v>9</v>
      </c>
      <c r="G133" s="3033">
        <v>418</v>
      </c>
      <c r="H133" s="3033">
        <v>938</v>
      </c>
      <c r="I133" s="3033">
        <v>24</v>
      </c>
      <c r="J133" s="3034">
        <v>962</v>
      </c>
    </row>
    <row r="134" spans="1:10" ht="25.5" hidden="1" customHeight="1" x14ac:dyDescent="0.3">
      <c r="A134" s="3035"/>
      <c r="B134" s="3036"/>
      <c r="C134" s="3036"/>
      <c r="D134" s="3036"/>
      <c r="E134" s="3036"/>
      <c r="F134" s="3036"/>
      <c r="G134" s="3036"/>
      <c r="H134" s="3036"/>
      <c r="I134" s="3036"/>
      <c r="J134" s="3036"/>
    </row>
    <row r="135" spans="1:10" ht="51" customHeight="1" x14ac:dyDescent="0.3">
      <c r="A135" s="3554"/>
      <c r="B135" s="3554"/>
      <c r="C135" s="3554"/>
      <c r="D135" s="3554"/>
      <c r="E135" s="3554"/>
      <c r="F135" s="3554"/>
      <c r="G135" s="3554"/>
      <c r="H135" s="3554"/>
      <c r="I135" s="3554"/>
      <c r="J135" s="3554"/>
    </row>
  </sheetData>
  <mergeCells count="7">
    <mergeCell ref="A135:J135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7"/>
  <sheetViews>
    <sheetView topLeftCell="A61" zoomScale="60" zoomScaleNormal="60" workbookViewId="0">
      <selection activeCell="Q74" sqref="Q74"/>
    </sheetView>
  </sheetViews>
  <sheetFormatPr defaultRowHeight="20.25" x14ac:dyDescent="0.3"/>
  <cols>
    <col min="1" max="1" width="91.42578125" style="446" customWidth="1"/>
    <col min="2" max="2" width="13.85546875" style="446" customWidth="1"/>
    <col min="3" max="3" width="12.140625" style="446" customWidth="1"/>
    <col min="4" max="4" width="11" style="446" customWidth="1"/>
    <col min="5" max="5" width="14.140625" style="446" customWidth="1"/>
    <col min="6" max="6" width="11.85546875" style="446" customWidth="1"/>
    <col min="7" max="7" width="9.5703125" style="446" customWidth="1"/>
    <col min="8" max="8" width="14.7109375" style="446" customWidth="1"/>
    <col min="9" max="10" width="9.5703125" style="446" customWidth="1"/>
    <col min="11" max="11" width="14.28515625" style="446" customWidth="1"/>
    <col min="12" max="12" width="13.140625" style="446" customWidth="1"/>
    <col min="13" max="13" width="10.7109375" style="446" customWidth="1"/>
    <col min="14" max="256" width="9.140625" style="446"/>
    <col min="257" max="257" width="91.42578125" style="446" customWidth="1"/>
    <col min="258" max="258" width="13.85546875" style="446" customWidth="1"/>
    <col min="259" max="259" width="12.140625" style="446" customWidth="1"/>
    <col min="260" max="260" width="11" style="446" customWidth="1"/>
    <col min="261" max="261" width="14.140625" style="446" customWidth="1"/>
    <col min="262" max="262" width="11.85546875" style="446" customWidth="1"/>
    <col min="263" max="263" width="9.5703125" style="446" customWidth="1"/>
    <col min="264" max="264" width="14.7109375" style="446" customWidth="1"/>
    <col min="265" max="266" width="9.5703125" style="446" customWidth="1"/>
    <col min="267" max="267" width="14.28515625" style="446" customWidth="1"/>
    <col min="268" max="268" width="13.140625" style="446" customWidth="1"/>
    <col min="269" max="269" width="10.7109375" style="446" customWidth="1"/>
    <col min="270" max="512" width="9.140625" style="446"/>
    <col min="513" max="513" width="91.42578125" style="446" customWidth="1"/>
    <col min="514" max="514" width="13.85546875" style="446" customWidth="1"/>
    <col min="515" max="515" width="12.140625" style="446" customWidth="1"/>
    <col min="516" max="516" width="11" style="446" customWidth="1"/>
    <col min="517" max="517" width="14.140625" style="446" customWidth="1"/>
    <col min="518" max="518" width="11.85546875" style="446" customWidth="1"/>
    <col min="519" max="519" width="9.5703125" style="446" customWidth="1"/>
    <col min="520" max="520" width="14.7109375" style="446" customWidth="1"/>
    <col min="521" max="522" width="9.5703125" style="446" customWidth="1"/>
    <col min="523" max="523" width="14.28515625" style="446" customWidth="1"/>
    <col min="524" max="524" width="13.140625" style="446" customWidth="1"/>
    <col min="525" max="525" width="10.7109375" style="446" customWidth="1"/>
    <col min="526" max="768" width="9.140625" style="446"/>
    <col min="769" max="769" width="91.42578125" style="446" customWidth="1"/>
    <col min="770" max="770" width="13.85546875" style="446" customWidth="1"/>
    <col min="771" max="771" width="12.140625" style="446" customWidth="1"/>
    <col min="772" max="772" width="11" style="446" customWidth="1"/>
    <col min="773" max="773" width="14.140625" style="446" customWidth="1"/>
    <col min="774" max="774" width="11.85546875" style="446" customWidth="1"/>
    <col min="775" max="775" width="9.5703125" style="446" customWidth="1"/>
    <col min="776" max="776" width="14.7109375" style="446" customWidth="1"/>
    <col min="777" max="778" width="9.5703125" style="446" customWidth="1"/>
    <col min="779" max="779" width="14.28515625" style="446" customWidth="1"/>
    <col min="780" max="780" width="13.140625" style="446" customWidth="1"/>
    <col min="781" max="781" width="10.7109375" style="446" customWidth="1"/>
    <col min="782" max="1024" width="9.140625" style="446"/>
    <col min="1025" max="1025" width="91.42578125" style="446" customWidth="1"/>
    <col min="1026" max="1026" width="13.85546875" style="446" customWidth="1"/>
    <col min="1027" max="1027" width="12.140625" style="446" customWidth="1"/>
    <col min="1028" max="1028" width="11" style="446" customWidth="1"/>
    <col min="1029" max="1029" width="14.140625" style="446" customWidth="1"/>
    <col min="1030" max="1030" width="11.85546875" style="446" customWidth="1"/>
    <col min="1031" max="1031" width="9.5703125" style="446" customWidth="1"/>
    <col min="1032" max="1032" width="14.7109375" style="446" customWidth="1"/>
    <col min="1033" max="1034" width="9.5703125" style="446" customWidth="1"/>
    <col min="1035" max="1035" width="14.28515625" style="446" customWidth="1"/>
    <col min="1036" max="1036" width="13.140625" style="446" customWidth="1"/>
    <col min="1037" max="1037" width="10.7109375" style="446" customWidth="1"/>
    <col min="1038" max="1280" width="9.140625" style="446"/>
    <col min="1281" max="1281" width="91.42578125" style="446" customWidth="1"/>
    <col min="1282" max="1282" width="13.85546875" style="446" customWidth="1"/>
    <col min="1283" max="1283" width="12.140625" style="446" customWidth="1"/>
    <col min="1284" max="1284" width="11" style="446" customWidth="1"/>
    <col min="1285" max="1285" width="14.140625" style="446" customWidth="1"/>
    <col min="1286" max="1286" width="11.85546875" style="446" customWidth="1"/>
    <col min="1287" max="1287" width="9.5703125" style="446" customWidth="1"/>
    <col min="1288" max="1288" width="14.7109375" style="446" customWidth="1"/>
    <col min="1289" max="1290" width="9.5703125" style="446" customWidth="1"/>
    <col min="1291" max="1291" width="14.28515625" style="446" customWidth="1"/>
    <col min="1292" max="1292" width="13.140625" style="446" customWidth="1"/>
    <col min="1293" max="1293" width="10.7109375" style="446" customWidth="1"/>
    <col min="1294" max="1536" width="9.140625" style="446"/>
    <col min="1537" max="1537" width="91.42578125" style="446" customWidth="1"/>
    <col min="1538" max="1538" width="13.85546875" style="446" customWidth="1"/>
    <col min="1539" max="1539" width="12.140625" style="446" customWidth="1"/>
    <col min="1540" max="1540" width="11" style="446" customWidth="1"/>
    <col min="1541" max="1541" width="14.140625" style="446" customWidth="1"/>
    <col min="1542" max="1542" width="11.85546875" style="446" customWidth="1"/>
    <col min="1543" max="1543" width="9.5703125" style="446" customWidth="1"/>
    <col min="1544" max="1544" width="14.7109375" style="446" customWidth="1"/>
    <col min="1545" max="1546" width="9.5703125" style="446" customWidth="1"/>
    <col min="1547" max="1547" width="14.28515625" style="446" customWidth="1"/>
    <col min="1548" max="1548" width="13.140625" style="446" customWidth="1"/>
    <col min="1549" max="1549" width="10.7109375" style="446" customWidth="1"/>
    <col min="1550" max="1792" width="9.140625" style="446"/>
    <col min="1793" max="1793" width="91.42578125" style="446" customWidth="1"/>
    <col min="1794" max="1794" width="13.85546875" style="446" customWidth="1"/>
    <col min="1795" max="1795" width="12.140625" style="446" customWidth="1"/>
    <col min="1796" max="1796" width="11" style="446" customWidth="1"/>
    <col min="1797" max="1797" width="14.140625" style="446" customWidth="1"/>
    <col min="1798" max="1798" width="11.85546875" style="446" customWidth="1"/>
    <col min="1799" max="1799" width="9.5703125" style="446" customWidth="1"/>
    <col min="1800" max="1800" width="14.7109375" style="446" customWidth="1"/>
    <col min="1801" max="1802" width="9.5703125" style="446" customWidth="1"/>
    <col min="1803" max="1803" width="14.28515625" style="446" customWidth="1"/>
    <col min="1804" max="1804" width="13.140625" style="446" customWidth="1"/>
    <col min="1805" max="1805" width="10.7109375" style="446" customWidth="1"/>
    <col min="1806" max="2048" width="9.140625" style="446"/>
    <col min="2049" max="2049" width="91.42578125" style="446" customWidth="1"/>
    <col min="2050" max="2050" width="13.85546875" style="446" customWidth="1"/>
    <col min="2051" max="2051" width="12.140625" style="446" customWidth="1"/>
    <col min="2052" max="2052" width="11" style="446" customWidth="1"/>
    <col min="2053" max="2053" width="14.140625" style="446" customWidth="1"/>
    <col min="2054" max="2054" width="11.85546875" style="446" customWidth="1"/>
    <col min="2055" max="2055" width="9.5703125" style="446" customWidth="1"/>
    <col min="2056" max="2056" width="14.7109375" style="446" customWidth="1"/>
    <col min="2057" max="2058" width="9.5703125" style="446" customWidth="1"/>
    <col min="2059" max="2059" width="14.28515625" style="446" customWidth="1"/>
    <col min="2060" max="2060" width="13.140625" style="446" customWidth="1"/>
    <col min="2061" max="2061" width="10.7109375" style="446" customWidth="1"/>
    <col min="2062" max="2304" width="9.140625" style="446"/>
    <col min="2305" max="2305" width="91.42578125" style="446" customWidth="1"/>
    <col min="2306" max="2306" width="13.85546875" style="446" customWidth="1"/>
    <col min="2307" max="2307" width="12.140625" style="446" customWidth="1"/>
    <col min="2308" max="2308" width="11" style="446" customWidth="1"/>
    <col min="2309" max="2309" width="14.140625" style="446" customWidth="1"/>
    <col min="2310" max="2310" width="11.85546875" style="446" customWidth="1"/>
    <col min="2311" max="2311" width="9.5703125" style="446" customWidth="1"/>
    <col min="2312" max="2312" width="14.7109375" style="446" customWidth="1"/>
    <col min="2313" max="2314" width="9.5703125" style="446" customWidth="1"/>
    <col min="2315" max="2315" width="14.28515625" style="446" customWidth="1"/>
    <col min="2316" max="2316" width="13.140625" style="446" customWidth="1"/>
    <col min="2317" max="2317" width="10.7109375" style="446" customWidth="1"/>
    <col min="2318" max="2560" width="9.140625" style="446"/>
    <col min="2561" max="2561" width="91.42578125" style="446" customWidth="1"/>
    <col min="2562" max="2562" width="13.85546875" style="446" customWidth="1"/>
    <col min="2563" max="2563" width="12.140625" style="446" customWidth="1"/>
    <col min="2564" max="2564" width="11" style="446" customWidth="1"/>
    <col min="2565" max="2565" width="14.140625" style="446" customWidth="1"/>
    <col min="2566" max="2566" width="11.85546875" style="446" customWidth="1"/>
    <col min="2567" max="2567" width="9.5703125" style="446" customWidth="1"/>
    <col min="2568" max="2568" width="14.7109375" style="446" customWidth="1"/>
    <col min="2569" max="2570" width="9.5703125" style="446" customWidth="1"/>
    <col min="2571" max="2571" width="14.28515625" style="446" customWidth="1"/>
    <col min="2572" max="2572" width="13.140625" style="446" customWidth="1"/>
    <col min="2573" max="2573" width="10.7109375" style="446" customWidth="1"/>
    <col min="2574" max="2816" width="9.140625" style="446"/>
    <col min="2817" max="2817" width="91.42578125" style="446" customWidth="1"/>
    <col min="2818" max="2818" width="13.85546875" style="446" customWidth="1"/>
    <col min="2819" max="2819" width="12.140625" style="446" customWidth="1"/>
    <col min="2820" max="2820" width="11" style="446" customWidth="1"/>
    <col min="2821" max="2821" width="14.140625" style="446" customWidth="1"/>
    <col min="2822" max="2822" width="11.85546875" style="446" customWidth="1"/>
    <col min="2823" max="2823" width="9.5703125" style="446" customWidth="1"/>
    <col min="2824" max="2824" width="14.7109375" style="446" customWidth="1"/>
    <col min="2825" max="2826" width="9.5703125" style="446" customWidth="1"/>
    <col min="2827" max="2827" width="14.28515625" style="446" customWidth="1"/>
    <col min="2828" max="2828" width="13.140625" style="446" customWidth="1"/>
    <col min="2829" max="2829" width="10.7109375" style="446" customWidth="1"/>
    <col min="2830" max="3072" width="9.140625" style="446"/>
    <col min="3073" max="3073" width="91.42578125" style="446" customWidth="1"/>
    <col min="3074" max="3074" width="13.85546875" style="446" customWidth="1"/>
    <col min="3075" max="3075" width="12.140625" style="446" customWidth="1"/>
    <col min="3076" max="3076" width="11" style="446" customWidth="1"/>
    <col min="3077" max="3077" width="14.140625" style="446" customWidth="1"/>
    <col min="3078" max="3078" width="11.85546875" style="446" customWidth="1"/>
    <col min="3079" max="3079" width="9.5703125" style="446" customWidth="1"/>
    <col min="3080" max="3080" width="14.7109375" style="446" customWidth="1"/>
    <col min="3081" max="3082" width="9.5703125" style="446" customWidth="1"/>
    <col min="3083" max="3083" width="14.28515625" style="446" customWidth="1"/>
    <col min="3084" max="3084" width="13.140625" style="446" customWidth="1"/>
    <col min="3085" max="3085" width="10.7109375" style="446" customWidth="1"/>
    <col min="3086" max="3328" width="9.140625" style="446"/>
    <col min="3329" max="3329" width="91.42578125" style="446" customWidth="1"/>
    <col min="3330" max="3330" width="13.85546875" style="446" customWidth="1"/>
    <col min="3331" max="3331" width="12.140625" style="446" customWidth="1"/>
    <col min="3332" max="3332" width="11" style="446" customWidth="1"/>
    <col min="3333" max="3333" width="14.140625" style="446" customWidth="1"/>
    <col min="3334" max="3334" width="11.85546875" style="446" customWidth="1"/>
    <col min="3335" max="3335" width="9.5703125" style="446" customWidth="1"/>
    <col min="3336" max="3336" width="14.7109375" style="446" customWidth="1"/>
    <col min="3337" max="3338" width="9.5703125" style="446" customWidth="1"/>
    <col min="3339" max="3339" width="14.28515625" style="446" customWidth="1"/>
    <col min="3340" max="3340" width="13.140625" style="446" customWidth="1"/>
    <col min="3341" max="3341" width="10.7109375" style="446" customWidth="1"/>
    <col min="3342" max="3584" width="9.140625" style="446"/>
    <col min="3585" max="3585" width="91.42578125" style="446" customWidth="1"/>
    <col min="3586" max="3586" width="13.85546875" style="446" customWidth="1"/>
    <col min="3587" max="3587" width="12.140625" style="446" customWidth="1"/>
    <col min="3588" max="3588" width="11" style="446" customWidth="1"/>
    <col min="3589" max="3589" width="14.140625" style="446" customWidth="1"/>
    <col min="3590" max="3590" width="11.85546875" style="446" customWidth="1"/>
    <col min="3591" max="3591" width="9.5703125" style="446" customWidth="1"/>
    <col min="3592" max="3592" width="14.7109375" style="446" customWidth="1"/>
    <col min="3593" max="3594" width="9.5703125" style="446" customWidth="1"/>
    <col min="3595" max="3595" width="14.28515625" style="446" customWidth="1"/>
    <col min="3596" max="3596" width="13.140625" style="446" customWidth="1"/>
    <col min="3597" max="3597" width="10.7109375" style="446" customWidth="1"/>
    <col min="3598" max="3840" width="9.140625" style="446"/>
    <col min="3841" max="3841" width="91.42578125" style="446" customWidth="1"/>
    <col min="3842" max="3842" width="13.85546875" style="446" customWidth="1"/>
    <col min="3843" max="3843" width="12.140625" style="446" customWidth="1"/>
    <col min="3844" max="3844" width="11" style="446" customWidth="1"/>
    <col min="3845" max="3845" width="14.140625" style="446" customWidth="1"/>
    <col min="3846" max="3846" width="11.85546875" style="446" customWidth="1"/>
    <col min="3847" max="3847" width="9.5703125" style="446" customWidth="1"/>
    <col min="3848" max="3848" width="14.7109375" style="446" customWidth="1"/>
    <col min="3849" max="3850" width="9.5703125" style="446" customWidth="1"/>
    <col min="3851" max="3851" width="14.28515625" style="446" customWidth="1"/>
    <col min="3852" max="3852" width="13.140625" style="446" customWidth="1"/>
    <col min="3853" max="3853" width="10.7109375" style="446" customWidth="1"/>
    <col min="3854" max="4096" width="9.140625" style="446"/>
    <col min="4097" max="4097" width="91.42578125" style="446" customWidth="1"/>
    <col min="4098" max="4098" width="13.85546875" style="446" customWidth="1"/>
    <col min="4099" max="4099" width="12.140625" style="446" customWidth="1"/>
    <col min="4100" max="4100" width="11" style="446" customWidth="1"/>
    <col min="4101" max="4101" width="14.140625" style="446" customWidth="1"/>
    <col min="4102" max="4102" width="11.85546875" style="446" customWidth="1"/>
    <col min="4103" max="4103" width="9.5703125" style="446" customWidth="1"/>
    <col min="4104" max="4104" width="14.7109375" style="446" customWidth="1"/>
    <col min="4105" max="4106" width="9.5703125" style="446" customWidth="1"/>
    <col min="4107" max="4107" width="14.28515625" style="446" customWidth="1"/>
    <col min="4108" max="4108" width="13.140625" style="446" customWidth="1"/>
    <col min="4109" max="4109" width="10.7109375" style="446" customWidth="1"/>
    <col min="4110" max="4352" width="9.140625" style="446"/>
    <col min="4353" max="4353" width="91.42578125" style="446" customWidth="1"/>
    <col min="4354" max="4354" width="13.85546875" style="446" customWidth="1"/>
    <col min="4355" max="4355" width="12.140625" style="446" customWidth="1"/>
    <col min="4356" max="4356" width="11" style="446" customWidth="1"/>
    <col min="4357" max="4357" width="14.140625" style="446" customWidth="1"/>
    <col min="4358" max="4358" width="11.85546875" style="446" customWidth="1"/>
    <col min="4359" max="4359" width="9.5703125" style="446" customWidth="1"/>
    <col min="4360" max="4360" width="14.7109375" style="446" customWidth="1"/>
    <col min="4361" max="4362" width="9.5703125" style="446" customWidth="1"/>
    <col min="4363" max="4363" width="14.28515625" style="446" customWidth="1"/>
    <col min="4364" max="4364" width="13.140625" style="446" customWidth="1"/>
    <col min="4365" max="4365" width="10.7109375" style="446" customWidth="1"/>
    <col min="4366" max="4608" width="9.140625" style="446"/>
    <col min="4609" max="4609" width="91.42578125" style="446" customWidth="1"/>
    <col min="4610" max="4610" width="13.85546875" style="446" customWidth="1"/>
    <col min="4611" max="4611" width="12.140625" style="446" customWidth="1"/>
    <col min="4612" max="4612" width="11" style="446" customWidth="1"/>
    <col min="4613" max="4613" width="14.140625" style="446" customWidth="1"/>
    <col min="4614" max="4614" width="11.85546875" style="446" customWidth="1"/>
    <col min="4615" max="4615" width="9.5703125" style="446" customWidth="1"/>
    <col min="4616" max="4616" width="14.7109375" style="446" customWidth="1"/>
    <col min="4617" max="4618" width="9.5703125" style="446" customWidth="1"/>
    <col min="4619" max="4619" width="14.28515625" style="446" customWidth="1"/>
    <col min="4620" max="4620" width="13.140625" style="446" customWidth="1"/>
    <col min="4621" max="4621" width="10.7109375" style="446" customWidth="1"/>
    <col min="4622" max="4864" width="9.140625" style="446"/>
    <col min="4865" max="4865" width="91.42578125" style="446" customWidth="1"/>
    <col min="4866" max="4866" width="13.85546875" style="446" customWidth="1"/>
    <col min="4867" max="4867" width="12.140625" style="446" customWidth="1"/>
    <col min="4868" max="4868" width="11" style="446" customWidth="1"/>
    <col min="4869" max="4869" width="14.140625" style="446" customWidth="1"/>
    <col min="4870" max="4870" width="11.85546875" style="446" customWidth="1"/>
    <col min="4871" max="4871" width="9.5703125" style="446" customWidth="1"/>
    <col min="4872" max="4872" width="14.7109375" style="446" customWidth="1"/>
    <col min="4873" max="4874" width="9.5703125" style="446" customWidth="1"/>
    <col min="4875" max="4875" width="14.28515625" style="446" customWidth="1"/>
    <col min="4876" max="4876" width="13.140625" style="446" customWidth="1"/>
    <col min="4877" max="4877" width="10.7109375" style="446" customWidth="1"/>
    <col min="4878" max="5120" width="9.140625" style="446"/>
    <col min="5121" max="5121" width="91.42578125" style="446" customWidth="1"/>
    <col min="5122" max="5122" width="13.85546875" style="446" customWidth="1"/>
    <col min="5123" max="5123" width="12.140625" style="446" customWidth="1"/>
    <col min="5124" max="5124" width="11" style="446" customWidth="1"/>
    <col min="5125" max="5125" width="14.140625" style="446" customWidth="1"/>
    <col min="5126" max="5126" width="11.85546875" style="446" customWidth="1"/>
    <col min="5127" max="5127" width="9.5703125" style="446" customWidth="1"/>
    <col min="5128" max="5128" width="14.7109375" style="446" customWidth="1"/>
    <col min="5129" max="5130" width="9.5703125" style="446" customWidth="1"/>
    <col min="5131" max="5131" width="14.28515625" style="446" customWidth="1"/>
    <col min="5132" max="5132" width="13.140625" style="446" customWidth="1"/>
    <col min="5133" max="5133" width="10.7109375" style="446" customWidth="1"/>
    <col min="5134" max="5376" width="9.140625" style="446"/>
    <col min="5377" max="5377" width="91.42578125" style="446" customWidth="1"/>
    <col min="5378" max="5378" width="13.85546875" style="446" customWidth="1"/>
    <col min="5379" max="5379" width="12.140625" style="446" customWidth="1"/>
    <col min="5380" max="5380" width="11" style="446" customWidth="1"/>
    <col min="5381" max="5381" width="14.140625" style="446" customWidth="1"/>
    <col min="5382" max="5382" width="11.85546875" style="446" customWidth="1"/>
    <col min="5383" max="5383" width="9.5703125" style="446" customWidth="1"/>
    <col min="5384" max="5384" width="14.7109375" style="446" customWidth="1"/>
    <col min="5385" max="5386" width="9.5703125" style="446" customWidth="1"/>
    <col min="5387" max="5387" width="14.28515625" style="446" customWidth="1"/>
    <col min="5388" max="5388" width="13.140625" style="446" customWidth="1"/>
    <col min="5389" max="5389" width="10.7109375" style="446" customWidth="1"/>
    <col min="5390" max="5632" width="9.140625" style="446"/>
    <col min="5633" max="5633" width="91.42578125" style="446" customWidth="1"/>
    <col min="5634" max="5634" width="13.85546875" style="446" customWidth="1"/>
    <col min="5635" max="5635" width="12.140625" style="446" customWidth="1"/>
    <col min="5636" max="5636" width="11" style="446" customWidth="1"/>
    <col min="5637" max="5637" width="14.140625" style="446" customWidth="1"/>
    <col min="5638" max="5638" width="11.85546875" style="446" customWidth="1"/>
    <col min="5639" max="5639" width="9.5703125" style="446" customWidth="1"/>
    <col min="5640" max="5640" width="14.7109375" style="446" customWidth="1"/>
    <col min="5641" max="5642" width="9.5703125" style="446" customWidth="1"/>
    <col min="5643" max="5643" width="14.28515625" style="446" customWidth="1"/>
    <col min="5644" max="5644" width="13.140625" style="446" customWidth="1"/>
    <col min="5645" max="5645" width="10.7109375" style="446" customWidth="1"/>
    <col min="5646" max="5888" width="9.140625" style="446"/>
    <col min="5889" max="5889" width="91.42578125" style="446" customWidth="1"/>
    <col min="5890" max="5890" width="13.85546875" style="446" customWidth="1"/>
    <col min="5891" max="5891" width="12.140625" style="446" customWidth="1"/>
    <col min="5892" max="5892" width="11" style="446" customWidth="1"/>
    <col min="5893" max="5893" width="14.140625" style="446" customWidth="1"/>
    <col min="5894" max="5894" width="11.85546875" style="446" customWidth="1"/>
    <col min="5895" max="5895" width="9.5703125" style="446" customWidth="1"/>
    <col min="5896" max="5896" width="14.7109375" style="446" customWidth="1"/>
    <col min="5897" max="5898" width="9.5703125" style="446" customWidth="1"/>
    <col min="5899" max="5899" width="14.28515625" style="446" customWidth="1"/>
    <col min="5900" max="5900" width="13.140625" style="446" customWidth="1"/>
    <col min="5901" max="5901" width="10.7109375" style="446" customWidth="1"/>
    <col min="5902" max="6144" width="9.140625" style="446"/>
    <col min="6145" max="6145" width="91.42578125" style="446" customWidth="1"/>
    <col min="6146" max="6146" width="13.85546875" style="446" customWidth="1"/>
    <col min="6147" max="6147" width="12.140625" style="446" customWidth="1"/>
    <col min="6148" max="6148" width="11" style="446" customWidth="1"/>
    <col min="6149" max="6149" width="14.140625" style="446" customWidth="1"/>
    <col min="6150" max="6150" width="11.85546875" style="446" customWidth="1"/>
    <col min="6151" max="6151" width="9.5703125" style="446" customWidth="1"/>
    <col min="6152" max="6152" width="14.7109375" style="446" customWidth="1"/>
    <col min="6153" max="6154" width="9.5703125" style="446" customWidth="1"/>
    <col min="6155" max="6155" width="14.28515625" style="446" customWidth="1"/>
    <col min="6156" max="6156" width="13.140625" style="446" customWidth="1"/>
    <col min="6157" max="6157" width="10.7109375" style="446" customWidth="1"/>
    <col min="6158" max="6400" width="9.140625" style="446"/>
    <col min="6401" max="6401" width="91.42578125" style="446" customWidth="1"/>
    <col min="6402" max="6402" width="13.85546875" style="446" customWidth="1"/>
    <col min="6403" max="6403" width="12.140625" style="446" customWidth="1"/>
    <col min="6404" max="6404" width="11" style="446" customWidth="1"/>
    <col min="6405" max="6405" width="14.140625" style="446" customWidth="1"/>
    <col min="6406" max="6406" width="11.85546875" style="446" customWidth="1"/>
    <col min="6407" max="6407" width="9.5703125" style="446" customWidth="1"/>
    <col min="6408" max="6408" width="14.7109375" style="446" customWidth="1"/>
    <col min="6409" max="6410" width="9.5703125" style="446" customWidth="1"/>
    <col min="6411" max="6411" width="14.28515625" style="446" customWidth="1"/>
    <col min="6412" max="6412" width="13.140625" style="446" customWidth="1"/>
    <col min="6413" max="6413" width="10.7109375" style="446" customWidth="1"/>
    <col min="6414" max="6656" width="9.140625" style="446"/>
    <col min="6657" max="6657" width="91.42578125" style="446" customWidth="1"/>
    <col min="6658" max="6658" width="13.85546875" style="446" customWidth="1"/>
    <col min="6659" max="6659" width="12.140625" style="446" customWidth="1"/>
    <col min="6660" max="6660" width="11" style="446" customWidth="1"/>
    <col min="6661" max="6661" width="14.140625" style="446" customWidth="1"/>
    <col min="6662" max="6662" width="11.85546875" style="446" customWidth="1"/>
    <col min="6663" max="6663" width="9.5703125" style="446" customWidth="1"/>
    <col min="6664" max="6664" width="14.7109375" style="446" customWidth="1"/>
    <col min="6665" max="6666" width="9.5703125" style="446" customWidth="1"/>
    <col min="6667" max="6667" width="14.28515625" style="446" customWidth="1"/>
    <col min="6668" max="6668" width="13.140625" style="446" customWidth="1"/>
    <col min="6669" max="6669" width="10.7109375" style="446" customWidth="1"/>
    <col min="6670" max="6912" width="9.140625" style="446"/>
    <col min="6913" max="6913" width="91.42578125" style="446" customWidth="1"/>
    <col min="6914" max="6914" width="13.85546875" style="446" customWidth="1"/>
    <col min="6915" max="6915" width="12.140625" style="446" customWidth="1"/>
    <col min="6916" max="6916" width="11" style="446" customWidth="1"/>
    <col min="6917" max="6917" width="14.140625" style="446" customWidth="1"/>
    <col min="6918" max="6918" width="11.85546875" style="446" customWidth="1"/>
    <col min="6919" max="6919" width="9.5703125" style="446" customWidth="1"/>
    <col min="6920" max="6920" width="14.7109375" style="446" customWidth="1"/>
    <col min="6921" max="6922" width="9.5703125" style="446" customWidth="1"/>
    <col min="6923" max="6923" width="14.28515625" style="446" customWidth="1"/>
    <col min="6924" max="6924" width="13.140625" style="446" customWidth="1"/>
    <col min="6925" max="6925" width="10.7109375" style="446" customWidth="1"/>
    <col min="6926" max="7168" width="9.140625" style="446"/>
    <col min="7169" max="7169" width="91.42578125" style="446" customWidth="1"/>
    <col min="7170" max="7170" width="13.85546875" style="446" customWidth="1"/>
    <col min="7171" max="7171" width="12.140625" style="446" customWidth="1"/>
    <col min="7172" max="7172" width="11" style="446" customWidth="1"/>
    <col min="7173" max="7173" width="14.140625" style="446" customWidth="1"/>
    <col min="7174" max="7174" width="11.85546875" style="446" customWidth="1"/>
    <col min="7175" max="7175" width="9.5703125" style="446" customWidth="1"/>
    <col min="7176" max="7176" width="14.7109375" style="446" customWidth="1"/>
    <col min="7177" max="7178" width="9.5703125" style="446" customWidth="1"/>
    <col min="7179" max="7179" width="14.28515625" style="446" customWidth="1"/>
    <col min="7180" max="7180" width="13.140625" style="446" customWidth="1"/>
    <col min="7181" max="7181" width="10.7109375" style="446" customWidth="1"/>
    <col min="7182" max="7424" width="9.140625" style="446"/>
    <col min="7425" max="7425" width="91.42578125" style="446" customWidth="1"/>
    <col min="7426" max="7426" width="13.85546875" style="446" customWidth="1"/>
    <col min="7427" max="7427" width="12.140625" style="446" customWidth="1"/>
    <col min="7428" max="7428" width="11" style="446" customWidth="1"/>
    <col min="7429" max="7429" width="14.140625" style="446" customWidth="1"/>
    <col min="7430" max="7430" width="11.85546875" style="446" customWidth="1"/>
    <col min="7431" max="7431" width="9.5703125" style="446" customWidth="1"/>
    <col min="7432" max="7432" width="14.7109375" style="446" customWidth="1"/>
    <col min="7433" max="7434" width="9.5703125" style="446" customWidth="1"/>
    <col min="7435" max="7435" width="14.28515625" style="446" customWidth="1"/>
    <col min="7436" max="7436" width="13.140625" style="446" customWidth="1"/>
    <col min="7437" max="7437" width="10.7109375" style="446" customWidth="1"/>
    <col min="7438" max="7680" width="9.140625" style="446"/>
    <col min="7681" max="7681" width="91.42578125" style="446" customWidth="1"/>
    <col min="7682" max="7682" width="13.85546875" style="446" customWidth="1"/>
    <col min="7683" max="7683" width="12.140625" style="446" customWidth="1"/>
    <col min="7684" max="7684" width="11" style="446" customWidth="1"/>
    <col min="7685" max="7685" width="14.140625" style="446" customWidth="1"/>
    <col min="7686" max="7686" width="11.85546875" style="446" customWidth="1"/>
    <col min="7687" max="7687" width="9.5703125" style="446" customWidth="1"/>
    <col min="7688" max="7688" width="14.7109375" style="446" customWidth="1"/>
    <col min="7689" max="7690" width="9.5703125" style="446" customWidth="1"/>
    <col min="7691" max="7691" width="14.28515625" style="446" customWidth="1"/>
    <col min="7692" max="7692" width="13.140625" style="446" customWidth="1"/>
    <col min="7693" max="7693" width="10.7109375" style="446" customWidth="1"/>
    <col min="7694" max="7936" width="9.140625" style="446"/>
    <col min="7937" max="7937" width="91.42578125" style="446" customWidth="1"/>
    <col min="7938" max="7938" width="13.85546875" style="446" customWidth="1"/>
    <col min="7939" max="7939" width="12.140625" style="446" customWidth="1"/>
    <col min="7940" max="7940" width="11" style="446" customWidth="1"/>
    <col min="7941" max="7941" width="14.140625" style="446" customWidth="1"/>
    <col min="7942" max="7942" width="11.85546875" style="446" customWidth="1"/>
    <col min="7943" max="7943" width="9.5703125" style="446" customWidth="1"/>
    <col min="7944" max="7944" width="14.7109375" style="446" customWidth="1"/>
    <col min="7945" max="7946" width="9.5703125" style="446" customWidth="1"/>
    <col min="7947" max="7947" width="14.28515625" style="446" customWidth="1"/>
    <col min="7948" max="7948" width="13.140625" style="446" customWidth="1"/>
    <col min="7949" max="7949" width="10.7109375" style="446" customWidth="1"/>
    <col min="7950" max="8192" width="9.140625" style="446"/>
    <col min="8193" max="8193" width="91.42578125" style="446" customWidth="1"/>
    <col min="8194" max="8194" width="13.85546875" style="446" customWidth="1"/>
    <col min="8195" max="8195" width="12.140625" style="446" customWidth="1"/>
    <col min="8196" max="8196" width="11" style="446" customWidth="1"/>
    <col min="8197" max="8197" width="14.140625" style="446" customWidth="1"/>
    <col min="8198" max="8198" width="11.85546875" style="446" customWidth="1"/>
    <col min="8199" max="8199" width="9.5703125" style="446" customWidth="1"/>
    <col min="8200" max="8200" width="14.7109375" style="446" customWidth="1"/>
    <col min="8201" max="8202" width="9.5703125" style="446" customWidth="1"/>
    <col min="8203" max="8203" width="14.28515625" style="446" customWidth="1"/>
    <col min="8204" max="8204" width="13.140625" style="446" customWidth="1"/>
    <col min="8205" max="8205" width="10.7109375" style="446" customWidth="1"/>
    <col min="8206" max="8448" width="9.140625" style="446"/>
    <col min="8449" max="8449" width="91.42578125" style="446" customWidth="1"/>
    <col min="8450" max="8450" width="13.85546875" style="446" customWidth="1"/>
    <col min="8451" max="8451" width="12.140625" style="446" customWidth="1"/>
    <col min="8452" max="8452" width="11" style="446" customWidth="1"/>
    <col min="8453" max="8453" width="14.140625" style="446" customWidth="1"/>
    <col min="8454" max="8454" width="11.85546875" style="446" customWidth="1"/>
    <col min="8455" max="8455" width="9.5703125" style="446" customWidth="1"/>
    <col min="8456" max="8456" width="14.7109375" style="446" customWidth="1"/>
    <col min="8457" max="8458" width="9.5703125" style="446" customWidth="1"/>
    <col min="8459" max="8459" width="14.28515625" style="446" customWidth="1"/>
    <col min="8460" max="8460" width="13.140625" style="446" customWidth="1"/>
    <col min="8461" max="8461" width="10.7109375" style="446" customWidth="1"/>
    <col min="8462" max="8704" width="9.140625" style="446"/>
    <col min="8705" max="8705" width="91.42578125" style="446" customWidth="1"/>
    <col min="8706" max="8706" width="13.85546875" style="446" customWidth="1"/>
    <col min="8707" max="8707" width="12.140625" style="446" customWidth="1"/>
    <col min="8708" max="8708" width="11" style="446" customWidth="1"/>
    <col min="8709" max="8709" width="14.140625" style="446" customWidth="1"/>
    <col min="8710" max="8710" width="11.85546875" style="446" customWidth="1"/>
    <col min="8711" max="8711" width="9.5703125" style="446" customWidth="1"/>
    <col min="8712" max="8712" width="14.7109375" style="446" customWidth="1"/>
    <col min="8713" max="8714" width="9.5703125" style="446" customWidth="1"/>
    <col min="8715" max="8715" width="14.28515625" style="446" customWidth="1"/>
    <col min="8716" max="8716" width="13.140625" style="446" customWidth="1"/>
    <col min="8717" max="8717" width="10.7109375" style="446" customWidth="1"/>
    <col min="8718" max="8960" width="9.140625" style="446"/>
    <col min="8961" max="8961" width="91.42578125" style="446" customWidth="1"/>
    <col min="8962" max="8962" width="13.85546875" style="446" customWidth="1"/>
    <col min="8963" max="8963" width="12.140625" style="446" customWidth="1"/>
    <col min="8964" max="8964" width="11" style="446" customWidth="1"/>
    <col min="8965" max="8965" width="14.140625" style="446" customWidth="1"/>
    <col min="8966" max="8966" width="11.85546875" style="446" customWidth="1"/>
    <col min="8967" max="8967" width="9.5703125" style="446" customWidth="1"/>
    <col min="8968" max="8968" width="14.7109375" style="446" customWidth="1"/>
    <col min="8969" max="8970" width="9.5703125" style="446" customWidth="1"/>
    <col min="8971" max="8971" width="14.28515625" style="446" customWidth="1"/>
    <col min="8972" max="8972" width="13.140625" style="446" customWidth="1"/>
    <col min="8973" max="8973" width="10.7109375" style="446" customWidth="1"/>
    <col min="8974" max="9216" width="9.140625" style="446"/>
    <col min="9217" max="9217" width="91.42578125" style="446" customWidth="1"/>
    <col min="9218" max="9218" width="13.85546875" style="446" customWidth="1"/>
    <col min="9219" max="9219" width="12.140625" style="446" customWidth="1"/>
    <col min="9220" max="9220" width="11" style="446" customWidth="1"/>
    <col min="9221" max="9221" width="14.140625" style="446" customWidth="1"/>
    <col min="9222" max="9222" width="11.85546875" style="446" customWidth="1"/>
    <col min="9223" max="9223" width="9.5703125" style="446" customWidth="1"/>
    <col min="9224" max="9224" width="14.7109375" style="446" customWidth="1"/>
    <col min="9225" max="9226" width="9.5703125" style="446" customWidth="1"/>
    <col min="9227" max="9227" width="14.28515625" style="446" customWidth="1"/>
    <col min="9228" max="9228" width="13.140625" style="446" customWidth="1"/>
    <col min="9229" max="9229" width="10.7109375" style="446" customWidth="1"/>
    <col min="9230" max="9472" width="9.140625" style="446"/>
    <col min="9473" max="9473" width="91.42578125" style="446" customWidth="1"/>
    <col min="9474" max="9474" width="13.85546875" style="446" customWidth="1"/>
    <col min="9475" max="9475" width="12.140625" style="446" customWidth="1"/>
    <col min="9476" max="9476" width="11" style="446" customWidth="1"/>
    <col min="9477" max="9477" width="14.140625" style="446" customWidth="1"/>
    <col min="9478" max="9478" width="11.85546875" style="446" customWidth="1"/>
    <col min="9479" max="9479" width="9.5703125" style="446" customWidth="1"/>
    <col min="9480" max="9480" width="14.7109375" style="446" customWidth="1"/>
    <col min="9481" max="9482" width="9.5703125" style="446" customWidth="1"/>
    <col min="9483" max="9483" width="14.28515625" style="446" customWidth="1"/>
    <col min="9484" max="9484" width="13.140625" style="446" customWidth="1"/>
    <col min="9485" max="9485" width="10.7109375" style="446" customWidth="1"/>
    <col min="9486" max="9728" width="9.140625" style="446"/>
    <col min="9729" max="9729" width="91.42578125" style="446" customWidth="1"/>
    <col min="9730" max="9730" width="13.85546875" style="446" customWidth="1"/>
    <col min="9731" max="9731" width="12.140625" style="446" customWidth="1"/>
    <col min="9732" max="9732" width="11" style="446" customWidth="1"/>
    <col min="9733" max="9733" width="14.140625" style="446" customWidth="1"/>
    <col min="9734" max="9734" width="11.85546875" style="446" customWidth="1"/>
    <col min="9735" max="9735" width="9.5703125" style="446" customWidth="1"/>
    <col min="9736" max="9736" width="14.7109375" style="446" customWidth="1"/>
    <col min="9737" max="9738" width="9.5703125" style="446" customWidth="1"/>
    <col min="9739" max="9739" width="14.28515625" style="446" customWidth="1"/>
    <col min="9740" max="9740" width="13.140625" style="446" customWidth="1"/>
    <col min="9741" max="9741" width="10.7109375" style="446" customWidth="1"/>
    <col min="9742" max="9984" width="9.140625" style="446"/>
    <col min="9985" max="9985" width="91.42578125" style="446" customWidth="1"/>
    <col min="9986" max="9986" width="13.85546875" style="446" customWidth="1"/>
    <col min="9987" max="9987" width="12.140625" style="446" customWidth="1"/>
    <col min="9988" max="9988" width="11" style="446" customWidth="1"/>
    <col min="9989" max="9989" width="14.140625" style="446" customWidth="1"/>
    <col min="9990" max="9990" width="11.85546875" style="446" customWidth="1"/>
    <col min="9991" max="9991" width="9.5703125" style="446" customWidth="1"/>
    <col min="9992" max="9992" width="14.7109375" style="446" customWidth="1"/>
    <col min="9993" max="9994" width="9.5703125" style="446" customWidth="1"/>
    <col min="9995" max="9995" width="14.28515625" style="446" customWidth="1"/>
    <col min="9996" max="9996" width="13.140625" style="446" customWidth="1"/>
    <col min="9997" max="9997" width="10.7109375" style="446" customWidth="1"/>
    <col min="9998" max="10240" width="9.140625" style="446"/>
    <col min="10241" max="10241" width="91.42578125" style="446" customWidth="1"/>
    <col min="10242" max="10242" width="13.85546875" style="446" customWidth="1"/>
    <col min="10243" max="10243" width="12.140625" style="446" customWidth="1"/>
    <col min="10244" max="10244" width="11" style="446" customWidth="1"/>
    <col min="10245" max="10245" width="14.140625" style="446" customWidth="1"/>
    <col min="10246" max="10246" width="11.85546875" style="446" customWidth="1"/>
    <col min="10247" max="10247" width="9.5703125" style="446" customWidth="1"/>
    <col min="10248" max="10248" width="14.7109375" style="446" customWidth="1"/>
    <col min="10249" max="10250" width="9.5703125" style="446" customWidth="1"/>
    <col min="10251" max="10251" width="14.28515625" style="446" customWidth="1"/>
    <col min="10252" max="10252" width="13.140625" style="446" customWidth="1"/>
    <col min="10253" max="10253" width="10.7109375" style="446" customWidth="1"/>
    <col min="10254" max="10496" width="9.140625" style="446"/>
    <col min="10497" max="10497" width="91.42578125" style="446" customWidth="1"/>
    <col min="10498" max="10498" width="13.85546875" style="446" customWidth="1"/>
    <col min="10499" max="10499" width="12.140625" style="446" customWidth="1"/>
    <col min="10500" max="10500" width="11" style="446" customWidth="1"/>
    <col min="10501" max="10501" width="14.140625" style="446" customWidth="1"/>
    <col min="10502" max="10502" width="11.85546875" style="446" customWidth="1"/>
    <col min="10503" max="10503" width="9.5703125" style="446" customWidth="1"/>
    <col min="10504" max="10504" width="14.7109375" style="446" customWidth="1"/>
    <col min="10505" max="10506" width="9.5703125" style="446" customWidth="1"/>
    <col min="10507" max="10507" width="14.28515625" style="446" customWidth="1"/>
    <col min="10508" max="10508" width="13.140625" style="446" customWidth="1"/>
    <col min="10509" max="10509" width="10.7109375" style="446" customWidth="1"/>
    <col min="10510" max="10752" width="9.140625" style="446"/>
    <col min="10753" max="10753" width="91.42578125" style="446" customWidth="1"/>
    <col min="10754" max="10754" width="13.85546875" style="446" customWidth="1"/>
    <col min="10755" max="10755" width="12.140625" style="446" customWidth="1"/>
    <col min="10756" max="10756" width="11" style="446" customWidth="1"/>
    <col min="10757" max="10757" width="14.140625" style="446" customWidth="1"/>
    <col min="10758" max="10758" width="11.85546875" style="446" customWidth="1"/>
    <col min="10759" max="10759" width="9.5703125" style="446" customWidth="1"/>
    <col min="10760" max="10760" width="14.7109375" style="446" customWidth="1"/>
    <col min="10761" max="10762" width="9.5703125" style="446" customWidth="1"/>
    <col min="10763" max="10763" width="14.28515625" style="446" customWidth="1"/>
    <col min="10764" max="10764" width="13.140625" style="446" customWidth="1"/>
    <col min="10765" max="10765" width="10.7109375" style="446" customWidth="1"/>
    <col min="10766" max="11008" width="9.140625" style="446"/>
    <col min="11009" max="11009" width="91.42578125" style="446" customWidth="1"/>
    <col min="11010" max="11010" width="13.85546875" style="446" customWidth="1"/>
    <col min="11011" max="11011" width="12.140625" style="446" customWidth="1"/>
    <col min="11012" max="11012" width="11" style="446" customWidth="1"/>
    <col min="11013" max="11013" width="14.140625" style="446" customWidth="1"/>
    <col min="11014" max="11014" width="11.85546875" style="446" customWidth="1"/>
    <col min="11015" max="11015" width="9.5703125" style="446" customWidth="1"/>
    <col min="11016" max="11016" width="14.7109375" style="446" customWidth="1"/>
    <col min="11017" max="11018" width="9.5703125" style="446" customWidth="1"/>
    <col min="11019" max="11019" width="14.28515625" style="446" customWidth="1"/>
    <col min="11020" max="11020" width="13.140625" style="446" customWidth="1"/>
    <col min="11021" max="11021" width="10.7109375" style="446" customWidth="1"/>
    <col min="11022" max="11264" width="9.140625" style="446"/>
    <col min="11265" max="11265" width="91.42578125" style="446" customWidth="1"/>
    <col min="11266" max="11266" width="13.85546875" style="446" customWidth="1"/>
    <col min="11267" max="11267" width="12.140625" style="446" customWidth="1"/>
    <col min="11268" max="11268" width="11" style="446" customWidth="1"/>
    <col min="11269" max="11269" width="14.140625" style="446" customWidth="1"/>
    <col min="11270" max="11270" width="11.85546875" style="446" customWidth="1"/>
    <col min="11271" max="11271" width="9.5703125" style="446" customWidth="1"/>
    <col min="11272" max="11272" width="14.7109375" style="446" customWidth="1"/>
    <col min="11273" max="11274" width="9.5703125" style="446" customWidth="1"/>
    <col min="11275" max="11275" width="14.28515625" style="446" customWidth="1"/>
    <col min="11276" max="11276" width="13.140625" style="446" customWidth="1"/>
    <col min="11277" max="11277" width="10.7109375" style="446" customWidth="1"/>
    <col min="11278" max="11520" width="9.140625" style="446"/>
    <col min="11521" max="11521" width="91.42578125" style="446" customWidth="1"/>
    <col min="11522" max="11522" width="13.85546875" style="446" customWidth="1"/>
    <col min="11523" max="11523" width="12.140625" style="446" customWidth="1"/>
    <col min="11524" max="11524" width="11" style="446" customWidth="1"/>
    <col min="11525" max="11525" width="14.140625" style="446" customWidth="1"/>
    <col min="11526" max="11526" width="11.85546875" style="446" customWidth="1"/>
    <col min="11527" max="11527" width="9.5703125" style="446" customWidth="1"/>
    <col min="11528" max="11528" width="14.7109375" style="446" customWidth="1"/>
    <col min="11529" max="11530" width="9.5703125" style="446" customWidth="1"/>
    <col min="11531" max="11531" width="14.28515625" style="446" customWidth="1"/>
    <col min="11532" max="11532" width="13.140625" style="446" customWidth="1"/>
    <col min="11533" max="11533" width="10.7109375" style="446" customWidth="1"/>
    <col min="11534" max="11776" width="9.140625" style="446"/>
    <col min="11777" max="11777" width="91.42578125" style="446" customWidth="1"/>
    <col min="11778" max="11778" width="13.85546875" style="446" customWidth="1"/>
    <col min="11779" max="11779" width="12.140625" style="446" customWidth="1"/>
    <col min="11780" max="11780" width="11" style="446" customWidth="1"/>
    <col min="11781" max="11781" width="14.140625" style="446" customWidth="1"/>
    <col min="11782" max="11782" width="11.85546875" style="446" customWidth="1"/>
    <col min="11783" max="11783" width="9.5703125" style="446" customWidth="1"/>
    <col min="11784" max="11784" width="14.7109375" style="446" customWidth="1"/>
    <col min="11785" max="11786" width="9.5703125" style="446" customWidth="1"/>
    <col min="11787" max="11787" width="14.28515625" style="446" customWidth="1"/>
    <col min="11788" max="11788" width="13.140625" style="446" customWidth="1"/>
    <col min="11789" max="11789" width="10.7109375" style="446" customWidth="1"/>
    <col min="11790" max="12032" width="9.140625" style="446"/>
    <col min="12033" max="12033" width="91.42578125" style="446" customWidth="1"/>
    <col min="12034" max="12034" width="13.85546875" style="446" customWidth="1"/>
    <col min="12035" max="12035" width="12.140625" style="446" customWidth="1"/>
    <col min="12036" max="12036" width="11" style="446" customWidth="1"/>
    <col min="12037" max="12037" width="14.140625" style="446" customWidth="1"/>
    <col min="12038" max="12038" width="11.85546875" style="446" customWidth="1"/>
    <col min="12039" max="12039" width="9.5703125" style="446" customWidth="1"/>
    <col min="12040" max="12040" width="14.7109375" style="446" customWidth="1"/>
    <col min="12041" max="12042" width="9.5703125" style="446" customWidth="1"/>
    <col min="12043" max="12043" width="14.28515625" style="446" customWidth="1"/>
    <col min="12044" max="12044" width="13.140625" style="446" customWidth="1"/>
    <col min="12045" max="12045" width="10.7109375" style="446" customWidth="1"/>
    <col min="12046" max="12288" width="9.140625" style="446"/>
    <col min="12289" max="12289" width="91.42578125" style="446" customWidth="1"/>
    <col min="12290" max="12290" width="13.85546875" style="446" customWidth="1"/>
    <col min="12291" max="12291" width="12.140625" style="446" customWidth="1"/>
    <col min="12292" max="12292" width="11" style="446" customWidth="1"/>
    <col min="12293" max="12293" width="14.140625" style="446" customWidth="1"/>
    <col min="12294" max="12294" width="11.85546875" style="446" customWidth="1"/>
    <col min="12295" max="12295" width="9.5703125" style="446" customWidth="1"/>
    <col min="12296" max="12296" width="14.7109375" style="446" customWidth="1"/>
    <col min="12297" max="12298" width="9.5703125" style="446" customWidth="1"/>
    <col min="12299" max="12299" width="14.28515625" style="446" customWidth="1"/>
    <col min="12300" max="12300" width="13.140625" style="446" customWidth="1"/>
    <col min="12301" max="12301" width="10.7109375" style="446" customWidth="1"/>
    <col min="12302" max="12544" width="9.140625" style="446"/>
    <col min="12545" max="12545" width="91.42578125" style="446" customWidth="1"/>
    <col min="12546" max="12546" width="13.85546875" style="446" customWidth="1"/>
    <col min="12547" max="12547" width="12.140625" style="446" customWidth="1"/>
    <col min="12548" max="12548" width="11" style="446" customWidth="1"/>
    <col min="12549" max="12549" width="14.140625" style="446" customWidth="1"/>
    <col min="12550" max="12550" width="11.85546875" style="446" customWidth="1"/>
    <col min="12551" max="12551" width="9.5703125" style="446" customWidth="1"/>
    <col min="12552" max="12552" width="14.7109375" style="446" customWidth="1"/>
    <col min="12553" max="12554" width="9.5703125" style="446" customWidth="1"/>
    <col min="12555" max="12555" width="14.28515625" style="446" customWidth="1"/>
    <col min="12556" max="12556" width="13.140625" style="446" customWidth="1"/>
    <col min="12557" max="12557" width="10.7109375" style="446" customWidth="1"/>
    <col min="12558" max="12800" width="9.140625" style="446"/>
    <col min="12801" max="12801" width="91.42578125" style="446" customWidth="1"/>
    <col min="12802" max="12802" width="13.85546875" style="446" customWidth="1"/>
    <col min="12803" max="12803" width="12.140625" style="446" customWidth="1"/>
    <col min="12804" max="12804" width="11" style="446" customWidth="1"/>
    <col min="12805" max="12805" width="14.140625" style="446" customWidth="1"/>
    <col min="12806" max="12806" width="11.85546875" style="446" customWidth="1"/>
    <col min="12807" max="12807" width="9.5703125" style="446" customWidth="1"/>
    <col min="12808" max="12808" width="14.7109375" style="446" customWidth="1"/>
    <col min="12809" max="12810" width="9.5703125" style="446" customWidth="1"/>
    <col min="12811" max="12811" width="14.28515625" style="446" customWidth="1"/>
    <col min="12812" max="12812" width="13.140625" style="446" customWidth="1"/>
    <col min="12813" max="12813" width="10.7109375" style="446" customWidth="1"/>
    <col min="12814" max="13056" width="9.140625" style="446"/>
    <col min="13057" max="13057" width="91.42578125" style="446" customWidth="1"/>
    <col min="13058" max="13058" width="13.85546875" style="446" customWidth="1"/>
    <col min="13059" max="13059" width="12.140625" style="446" customWidth="1"/>
    <col min="13060" max="13060" width="11" style="446" customWidth="1"/>
    <col min="13061" max="13061" width="14.140625" style="446" customWidth="1"/>
    <col min="13062" max="13062" width="11.85546875" style="446" customWidth="1"/>
    <col min="13063" max="13063" width="9.5703125" style="446" customWidth="1"/>
    <col min="13064" max="13064" width="14.7109375" style="446" customWidth="1"/>
    <col min="13065" max="13066" width="9.5703125" style="446" customWidth="1"/>
    <col min="13067" max="13067" width="14.28515625" style="446" customWidth="1"/>
    <col min="13068" max="13068" width="13.140625" style="446" customWidth="1"/>
    <col min="13069" max="13069" width="10.7109375" style="446" customWidth="1"/>
    <col min="13070" max="13312" width="9.140625" style="446"/>
    <col min="13313" max="13313" width="91.42578125" style="446" customWidth="1"/>
    <col min="13314" max="13314" width="13.85546875" style="446" customWidth="1"/>
    <col min="13315" max="13315" width="12.140625" style="446" customWidth="1"/>
    <col min="13316" max="13316" width="11" style="446" customWidth="1"/>
    <col min="13317" max="13317" width="14.140625" style="446" customWidth="1"/>
    <col min="13318" max="13318" width="11.85546875" style="446" customWidth="1"/>
    <col min="13319" max="13319" width="9.5703125" style="446" customWidth="1"/>
    <col min="13320" max="13320" width="14.7109375" style="446" customWidth="1"/>
    <col min="13321" max="13322" width="9.5703125" style="446" customWidth="1"/>
    <col min="13323" max="13323" width="14.28515625" style="446" customWidth="1"/>
    <col min="13324" max="13324" width="13.140625" style="446" customWidth="1"/>
    <col min="13325" max="13325" width="10.7109375" style="446" customWidth="1"/>
    <col min="13326" max="13568" width="9.140625" style="446"/>
    <col min="13569" max="13569" width="91.42578125" style="446" customWidth="1"/>
    <col min="13570" max="13570" width="13.85546875" style="446" customWidth="1"/>
    <col min="13571" max="13571" width="12.140625" style="446" customWidth="1"/>
    <col min="13572" max="13572" width="11" style="446" customWidth="1"/>
    <col min="13573" max="13573" width="14.140625" style="446" customWidth="1"/>
    <col min="13574" max="13574" width="11.85546875" style="446" customWidth="1"/>
    <col min="13575" max="13575" width="9.5703125" style="446" customWidth="1"/>
    <col min="13576" max="13576" width="14.7109375" style="446" customWidth="1"/>
    <col min="13577" max="13578" width="9.5703125" style="446" customWidth="1"/>
    <col min="13579" max="13579" width="14.28515625" style="446" customWidth="1"/>
    <col min="13580" max="13580" width="13.140625" style="446" customWidth="1"/>
    <col min="13581" max="13581" width="10.7109375" style="446" customWidth="1"/>
    <col min="13582" max="13824" width="9.140625" style="446"/>
    <col min="13825" max="13825" width="91.42578125" style="446" customWidth="1"/>
    <col min="13826" max="13826" width="13.85546875" style="446" customWidth="1"/>
    <col min="13827" max="13827" width="12.140625" style="446" customWidth="1"/>
    <col min="13828" max="13828" width="11" style="446" customWidth="1"/>
    <col min="13829" max="13829" width="14.140625" style="446" customWidth="1"/>
    <col min="13830" max="13830" width="11.85546875" style="446" customWidth="1"/>
    <col min="13831" max="13831" width="9.5703125" style="446" customWidth="1"/>
    <col min="13832" max="13832" width="14.7109375" style="446" customWidth="1"/>
    <col min="13833" max="13834" width="9.5703125" style="446" customWidth="1"/>
    <col min="13835" max="13835" width="14.28515625" style="446" customWidth="1"/>
    <col min="13836" max="13836" width="13.140625" style="446" customWidth="1"/>
    <col min="13837" max="13837" width="10.7109375" style="446" customWidth="1"/>
    <col min="13838" max="14080" width="9.140625" style="446"/>
    <col min="14081" max="14081" width="91.42578125" style="446" customWidth="1"/>
    <col min="14082" max="14082" width="13.85546875" style="446" customWidth="1"/>
    <col min="14083" max="14083" width="12.140625" style="446" customWidth="1"/>
    <col min="14084" max="14084" width="11" style="446" customWidth="1"/>
    <col min="14085" max="14085" width="14.140625" style="446" customWidth="1"/>
    <col min="14086" max="14086" width="11.85546875" style="446" customWidth="1"/>
    <col min="14087" max="14087" width="9.5703125" style="446" customWidth="1"/>
    <col min="14088" max="14088" width="14.7109375" style="446" customWidth="1"/>
    <col min="14089" max="14090" width="9.5703125" style="446" customWidth="1"/>
    <col min="14091" max="14091" width="14.28515625" style="446" customWidth="1"/>
    <col min="14092" max="14092" width="13.140625" style="446" customWidth="1"/>
    <col min="14093" max="14093" width="10.7109375" style="446" customWidth="1"/>
    <col min="14094" max="14336" width="9.140625" style="446"/>
    <col min="14337" max="14337" width="91.42578125" style="446" customWidth="1"/>
    <col min="14338" max="14338" width="13.85546875" style="446" customWidth="1"/>
    <col min="14339" max="14339" width="12.140625" style="446" customWidth="1"/>
    <col min="14340" max="14340" width="11" style="446" customWidth="1"/>
    <col min="14341" max="14341" width="14.140625" style="446" customWidth="1"/>
    <col min="14342" max="14342" width="11.85546875" style="446" customWidth="1"/>
    <col min="14343" max="14343" width="9.5703125" style="446" customWidth="1"/>
    <col min="14344" max="14344" width="14.7109375" style="446" customWidth="1"/>
    <col min="14345" max="14346" width="9.5703125" style="446" customWidth="1"/>
    <col min="14347" max="14347" width="14.28515625" style="446" customWidth="1"/>
    <col min="14348" max="14348" width="13.140625" style="446" customWidth="1"/>
    <col min="14349" max="14349" width="10.7109375" style="446" customWidth="1"/>
    <col min="14350" max="14592" width="9.140625" style="446"/>
    <col min="14593" max="14593" width="91.42578125" style="446" customWidth="1"/>
    <col min="14594" max="14594" width="13.85546875" style="446" customWidth="1"/>
    <col min="14595" max="14595" width="12.140625" style="446" customWidth="1"/>
    <col min="14596" max="14596" width="11" style="446" customWidth="1"/>
    <col min="14597" max="14597" width="14.140625" style="446" customWidth="1"/>
    <col min="14598" max="14598" width="11.85546875" style="446" customWidth="1"/>
    <col min="14599" max="14599" width="9.5703125" style="446" customWidth="1"/>
    <col min="14600" max="14600" width="14.7109375" style="446" customWidth="1"/>
    <col min="14601" max="14602" width="9.5703125" style="446" customWidth="1"/>
    <col min="14603" max="14603" width="14.28515625" style="446" customWidth="1"/>
    <col min="14604" max="14604" width="13.140625" style="446" customWidth="1"/>
    <col min="14605" max="14605" width="10.7109375" style="446" customWidth="1"/>
    <col min="14606" max="14848" width="9.140625" style="446"/>
    <col min="14849" max="14849" width="91.42578125" style="446" customWidth="1"/>
    <col min="14850" max="14850" width="13.85546875" style="446" customWidth="1"/>
    <col min="14851" max="14851" width="12.140625" style="446" customWidth="1"/>
    <col min="14852" max="14852" width="11" style="446" customWidth="1"/>
    <col min="14853" max="14853" width="14.140625" style="446" customWidth="1"/>
    <col min="14854" max="14854" width="11.85546875" style="446" customWidth="1"/>
    <col min="14855" max="14855" width="9.5703125" style="446" customWidth="1"/>
    <col min="14856" max="14856" width="14.7109375" style="446" customWidth="1"/>
    <col min="14857" max="14858" width="9.5703125" style="446" customWidth="1"/>
    <col min="14859" max="14859" width="14.28515625" style="446" customWidth="1"/>
    <col min="14860" max="14860" width="13.140625" style="446" customWidth="1"/>
    <col min="14861" max="14861" width="10.7109375" style="446" customWidth="1"/>
    <col min="14862" max="15104" width="9.140625" style="446"/>
    <col min="15105" max="15105" width="91.42578125" style="446" customWidth="1"/>
    <col min="15106" max="15106" width="13.85546875" style="446" customWidth="1"/>
    <col min="15107" max="15107" width="12.140625" style="446" customWidth="1"/>
    <col min="15108" max="15108" width="11" style="446" customWidth="1"/>
    <col min="15109" max="15109" width="14.140625" style="446" customWidth="1"/>
    <col min="15110" max="15110" width="11.85546875" style="446" customWidth="1"/>
    <col min="15111" max="15111" width="9.5703125" style="446" customWidth="1"/>
    <col min="15112" max="15112" width="14.7109375" style="446" customWidth="1"/>
    <col min="15113" max="15114" width="9.5703125" style="446" customWidth="1"/>
    <col min="15115" max="15115" width="14.28515625" style="446" customWidth="1"/>
    <col min="15116" max="15116" width="13.140625" style="446" customWidth="1"/>
    <col min="15117" max="15117" width="10.7109375" style="446" customWidth="1"/>
    <col min="15118" max="15360" width="9.140625" style="446"/>
    <col min="15361" max="15361" width="91.42578125" style="446" customWidth="1"/>
    <col min="15362" max="15362" width="13.85546875" style="446" customWidth="1"/>
    <col min="15363" max="15363" width="12.140625" style="446" customWidth="1"/>
    <col min="15364" max="15364" width="11" style="446" customWidth="1"/>
    <col min="15365" max="15365" width="14.140625" style="446" customWidth="1"/>
    <col min="15366" max="15366" width="11.85546875" style="446" customWidth="1"/>
    <col min="15367" max="15367" width="9.5703125" style="446" customWidth="1"/>
    <col min="15368" max="15368" width="14.7109375" style="446" customWidth="1"/>
    <col min="15369" max="15370" width="9.5703125" style="446" customWidth="1"/>
    <col min="15371" max="15371" width="14.28515625" style="446" customWidth="1"/>
    <col min="15372" max="15372" width="13.140625" style="446" customWidth="1"/>
    <col min="15373" max="15373" width="10.7109375" style="446" customWidth="1"/>
    <col min="15374" max="15616" width="9.140625" style="446"/>
    <col min="15617" max="15617" width="91.42578125" style="446" customWidth="1"/>
    <col min="15618" max="15618" width="13.85546875" style="446" customWidth="1"/>
    <col min="15619" max="15619" width="12.140625" style="446" customWidth="1"/>
    <col min="15620" max="15620" width="11" style="446" customWidth="1"/>
    <col min="15621" max="15621" width="14.140625" style="446" customWidth="1"/>
    <col min="15622" max="15622" width="11.85546875" style="446" customWidth="1"/>
    <col min="15623" max="15623" width="9.5703125" style="446" customWidth="1"/>
    <col min="15624" max="15624" width="14.7109375" style="446" customWidth="1"/>
    <col min="15625" max="15626" width="9.5703125" style="446" customWidth="1"/>
    <col min="15627" max="15627" width="14.28515625" style="446" customWidth="1"/>
    <col min="15628" max="15628" width="13.140625" style="446" customWidth="1"/>
    <col min="15629" max="15629" width="10.7109375" style="446" customWidth="1"/>
    <col min="15630" max="15872" width="9.140625" style="446"/>
    <col min="15873" max="15873" width="91.42578125" style="446" customWidth="1"/>
    <col min="15874" max="15874" width="13.85546875" style="446" customWidth="1"/>
    <col min="15875" max="15875" width="12.140625" style="446" customWidth="1"/>
    <col min="15876" max="15876" width="11" style="446" customWidth="1"/>
    <col min="15877" max="15877" width="14.140625" style="446" customWidth="1"/>
    <col min="15878" max="15878" width="11.85546875" style="446" customWidth="1"/>
    <col min="15879" max="15879" width="9.5703125" style="446" customWidth="1"/>
    <col min="15880" max="15880" width="14.7109375" style="446" customWidth="1"/>
    <col min="15881" max="15882" width="9.5703125" style="446" customWidth="1"/>
    <col min="15883" max="15883" width="14.28515625" style="446" customWidth="1"/>
    <col min="15884" max="15884" width="13.140625" style="446" customWidth="1"/>
    <col min="15885" max="15885" width="10.7109375" style="446" customWidth="1"/>
    <col min="15886" max="16128" width="9.140625" style="446"/>
    <col min="16129" max="16129" width="91.42578125" style="446" customWidth="1"/>
    <col min="16130" max="16130" width="13.85546875" style="446" customWidth="1"/>
    <col min="16131" max="16131" width="12.140625" style="446" customWidth="1"/>
    <col min="16132" max="16132" width="11" style="446" customWidth="1"/>
    <col min="16133" max="16133" width="14.140625" style="446" customWidth="1"/>
    <col min="16134" max="16134" width="11.85546875" style="446" customWidth="1"/>
    <col min="16135" max="16135" width="9.5703125" style="446" customWidth="1"/>
    <col min="16136" max="16136" width="14.7109375" style="446" customWidth="1"/>
    <col min="16137" max="16138" width="9.5703125" style="446" customWidth="1"/>
    <col min="16139" max="16139" width="14.28515625" style="446" customWidth="1"/>
    <col min="16140" max="16140" width="13.140625" style="446" customWidth="1"/>
    <col min="16141" max="16141" width="10.7109375" style="446" customWidth="1"/>
    <col min="16142" max="16384" width="9.140625" style="446"/>
  </cols>
  <sheetData>
    <row r="1" spans="1:13" ht="84.75" customHeight="1" x14ac:dyDescent="0.3">
      <c r="A1" s="3516" t="s">
        <v>161</v>
      </c>
      <c r="B1" s="3516"/>
      <c r="C1" s="3516"/>
      <c r="D1" s="3516"/>
      <c r="E1" s="3516"/>
      <c r="F1" s="3516"/>
      <c r="G1" s="3516"/>
      <c r="H1" s="3516"/>
      <c r="I1" s="3516"/>
      <c r="J1" s="3516"/>
      <c r="K1" s="3516"/>
      <c r="L1" s="3516"/>
      <c r="M1" s="3516"/>
    </row>
    <row r="2" spans="1:13" ht="33.75" customHeight="1" x14ac:dyDescent="0.3">
      <c r="A2" s="3564" t="s">
        <v>397</v>
      </c>
      <c r="B2" s="3564"/>
      <c r="C2" s="3564"/>
      <c r="D2" s="3564"/>
      <c r="E2" s="3564"/>
      <c r="F2" s="3564"/>
      <c r="G2" s="3564"/>
      <c r="H2" s="3564"/>
      <c r="I2" s="3564"/>
      <c r="J2" s="3564"/>
      <c r="K2" s="3564"/>
      <c r="L2" s="3564"/>
      <c r="M2" s="3564"/>
    </row>
    <row r="3" spans="1:13" ht="20.25" customHeight="1" thickBot="1" x14ac:dyDescent="0.35">
      <c r="A3" s="2691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ht="33" customHeight="1" thickBot="1" x14ac:dyDescent="0.35">
      <c r="A4" s="3527" t="s">
        <v>9</v>
      </c>
      <c r="B4" s="3565" t="s">
        <v>19</v>
      </c>
      <c r="C4" s="3566"/>
      <c r="D4" s="3567"/>
      <c r="E4" s="3565" t="s">
        <v>20</v>
      </c>
      <c r="F4" s="3566"/>
      <c r="G4" s="3567"/>
      <c r="H4" s="3565" t="s">
        <v>31</v>
      </c>
      <c r="I4" s="3566"/>
      <c r="J4" s="3567"/>
      <c r="K4" s="3521" t="s">
        <v>21</v>
      </c>
      <c r="L4" s="3522"/>
      <c r="M4" s="3523"/>
    </row>
    <row r="5" spans="1:13" ht="173.25" customHeight="1" thickBot="1" x14ac:dyDescent="0.35">
      <c r="A5" s="3529"/>
      <c r="B5" s="1472" t="s">
        <v>26</v>
      </c>
      <c r="C5" s="1472" t="s">
        <v>27</v>
      </c>
      <c r="D5" s="1472" t="s">
        <v>4</v>
      </c>
      <c r="E5" s="1472" t="s">
        <v>26</v>
      </c>
      <c r="F5" s="1472" t="s">
        <v>27</v>
      </c>
      <c r="G5" s="1472" t="s">
        <v>4</v>
      </c>
      <c r="H5" s="1472" t="s">
        <v>26</v>
      </c>
      <c r="I5" s="1472" t="s">
        <v>27</v>
      </c>
      <c r="J5" s="1472" t="s">
        <v>4</v>
      </c>
      <c r="K5" s="1472" t="s">
        <v>26</v>
      </c>
      <c r="L5" s="1472" t="s">
        <v>27</v>
      </c>
      <c r="M5" s="1473" t="s">
        <v>4</v>
      </c>
    </row>
    <row r="6" spans="1:13" ht="27.75" customHeight="1" thickBot="1" x14ac:dyDescent="0.35">
      <c r="A6" s="1465" t="s">
        <v>22</v>
      </c>
      <c r="B6" s="1474"/>
      <c r="C6" s="1475"/>
      <c r="D6" s="1476"/>
      <c r="E6" s="1474"/>
      <c r="F6" s="1475"/>
      <c r="G6" s="1477"/>
      <c r="H6" s="1478"/>
      <c r="I6" s="1475"/>
      <c r="J6" s="1476"/>
      <c r="K6" s="526"/>
      <c r="L6" s="527"/>
      <c r="M6" s="528"/>
    </row>
    <row r="7" spans="1:13" ht="24.75" customHeight="1" x14ac:dyDescent="0.3">
      <c r="A7" s="440" t="s">
        <v>179</v>
      </c>
      <c r="B7" s="1424">
        <v>9</v>
      </c>
      <c r="C7" s="1425">
        <v>0</v>
      </c>
      <c r="D7" s="1426">
        <v>9</v>
      </c>
      <c r="E7" s="1424">
        <v>7</v>
      </c>
      <c r="F7" s="1425">
        <v>6</v>
      </c>
      <c r="G7" s="1427">
        <v>13</v>
      </c>
      <c r="H7" s="1428">
        <v>0</v>
      </c>
      <c r="I7" s="1425">
        <v>0</v>
      </c>
      <c r="J7" s="1426">
        <v>0</v>
      </c>
      <c r="K7" s="518">
        <v>16</v>
      </c>
      <c r="L7" s="519">
        <v>6</v>
      </c>
      <c r="M7" s="520">
        <v>22</v>
      </c>
    </row>
    <row r="8" spans="1:13" ht="24.75" customHeight="1" thickBot="1" x14ac:dyDescent="0.35">
      <c r="A8" s="440" t="s">
        <v>181</v>
      </c>
      <c r="B8" s="1434">
        <v>10</v>
      </c>
      <c r="C8" s="1435">
        <v>10</v>
      </c>
      <c r="D8" s="1436">
        <v>20</v>
      </c>
      <c r="E8" s="1434">
        <v>5</v>
      </c>
      <c r="F8" s="1435">
        <v>7</v>
      </c>
      <c r="G8" s="1436">
        <v>12</v>
      </c>
      <c r="H8" s="1434">
        <v>0</v>
      </c>
      <c r="I8" s="1435">
        <v>0</v>
      </c>
      <c r="J8" s="1436">
        <v>0</v>
      </c>
      <c r="K8" s="1434">
        <v>15</v>
      </c>
      <c r="L8" s="1435">
        <v>17</v>
      </c>
      <c r="M8" s="1437">
        <v>32</v>
      </c>
    </row>
    <row r="9" spans="1:13" ht="27" customHeight="1" thickBot="1" x14ac:dyDescent="0.35">
      <c r="A9" s="1149" t="s">
        <v>182</v>
      </c>
      <c r="B9" s="1451">
        <v>25</v>
      </c>
      <c r="C9" s="1451">
        <v>53</v>
      </c>
      <c r="D9" s="1451">
        <v>78</v>
      </c>
      <c r="E9" s="1451">
        <v>28</v>
      </c>
      <c r="F9" s="1451">
        <v>69</v>
      </c>
      <c r="G9" s="1451">
        <v>97</v>
      </c>
      <c r="H9" s="1451">
        <v>0</v>
      </c>
      <c r="I9" s="1451">
        <v>3</v>
      </c>
      <c r="J9" s="1451">
        <v>3</v>
      </c>
      <c r="K9" s="1451">
        <v>53</v>
      </c>
      <c r="L9" s="1451">
        <v>125</v>
      </c>
      <c r="M9" s="1452">
        <v>178</v>
      </c>
    </row>
    <row r="10" spans="1:13" ht="30.75" customHeight="1" x14ac:dyDescent="0.3">
      <c r="A10" s="1399" t="s">
        <v>343</v>
      </c>
      <c r="B10" s="1400">
        <v>13</v>
      </c>
      <c r="C10" s="1401">
        <v>23</v>
      </c>
      <c r="D10" s="1404">
        <v>36</v>
      </c>
      <c r="E10" s="1400">
        <v>0</v>
      </c>
      <c r="F10" s="1401">
        <v>0</v>
      </c>
      <c r="G10" s="1402">
        <v>0</v>
      </c>
      <c r="H10" s="1403">
        <v>0</v>
      </c>
      <c r="I10" s="1401">
        <v>0</v>
      </c>
      <c r="J10" s="1401">
        <v>0</v>
      </c>
      <c r="K10" s="1401">
        <v>13</v>
      </c>
      <c r="L10" s="1401">
        <v>23</v>
      </c>
      <c r="M10" s="1402">
        <v>36</v>
      </c>
    </row>
    <row r="11" spans="1:13" ht="24.75" customHeight="1" x14ac:dyDescent="0.3">
      <c r="A11" s="1405" t="s">
        <v>344</v>
      </c>
      <c r="B11" s="1406">
        <v>0</v>
      </c>
      <c r="C11" s="1407">
        <v>0</v>
      </c>
      <c r="D11" s="1410">
        <v>0</v>
      </c>
      <c r="E11" s="1406">
        <v>0</v>
      </c>
      <c r="F11" s="1407">
        <v>0</v>
      </c>
      <c r="G11" s="1408">
        <v>0</v>
      </c>
      <c r="H11" s="1409">
        <v>0</v>
      </c>
      <c r="I11" s="1407">
        <v>0</v>
      </c>
      <c r="J11" s="1407">
        <v>0</v>
      </c>
      <c r="K11" s="1407">
        <v>0</v>
      </c>
      <c r="L11" s="1407">
        <v>0</v>
      </c>
      <c r="M11" s="1408">
        <v>0</v>
      </c>
    </row>
    <row r="12" spans="1:13" ht="24.75" customHeight="1" x14ac:dyDescent="0.3">
      <c r="A12" s="1405" t="s">
        <v>345</v>
      </c>
      <c r="B12" s="1406">
        <v>0</v>
      </c>
      <c r="C12" s="1407">
        <v>0</v>
      </c>
      <c r="D12" s="1410">
        <v>0</v>
      </c>
      <c r="E12" s="1406">
        <v>28</v>
      </c>
      <c r="F12" s="1407">
        <v>69</v>
      </c>
      <c r="G12" s="1408">
        <v>97</v>
      </c>
      <c r="H12" s="1409">
        <v>0</v>
      </c>
      <c r="I12" s="1407">
        <v>3</v>
      </c>
      <c r="J12" s="1407">
        <v>3</v>
      </c>
      <c r="K12" s="1407">
        <v>28</v>
      </c>
      <c r="L12" s="1407">
        <v>72</v>
      </c>
      <c r="M12" s="1408">
        <v>100</v>
      </c>
    </row>
    <row r="13" spans="1:13" ht="24.75" customHeight="1" thickBot="1" x14ac:dyDescent="0.35">
      <c r="A13" s="1411" t="s">
        <v>346</v>
      </c>
      <c r="B13" s="1412">
        <v>12</v>
      </c>
      <c r="C13" s="1413">
        <v>30</v>
      </c>
      <c r="D13" s="1416">
        <v>42</v>
      </c>
      <c r="E13" s="1412">
        <v>0</v>
      </c>
      <c r="F13" s="1413">
        <v>0</v>
      </c>
      <c r="G13" s="1414">
        <v>0</v>
      </c>
      <c r="H13" s="1415">
        <v>0</v>
      </c>
      <c r="I13" s="1413">
        <v>0</v>
      </c>
      <c r="J13" s="1413">
        <v>0</v>
      </c>
      <c r="K13" s="1413">
        <v>12</v>
      </c>
      <c r="L13" s="1413">
        <v>30</v>
      </c>
      <c r="M13" s="1414">
        <v>42</v>
      </c>
    </row>
    <row r="14" spans="1:13" ht="24.75" customHeight="1" x14ac:dyDescent="0.3">
      <c r="A14" s="442" t="s">
        <v>183</v>
      </c>
      <c r="B14" s="1446">
        <v>1</v>
      </c>
      <c r="C14" s="1447">
        <v>3</v>
      </c>
      <c r="D14" s="1448">
        <v>4</v>
      </c>
      <c r="E14" s="1446">
        <v>0</v>
      </c>
      <c r="F14" s="1447">
        <v>2</v>
      </c>
      <c r="G14" s="1449">
        <v>2</v>
      </c>
      <c r="H14" s="1450">
        <v>0</v>
      </c>
      <c r="I14" s="1447">
        <v>0</v>
      </c>
      <c r="J14" s="1448">
        <v>0</v>
      </c>
      <c r="K14" s="695">
        <v>1</v>
      </c>
      <c r="L14" s="696">
        <v>5</v>
      </c>
      <c r="M14" s="697">
        <v>6</v>
      </c>
    </row>
    <row r="15" spans="1:13" ht="24.75" customHeight="1" x14ac:dyDescent="0.3">
      <c r="A15" s="440" t="s">
        <v>184</v>
      </c>
      <c r="B15" s="1429">
        <v>0</v>
      </c>
      <c r="C15" s="1430">
        <v>2</v>
      </c>
      <c r="D15" s="1431">
        <v>2</v>
      </c>
      <c r="E15" s="1429">
        <v>0</v>
      </c>
      <c r="F15" s="1430">
        <v>0</v>
      </c>
      <c r="G15" s="1432">
        <v>0</v>
      </c>
      <c r="H15" s="1433">
        <v>0</v>
      </c>
      <c r="I15" s="1430">
        <v>0</v>
      </c>
      <c r="J15" s="1431">
        <v>0</v>
      </c>
      <c r="K15" s="695">
        <v>0</v>
      </c>
      <c r="L15" s="696">
        <v>2</v>
      </c>
      <c r="M15" s="697">
        <v>2</v>
      </c>
    </row>
    <row r="16" spans="1:13" ht="24.75" customHeight="1" thickBot="1" x14ac:dyDescent="0.35">
      <c r="A16" s="440" t="s">
        <v>185</v>
      </c>
      <c r="B16" s="1455">
        <v>0</v>
      </c>
      <c r="C16" s="1456">
        <v>4</v>
      </c>
      <c r="D16" s="1457">
        <v>4</v>
      </c>
      <c r="E16" s="1455">
        <v>0</v>
      </c>
      <c r="F16" s="1456">
        <v>7</v>
      </c>
      <c r="G16" s="1458">
        <v>7</v>
      </c>
      <c r="H16" s="1459">
        <v>1</v>
      </c>
      <c r="I16" s="1456">
        <v>0</v>
      </c>
      <c r="J16" s="1457">
        <v>1</v>
      </c>
      <c r="K16" s="710">
        <v>1</v>
      </c>
      <c r="L16" s="708">
        <v>11</v>
      </c>
      <c r="M16" s="709">
        <v>12</v>
      </c>
    </row>
    <row r="17" spans="1:13" ht="23.25" customHeight="1" thickBot="1" x14ac:dyDescent="0.35">
      <c r="A17" s="1149" t="s">
        <v>186</v>
      </c>
      <c r="B17" s="1488">
        <v>29</v>
      </c>
      <c r="C17" s="1489">
        <v>14</v>
      </c>
      <c r="D17" s="3100">
        <v>43</v>
      </c>
      <c r="E17" s="1464">
        <v>22</v>
      </c>
      <c r="F17" s="3108">
        <v>22</v>
      </c>
      <c r="G17" s="3109">
        <v>44</v>
      </c>
      <c r="H17" s="3104">
        <v>0</v>
      </c>
      <c r="I17" s="1489">
        <v>1</v>
      </c>
      <c r="J17" s="1489">
        <v>1</v>
      </c>
      <c r="K17" s="699">
        <v>51</v>
      </c>
      <c r="L17" s="700">
        <v>37</v>
      </c>
      <c r="M17" s="709">
        <v>88</v>
      </c>
    </row>
    <row r="18" spans="1:13" ht="23.25" customHeight="1" x14ac:dyDescent="0.3">
      <c r="A18" s="1490" t="s">
        <v>348</v>
      </c>
      <c r="B18" s="1440">
        <v>11</v>
      </c>
      <c r="C18" s="1441">
        <v>0</v>
      </c>
      <c r="D18" s="3101">
        <v>11</v>
      </c>
      <c r="E18" s="1440">
        <v>12</v>
      </c>
      <c r="F18" s="1441">
        <v>8</v>
      </c>
      <c r="G18" s="3110">
        <v>20</v>
      </c>
      <c r="H18" s="3105">
        <v>0</v>
      </c>
      <c r="I18" s="1441">
        <v>1</v>
      </c>
      <c r="J18" s="1441">
        <v>1</v>
      </c>
      <c r="K18" s="1491">
        <v>23</v>
      </c>
      <c r="L18" s="1492">
        <v>9</v>
      </c>
      <c r="M18" s="1493">
        <v>32</v>
      </c>
    </row>
    <row r="19" spans="1:13" ht="23.25" customHeight="1" x14ac:dyDescent="0.3">
      <c r="A19" s="1454" t="s">
        <v>349</v>
      </c>
      <c r="B19" s="1442">
        <v>0</v>
      </c>
      <c r="C19" s="1443">
        <v>0</v>
      </c>
      <c r="D19" s="3102">
        <v>0</v>
      </c>
      <c r="E19" s="1442">
        <v>0</v>
      </c>
      <c r="F19" s="1443">
        <v>1</v>
      </c>
      <c r="G19" s="3111">
        <v>1</v>
      </c>
      <c r="H19" s="3106">
        <v>0</v>
      </c>
      <c r="I19" s="1443">
        <v>0</v>
      </c>
      <c r="J19" s="1443">
        <v>0</v>
      </c>
      <c r="K19" s="1494">
        <v>0</v>
      </c>
      <c r="L19" s="1495">
        <v>1</v>
      </c>
      <c r="M19" s="1496">
        <v>1</v>
      </c>
    </row>
    <row r="20" spans="1:13" ht="23.25" customHeight="1" x14ac:dyDescent="0.3">
      <c r="A20" s="1454" t="s">
        <v>351</v>
      </c>
      <c r="B20" s="1442">
        <v>3</v>
      </c>
      <c r="C20" s="1443">
        <v>1</v>
      </c>
      <c r="D20" s="3102">
        <v>4</v>
      </c>
      <c r="E20" s="1442">
        <v>4</v>
      </c>
      <c r="F20" s="1443">
        <v>0</v>
      </c>
      <c r="G20" s="3111">
        <v>4</v>
      </c>
      <c r="H20" s="3106">
        <v>0</v>
      </c>
      <c r="I20" s="1443">
        <v>0</v>
      </c>
      <c r="J20" s="1443">
        <v>0</v>
      </c>
      <c r="K20" s="1494">
        <v>7</v>
      </c>
      <c r="L20" s="1495">
        <v>1</v>
      </c>
      <c r="M20" s="1496">
        <v>8</v>
      </c>
    </row>
    <row r="21" spans="1:13" ht="23.25" customHeight="1" x14ac:dyDescent="0.3">
      <c r="A21" s="1454" t="s">
        <v>354</v>
      </c>
      <c r="B21" s="1442">
        <v>10</v>
      </c>
      <c r="C21" s="1443">
        <v>5</v>
      </c>
      <c r="D21" s="3102">
        <v>15</v>
      </c>
      <c r="E21" s="1442">
        <v>4</v>
      </c>
      <c r="F21" s="1443">
        <v>11</v>
      </c>
      <c r="G21" s="3111">
        <v>15</v>
      </c>
      <c r="H21" s="3106">
        <v>0</v>
      </c>
      <c r="I21" s="1443">
        <v>0</v>
      </c>
      <c r="J21" s="1443">
        <v>0</v>
      </c>
      <c r="K21" s="1494">
        <v>14</v>
      </c>
      <c r="L21" s="1495">
        <v>16</v>
      </c>
      <c r="M21" s="1496">
        <v>30</v>
      </c>
    </row>
    <row r="22" spans="1:13" ht="23.25" customHeight="1" x14ac:dyDescent="0.3">
      <c r="A22" s="1454" t="s">
        <v>356</v>
      </c>
      <c r="B22" s="1442">
        <v>0</v>
      </c>
      <c r="C22" s="1443">
        <v>0</v>
      </c>
      <c r="D22" s="3102">
        <v>0</v>
      </c>
      <c r="E22" s="1442">
        <v>0</v>
      </c>
      <c r="F22" s="1443">
        <v>0</v>
      </c>
      <c r="G22" s="3111">
        <v>0</v>
      </c>
      <c r="H22" s="3106">
        <v>0</v>
      </c>
      <c r="I22" s="1443">
        <v>0</v>
      </c>
      <c r="J22" s="1443">
        <v>0</v>
      </c>
      <c r="K22" s="1494">
        <v>0</v>
      </c>
      <c r="L22" s="1495">
        <v>0</v>
      </c>
      <c r="M22" s="1496">
        <v>0</v>
      </c>
    </row>
    <row r="23" spans="1:13" ht="23.25" customHeight="1" x14ac:dyDescent="0.3">
      <c r="A23" s="1454" t="s">
        <v>358</v>
      </c>
      <c r="B23" s="1442">
        <v>5</v>
      </c>
      <c r="C23" s="1443">
        <v>7</v>
      </c>
      <c r="D23" s="3102">
        <v>12</v>
      </c>
      <c r="E23" s="1442">
        <v>2</v>
      </c>
      <c r="F23" s="1443">
        <v>2</v>
      </c>
      <c r="G23" s="3111">
        <v>4</v>
      </c>
      <c r="H23" s="3106">
        <v>0</v>
      </c>
      <c r="I23" s="1443">
        <v>0</v>
      </c>
      <c r="J23" s="1443">
        <v>0</v>
      </c>
      <c r="K23" s="1494">
        <v>7</v>
      </c>
      <c r="L23" s="1495">
        <v>9</v>
      </c>
      <c r="M23" s="1496">
        <v>16</v>
      </c>
    </row>
    <row r="24" spans="1:13" ht="23.25" customHeight="1" x14ac:dyDescent="0.3">
      <c r="A24" s="1454" t="s">
        <v>359</v>
      </c>
      <c r="B24" s="1442">
        <v>0</v>
      </c>
      <c r="C24" s="1443">
        <v>1</v>
      </c>
      <c r="D24" s="3102">
        <v>1</v>
      </c>
      <c r="E24" s="1442">
        <v>0</v>
      </c>
      <c r="F24" s="1443">
        <v>0</v>
      </c>
      <c r="G24" s="3111">
        <v>0</v>
      </c>
      <c r="H24" s="3106">
        <v>0</v>
      </c>
      <c r="I24" s="1443">
        <v>0</v>
      </c>
      <c r="J24" s="1443">
        <v>0</v>
      </c>
      <c r="K24" s="1494">
        <v>0</v>
      </c>
      <c r="L24" s="1495">
        <v>1</v>
      </c>
      <c r="M24" s="1496">
        <v>1</v>
      </c>
    </row>
    <row r="25" spans="1:13" ht="23.25" customHeight="1" thickBot="1" x14ac:dyDescent="0.35">
      <c r="A25" s="1411" t="s">
        <v>360</v>
      </c>
      <c r="B25" s="1444">
        <v>0</v>
      </c>
      <c r="C25" s="1445">
        <v>0</v>
      </c>
      <c r="D25" s="3103">
        <v>0</v>
      </c>
      <c r="E25" s="1444">
        <v>0</v>
      </c>
      <c r="F25" s="1445">
        <v>0</v>
      </c>
      <c r="G25" s="3112">
        <v>0</v>
      </c>
      <c r="H25" s="3107">
        <v>0</v>
      </c>
      <c r="I25" s="1445">
        <v>0</v>
      </c>
      <c r="J25" s="1445">
        <v>0</v>
      </c>
      <c r="K25" s="1497">
        <v>0</v>
      </c>
      <c r="L25" s="1498">
        <v>0</v>
      </c>
      <c r="M25" s="1499">
        <v>0</v>
      </c>
    </row>
    <row r="26" spans="1:13" ht="22.5" customHeight="1" x14ac:dyDescent="0.3">
      <c r="A26" s="442" t="s">
        <v>330</v>
      </c>
      <c r="B26" s="1446">
        <v>0</v>
      </c>
      <c r="C26" s="1447">
        <v>0</v>
      </c>
      <c r="D26" s="1448">
        <v>0</v>
      </c>
      <c r="E26" s="1446">
        <v>0</v>
      </c>
      <c r="F26" s="1447">
        <v>0</v>
      </c>
      <c r="G26" s="1449">
        <v>0</v>
      </c>
      <c r="H26" s="1450">
        <v>0</v>
      </c>
      <c r="I26" s="1447">
        <v>0</v>
      </c>
      <c r="J26" s="1448">
        <v>0</v>
      </c>
      <c r="K26" s="695">
        <v>0</v>
      </c>
      <c r="L26" s="696">
        <v>0</v>
      </c>
      <c r="M26" s="697">
        <v>0</v>
      </c>
    </row>
    <row r="27" spans="1:13" x14ac:dyDescent="0.3">
      <c r="A27" s="440" t="s">
        <v>187</v>
      </c>
      <c r="B27" s="1429">
        <v>5</v>
      </c>
      <c r="C27" s="1430">
        <v>2</v>
      </c>
      <c r="D27" s="1431">
        <v>7</v>
      </c>
      <c r="E27" s="1429">
        <v>5</v>
      </c>
      <c r="F27" s="1430">
        <v>6</v>
      </c>
      <c r="G27" s="1432">
        <v>11</v>
      </c>
      <c r="H27" s="1433">
        <v>0</v>
      </c>
      <c r="I27" s="1430">
        <v>0</v>
      </c>
      <c r="J27" s="1431">
        <v>0</v>
      </c>
      <c r="K27" s="695">
        <v>10</v>
      </c>
      <c r="L27" s="696">
        <v>8</v>
      </c>
      <c r="M27" s="697">
        <v>18</v>
      </c>
    </row>
    <row r="28" spans="1:13" x14ac:dyDescent="0.3">
      <c r="A28" s="440" t="s">
        <v>188</v>
      </c>
      <c r="B28" s="1429">
        <v>14</v>
      </c>
      <c r="C28" s="1430">
        <v>3</v>
      </c>
      <c r="D28" s="1431">
        <v>17</v>
      </c>
      <c r="E28" s="1429">
        <v>9</v>
      </c>
      <c r="F28" s="1430">
        <v>4</v>
      </c>
      <c r="G28" s="1432">
        <v>13</v>
      </c>
      <c r="H28" s="1433">
        <v>0</v>
      </c>
      <c r="I28" s="1430">
        <v>0</v>
      </c>
      <c r="J28" s="1431">
        <v>0</v>
      </c>
      <c r="K28" s="695">
        <v>23</v>
      </c>
      <c r="L28" s="696">
        <v>7</v>
      </c>
      <c r="M28" s="697">
        <v>30</v>
      </c>
    </row>
    <row r="29" spans="1:13" ht="61.5" customHeight="1" x14ac:dyDescent="0.3">
      <c r="A29" s="440" t="s">
        <v>189</v>
      </c>
      <c r="B29" s="1429">
        <v>9</v>
      </c>
      <c r="C29" s="1430">
        <v>1</v>
      </c>
      <c r="D29" s="1431">
        <v>10</v>
      </c>
      <c r="E29" s="1429">
        <v>10</v>
      </c>
      <c r="F29" s="1430">
        <v>1</v>
      </c>
      <c r="G29" s="1432">
        <v>11</v>
      </c>
      <c r="H29" s="1433">
        <v>0</v>
      </c>
      <c r="I29" s="1430">
        <v>0</v>
      </c>
      <c r="J29" s="1431">
        <v>0</v>
      </c>
      <c r="K29" s="695">
        <v>19</v>
      </c>
      <c r="L29" s="696">
        <v>2</v>
      </c>
      <c r="M29" s="697">
        <v>21</v>
      </c>
    </row>
    <row r="30" spans="1:13" ht="27" customHeight="1" thickBot="1" x14ac:dyDescent="0.35">
      <c r="A30" s="440" t="s">
        <v>190</v>
      </c>
      <c r="B30" s="1434">
        <v>0</v>
      </c>
      <c r="C30" s="1435">
        <v>0</v>
      </c>
      <c r="D30" s="1436">
        <v>0</v>
      </c>
      <c r="E30" s="1434">
        <v>0</v>
      </c>
      <c r="F30" s="1435">
        <v>0</v>
      </c>
      <c r="G30" s="1437">
        <v>0</v>
      </c>
      <c r="H30" s="1438">
        <v>0</v>
      </c>
      <c r="I30" s="1435">
        <v>0</v>
      </c>
      <c r="J30" s="1436">
        <v>0</v>
      </c>
      <c r="K30" s="699">
        <v>0</v>
      </c>
      <c r="L30" s="700">
        <v>0</v>
      </c>
      <c r="M30" s="701">
        <v>0</v>
      </c>
    </row>
    <row r="31" spans="1:13" ht="31.5" customHeight="1" thickBot="1" x14ac:dyDescent="0.35">
      <c r="A31" s="455" t="s">
        <v>12</v>
      </c>
      <c r="B31" s="1462">
        <v>102</v>
      </c>
      <c r="C31" s="1462">
        <v>92</v>
      </c>
      <c r="D31" s="1462">
        <v>194</v>
      </c>
      <c r="E31" s="1462">
        <v>86</v>
      </c>
      <c r="F31" s="1462">
        <v>124</v>
      </c>
      <c r="G31" s="1462">
        <v>210</v>
      </c>
      <c r="H31" s="1462">
        <v>1</v>
      </c>
      <c r="I31" s="1462">
        <v>4</v>
      </c>
      <c r="J31" s="1462">
        <v>5</v>
      </c>
      <c r="K31" s="1462">
        <v>189</v>
      </c>
      <c r="L31" s="1462">
        <v>220</v>
      </c>
      <c r="M31" s="1460">
        <v>409</v>
      </c>
    </row>
    <row r="32" spans="1:13" ht="27.75" customHeight="1" thickBot="1" x14ac:dyDescent="0.35">
      <c r="A32" s="456" t="s">
        <v>23</v>
      </c>
      <c r="B32" s="1462"/>
      <c r="C32" s="1500"/>
      <c r="D32" s="1900"/>
      <c r="E32" s="1462"/>
      <c r="F32" s="1500"/>
      <c r="G32" s="1900"/>
      <c r="H32" s="1462"/>
      <c r="I32" s="1500"/>
      <c r="J32" s="1900"/>
      <c r="K32" s="699"/>
      <c r="L32" s="700"/>
      <c r="M32" s="701"/>
    </row>
    <row r="33" spans="1:13" ht="24.95" customHeight="1" thickBot="1" x14ac:dyDescent="0.35">
      <c r="A33" s="478" t="s">
        <v>11</v>
      </c>
      <c r="B33" s="1901"/>
      <c r="C33" s="1902"/>
      <c r="D33" s="1903"/>
      <c r="E33" s="1901"/>
      <c r="F33" s="1902"/>
      <c r="G33" s="1903"/>
      <c r="H33" s="1901"/>
      <c r="I33" s="1902"/>
      <c r="J33" s="1903"/>
      <c r="K33" s="531"/>
      <c r="L33" s="532"/>
      <c r="M33" s="533"/>
    </row>
    <row r="34" spans="1:13" ht="24.95" customHeight="1" x14ac:dyDescent="0.3">
      <c r="A34" s="440" t="s">
        <v>179</v>
      </c>
      <c r="B34" s="1446">
        <v>8</v>
      </c>
      <c r="C34" s="1446">
        <v>0</v>
      </c>
      <c r="D34" s="1446">
        <v>8</v>
      </c>
      <c r="E34" s="1446">
        <v>7</v>
      </c>
      <c r="F34" s="1446">
        <v>6</v>
      </c>
      <c r="G34" s="1446">
        <v>13</v>
      </c>
      <c r="H34" s="1446">
        <v>0</v>
      </c>
      <c r="I34" s="1446">
        <v>0</v>
      </c>
      <c r="J34" s="1446">
        <v>0</v>
      </c>
      <c r="K34" s="518">
        <v>15</v>
      </c>
      <c r="L34" s="519">
        <v>6</v>
      </c>
      <c r="M34" s="520">
        <v>21</v>
      </c>
    </row>
    <row r="35" spans="1:13" ht="24.95" customHeight="1" thickBot="1" x14ac:dyDescent="0.35">
      <c r="A35" s="440" t="s">
        <v>181</v>
      </c>
      <c r="B35" s="1434">
        <v>10</v>
      </c>
      <c r="C35" s="1434">
        <v>10</v>
      </c>
      <c r="D35" s="1434">
        <v>20</v>
      </c>
      <c r="E35" s="1434">
        <v>5</v>
      </c>
      <c r="F35" s="1434">
        <v>7</v>
      </c>
      <c r="G35" s="1434">
        <v>12</v>
      </c>
      <c r="H35" s="1434">
        <v>0</v>
      </c>
      <c r="I35" s="1434">
        <v>0</v>
      </c>
      <c r="J35" s="1434">
        <v>0</v>
      </c>
      <c r="K35" s="699">
        <v>15</v>
      </c>
      <c r="L35" s="700">
        <v>17</v>
      </c>
      <c r="M35" s="701">
        <v>32</v>
      </c>
    </row>
    <row r="36" spans="1:13" ht="24.95" customHeight="1" thickBot="1" x14ac:dyDescent="0.35">
      <c r="A36" s="1149" t="s">
        <v>182</v>
      </c>
      <c r="B36" s="1464">
        <v>25</v>
      </c>
      <c r="C36" s="1464">
        <v>51</v>
      </c>
      <c r="D36" s="1464">
        <v>76</v>
      </c>
      <c r="E36" s="1464">
        <v>28</v>
      </c>
      <c r="F36" s="1464">
        <v>67</v>
      </c>
      <c r="G36" s="1464">
        <v>95</v>
      </c>
      <c r="H36" s="1464">
        <v>0</v>
      </c>
      <c r="I36" s="1464">
        <v>2</v>
      </c>
      <c r="J36" s="1464">
        <v>2</v>
      </c>
      <c r="K36" s="1464">
        <v>53</v>
      </c>
      <c r="L36" s="1464">
        <v>120</v>
      </c>
      <c r="M36" s="1464">
        <v>173</v>
      </c>
    </row>
    <row r="37" spans="1:13" ht="24.95" customHeight="1" x14ac:dyDescent="0.3">
      <c r="A37" s="1399" t="s">
        <v>343</v>
      </c>
      <c r="B37" s="1400">
        <v>13</v>
      </c>
      <c r="C37" s="1400">
        <v>22</v>
      </c>
      <c r="D37" s="1400">
        <v>35</v>
      </c>
      <c r="E37" s="1400">
        <v>0</v>
      </c>
      <c r="F37" s="1400">
        <v>0</v>
      </c>
      <c r="G37" s="1400">
        <v>0</v>
      </c>
      <c r="H37" s="1400">
        <v>0</v>
      </c>
      <c r="I37" s="1400">
        <v>0</v>
      </c>
      <c r="J37" s="1400">
        <v>0</v>
      </c>
      <c r="K37" s="1479">
        <v>13</v>
      </c>
      <c r="L37" s="1480">
        <v>22</v>
      </c>
      <c r="M37" s="1481">
        <v>35</v>
      </c>
    </row>
    <row r="38" spans="1:13" ht="24.95" customHeight="1" x14ac:dyDescent="0.3">
      <c r="A38" s="1405" t="s">
        <v>344</v>
      </c>
      <c r="B38" s="1406">
        <v>0</v>
      </c>
      <c r="C38" s="1406">
        <v>0</v>
      </c>
      <c r="D38" s="1406">
        <v>0</v>
      </c>
      <c r="E38" s="1406">
        <v>0</v>
      </c>
      <c r="F38" s="1406">
        <v>0</v>
      </c>
      <c r="G38" s="1406">
        <v>0</v>
      </c>
      <c r="H38" s="1406">
        <v>0</v>
      </c>
      <c r="I38" s="1406">
        <v>0</v>
      </c>
      <c r="J38" s="1406">
        <v>0</v>
      </c>
      <c r="K38" s="1482">
        <v>0</v>
      </c>
      <c r="L38" s="1483">
        <v>0</v>
      </c>
      <c r="M38" s="1484">
        <v>0</v>
      </c>
    </row>
    <row r="39" spans="1:13" ht="24.95" customHeight="1" x14ac:dyDescent="0.3">
      <c r="A39" s="1405" t="s">
        <v>345</v>
      </c>
      <c r="B39" s="1406">
        <v>0</v>
      </c>
      <c r="C39" s="1406">
        <v>0</v>
      </c>
      <c r="D39" s="1406">
        <v>0</v>
      </c>
      <c r="E39" s="1406">
        <v>28</v>
      </c>
      <c r="F39" s="1406">
        <v>67</v>
      </c>
      <c r="G39" s="1406">
        <v>95</v>
      </c>
      <c r="H39" s="1406">
        <v>0</v>
      </c>
      <c r="I39" s="1406">
        <v>2</v>
      </c>
      <c r="J39" s="1406">
        <v>2</v>
      </c>
      <c r="K39" s="1482">
        <v>28</v>
      </c>
      <c r="L39" s="1483">
        <v>69</v>
      </c>
      <c r="M39" s="1484">
        <v>97</v>
      </c>
    </row>
    <row r="40" spans="1:13" ht="24.95" customHeight="1" thickBot="1" x14ac:dyDescent="0.35">
      <c r="A40" s="1411" t="s">
        <v>346</v>
      </c>
      <c r="B40" s="1412">
        <v>12</v>
      </c>
      <c r="C40" s="1412">
        <v>29</v>
      </c>
      <c r="D40" s="1412">
        <v>41</v>
      </c>
      <c r="E40" s="1412">
        <v>0</v>
      </c>
      <c r="F40" s="1412">
        <v>0</v>
      </c>
      <c r="G40" s="1412">
        <v>0</v>
      </c>
      <c r="H40" s="1412">
        <v>0</v>
      </c>
      <c r="I40" s="1412">
        <v>0</v>
      </c>
      <c r="J40" s="1412">
        <v>0</v>
      </c>
      <c r="K40" s="1485">
        <v>12</v>
      </c>
      <c r="L40" s="1486">
        <v>29</v>
      </c>
      <c r="M40" s="1487">
        <v>41</v>
      </c>
    </row>
    <row r="41" spans="1:13" ht="24.95" customHeight="1" x14ac:dyDescent="0.3">
      <c r="A41" s="442" t="s">
        <v>183</v>
      </c>
      <c r="B41" s="1446">
        <v>1</v>
      </c>
      <c r="C41" s="1446">
        <v>2</v>
      </c>
      <c r="D41" s="1446">
        <v>3</v>
      </c>
      <c r="E41" s="1446">
        <v>0</v>
      </c>
      <c r="F41" s="1446">
        <v>2</v>
      </c>
      <c r="G41" s="1446">
        <v>2</v>
      </c>
      <c r="H41" s="1446">
        <v>0</v>
      </c>
      <c r="I41" s="1446">
        <v>0</v>
      </c>
      <c r="J41" s="1446">
        <v>0</v>
      </c>
      <c r="K41" s="695">
        <v>1</v>
      </c>
      <c r="L41" s="696">
        <v>4</v>
      </c>
      <c r="M41" s="697">
        <v>5</v>
      </c>
    </row>
    <row r="42" spans="1:13" ht="24.95" customHeight="1" x14ac:dyDescent="0.3">
      <c r="A42" s="440" t="s">
        <v>184</v>
      </c>
      <c r="B42" s="1429">
        <v>0</v>
      </c>
      <c r="C42" s="1429">
        <v>2</v>
      </c>
      <c r="D42" s="1429">
        <v>2</v>
      </c>
      <c r="E42" s="1429">
        <v>0</v>
      </c>
      <c r="F42" s="1429">
        <v>0</v>
      </c>
      <c r="G42" s="1429">
        <v>0</v>
      </c>
      <c r="H42" s="1429">
        <v>0</v>
      </c>
      <c r="I42" s="1429">
        <v>0</v>
      </c>
      <c r="J42" s="1429">
        <v>0</v>
      </c>
      <c r="K42" s="695">
        <v>0</v>
      </c>
      <c r="L42" s="696">
        <v>2</v>
      </c>
      <c r="M42" s="697">
        <v>2</v>
      </c>
    </row>
    <row r="43" spans="1:13" ht="24.95" customHeight="1" thickBot="1" x14ac:dyDescent="0.35">
      <c r="A43" s="440" t="s">
        <v>185</v>
      </c>
      <c r="B43" s="1434">
        <v>0</v>
      </c>
      <c r="C43" s="1434">
        <v>3</v>
      </c>
      <c r="D43" s="1434">
        <v>3</v>
      </c>
      <c r="E43" s="1434">
        <v>0</v>
      </c>
      <c r="F43" s="1434">
        <v>6</v>
      </c>
      <c r="G43" s="1434">
        <v>6</v>
      </c>
      <c r="H43" s="1434">
        <v>1</v>
      </c>
      <c r="I43" s="1434">
        <v>0</v>
      </c>
      <c r="J43" s="1434">
        <v>1</v>
      </c>
      <c r="K43" s="710">
        <v>1</v>
      </c>
      <c r="L43" s="708">
        <v>9</v>
      </c>
      <c r="M43" s="709">
        <v>10</v>
      </c>
    </row>
    <row r="44" spans="1:13" ht="25.5" customHeight="1" thickBot="1" x14ac:dyDescent="0.35">
      <c r="A44" s="694" t="s">
        <v>186</v>
      </c>
      <c r="B44" s="1451">
        <v>29</v>
      </c>
      <c r="C44" s="1451">
        <v>14</v>
      </c>
      <c r="D44" s="1451">
        <v>43</v>
      </c>
      <c r="E44" s="1451">
        <v>22</v>
      </c>
      <c r="F44" s="1451">
        <v>21</v>
      </c>
      <c r="G44" s="1451">
        <v>43</v>
      </c>
      <c r="H44" s="1464">
        <v>0</v>
      </c>
      <c r="I44" s="1464">
        <v>1</v>
      </c>
      <c r="J44" s="1464">
        <v>1</v>
      </c>
      <c r="K44" s="1451">
        <v>51</v>
      </c>
      <c r="L44" s="1451">
        <v>36</v>
      </c>
      <c r="M44" s="1452">
        <v>87</v>
      </c>
    </row>
    <row r="45" spans="1:13" ht="21" customHeight="1" x14ac:dyDescent="0.3">
      <c r="A45" s="1399" t="s">
        <v>348</v>
      </c>
      <c r="B45" s="1424">
        <v>11</v>
      </c>
      <c r="C45" s="1424">
        <v>0</v>
      </c>
      <c r="D45" s="1424">
        <v>11</v>
      </c>
      <c r="E45" s="1424">
        <v>12</v>
      </c>
      <c r="F45" s="1424">
        <v>8</v>
      </c>
      <c r="G45" s="1424">
        <v>20</v>
      </c>
      <c r="H45" s="1424">
        <v>0</v>
      </c>
      <c r="I45" s="1424">
        <v>1</v>
      </c>
      <c r="J45" s="1424">
        <v>1</v>
      </c>
      <c r="K45" s="518">
        <v>23</v>
      </c>
      <c r="L45" s="519">
        <v>9</v>
      </c>
      <c r="M45" s="520">
        <v>32</v>
      </c>
    </row>
    <row r="46" spans="1:13" ht="21" customHeight="1" x14ac:dyDescent="0.3">
      <c r="A46" s="1405" t="s">
        <v>349</v>
      </c>
      <c r="B46" s="1429">
        <v>0</v>
      </c>
      <c r="C46" s="1429">
        <v>0</v>
      </c>
      <c r="D46" s="1429">
        <v>0</v>
      </c>
      <c r="E46" s="1429">
        <v>0</v>
      </c>
      <c r="F46" s="1429">
        <v>1</v>
      </c>
      <c r="G46" s="1429">
        <v>1</v>
      </c>
      <c r="H46" s="1429">
        <v>0</v>
      </c>
      <c r="I46" s="1429">
        <v>0</v>
      </c>
      <c r="J46" s="1429">
        <v>0</v>
      </c>
      <c r="K46" s="695">
        <v>0</v>
      </c>
      <c r="L46" s="696">
        <v>1</v>
      </c>
      <c r="M46" s="697">
        <v>1</v>
      </c>
    </row>
    <row r="47" spans="1:13" ht="21" customHeight="1" x14ac:dyDescent="0.3">
      <c r="A47" s="1405" t="s">
        <v>351</v>
      </c>
      <c r="B47" s="1429">
        <v>3</v>
      </c>
      <c r="C47" s="1429">
        <v>1</v>
      </c>
      <c r="D47" s="1429">
        <v>4</v>
      </c>
      <c r="E47" s="1429">
        <v>4</v>
      </c>
      <c r="F47" s="1429">
        <v>0</v>
      </c>
      <c r="G47" s="1429">
        <v>4</v>
      </c>
      <c r="H47" s="1429">
        <v>0</v>
      </c>
      <c r="I47" s="1429">
        <v>0</v>
      </c>
      <c r="J47" s="1429">
        <v>0</v>
      </c>
      <c r="K47" s="695">
        <v>7</v>
      </c>
      <c r="L47" s="696">
        <v>1</v>
      </c>
      <c r="M47" s="697">
        <v>8</v>
      </c>
    </row>
    <row r="48" spans="1:13" ht="21" customHeight="1" x14ac:dyDescent="0.3">
      <c r="A48" s="1405" t="s">
        <v>354</v>
      </c>
      <c r="B48" s="1429">
        <v>10</v>
      </c>
      <c r="C48" s="1429">
        <v>5</v>
      </c>
      <c r="D48" s="1429">
        <v>15</v>
      </c>
      <c r="E48" s="1429">
        <v>4</v>
      </c>
      <c r="F48" s="1429">
        <v>10</v>
      </c>
      <c r="G48" s="1429">
        <v>14</v>
      </c>
      <c r="H48" s="1429">
        <v>0</v>
      </c>
      <c r="I48" s="1429">
        <v>0</v>
      </c>
      <c r="J48" s="1429">
        <v>0</v>
      </c>
      <c r="K48" s="695">
        <v>14</v>
      </c>
      <c r="L48" s="696">
        <v>15</v>
      </c>
      <c r="M48" s="697">
        <v>29</v>
      </c>
    </row>
    <row r="49" spans="1:13" ht="21" customHeight="1" x14ac:dyDescent="0.3">
      <c r="A49" s="1405" t="s">
        <v>356</v>
      </c>
      <c r="B49" s="1429">
        <v>0</v>
      </c>
      <c r="C49" s="1429">
        <v>0</v>
      </c>
      <c r="D49" s="1429">
        <v>0</v>
      </c>
      <c r="E49" s="1429">
        <v>0</v>
      </c>
      <c r="F49" s="1429">
        <v>0</v>
      </c>
      <c r="G49" s="1429">
        <v>0</v>
      </c>
      <c r="H49" s="1429">
        <v>0</v>
      </c>
      <c r="I49" s="1429">
        <v>0</v>
      </c>
      <c r="J49" s="1429">
        <v>0</v>
      </c>
      <c r="K49" s="695">
        <v>0</v>
      </c>
      <c r="L49" s="696">
        <v>0</v>
      </c>
      <c r="M49" s="697">
        <v>0</v>
      </c>
    </row>
    <row r="50" spans="1:13" ht="21" customHeight="1" x14ac:dyDescent="0.3">
      <c r="A50" s="1405" t="s">
        <v>358</v>
      </c>
      <c r="B50" s="1429">
        <v>5</v>
      </c>
      <c r="C50" s="1429">
        <v>7</v>
      </c>
      <c r="D50" s="1429">
        <v>12</v>
      </c>
      <c r="E50" s="1429">
        <v>2</v>
      </c>
      <c r="F50" s="1429">
        <v>2</v>
      </c>
      <c r="G50" s="1429">
        <v>4</v>
      </c>
      <c r="H50" s="1429">
        <v>0</v>
      </c>
      <c r="I50" s="1429">
        <v>0</v>
      </c>
      <c r="J50" s="1429">
        <v>0</v>
      </c>
      <c r="K50" s="695">
        <v>7</v>
      </c>
      <c r="L50" s="696">
        <v>9</v>
      </c>
      <c r="M50" s="697">
        <v>16</v>
      </c>
    </row>
    <row r="51" spans="1:13" ht="21" customHeight="1" x14ac:dyDescent="0.3">
      <c r="A51" s="1405" t="s">
        <v>359</v>
      </c>
      <c r="B51" s="1429">
        <v>0</v>
      </c>
      <c r="C51" s="1429">
        <v>1</v>
      </c>
      <c r="D51" s="1429">
        <v>1</v>
      </c>
      <c r="E51" s="1429">
        <v>0</v>
      </c>
      <c r="F51" s="1429">
        <v>0</v>
      </c>
      <c r="G51" s="1429">
        <v>0</v>
      </c>
      <c r="H51" s="1429">
        <v>0</v>
      </c>
      <c r="I51" s="1429">
        <v>0</v>
      </c>
      <c r="J51" s="1429">
        <v>0</v>
      </c>
      <c r="K51" s="695">
        <v>0</v>
      </c>
      <c r="L51" s="696">
        <v>1</v>
      </c>
      <c r="M51" s="697">
        <v>1</v>
      </c>
    </row>
    <row r="52" spans="1:13" ht="21" customHeight="1" thickBot="1" x14ac:dyDescent="0.35">
      <c r="A52" s="1411" t="s">
        <v>360</v>
      </c>
      <c r="B52" s="1434">
        <v>0</v>
      </c>
      <c r="C52" s="1434">
        <v>0</v>
      </c>
      <c r="D52" s="1434">
        <v>0</v>
      </c>
      <c r="E52" s="1434">
        <v>0</v>
      </c>
      <c r="F52" s="1434">
        <v>0</v>
      </c>
      <c r="G52" s="1434">
        <v>0</v>
      </c>
      <c r="H52" s="1434">
        <v>0</v>
      </c>
      <c r="I52" s="1434">
        <v>0</v>
      </c>
      <c r="J52" s="1434">
        <v>0</v>
      </c>
      <c r="K52" s="699">
        <v>0</v>
      </c>
      <c r="L52" s="700">
        <v>0</v>
      </c>
      <c r="M52" s="701">
        <v>0</v>
      </c>
    </row>
    <row r="53" spans="1:13" x14ac:dyDescent="0.3">
      <c r="A53" s="442" t="s">
        <v>330</v>
      </c>
      <c r="B53" s="1424"/>
      <c r="C53" s="1425"/>
      <c r="D53" s="1427"/>
      <c r="E53" s="1424"/>
      <c r="F53" s="1425"/>
      <c r="G53" s="1427"/>
      <c r="H53" s="1424"/>
      <c r="I53" s="1425"/>
      <c r="J53" s="1426"/>
      <c r="K53" s="518">
        <v>0</v>
      </c>
      <c r="L53" s="519">
        <v>0</v>
      </c>
      <c r="M53" s="520">
        <v>0</v>
      </c>
    </row>
    <row r="54" spans="1:13" ht="27.75" customHeight="1" x14ac:dyDescent="0.3">
      <c r="A54" s="440" t="s">
        <v>187</v>
      </c>
      <c r="B54" s="1429">
        <v>5</v>
      </c>
      <c r="C54" s="1429">
        <v>1</v>
      </c>
      <c r="D54" s="1429">
        <v>6</v>
      </c>
      <c r="E54" s="1429">
        <v>5</v>
      </c>
      <c r="F54" s="1429">
        <v>6</v>
      </c>
      <c r="G54" s="1429">
        <v>11</v>
      </c>
      <c r="H54" s="1429">
        <v>0</v>
      </c>
      <c r="I54" s="1429">
        <v>0</v>
      </c>
      <c r="J54" s="1429">
        <v>0</v>
      </c>
      <c r="K54" s="695">
        <v>10</v>
      </c>
      <c r="L54" s="696">
        <v>7</v>
      </c>
      <c r="M54" s="697">
        <v>17</v>
      </c>
    </row>
    <row r="55" spans="1:13" x14ac:dyDescent="0.3">
      <c r="A55" s="440" t="s">
        <v>188</v>
      </c>
      <c r="B55" s="1429">
        <v>14</v>
      </c>
      <c r="C55" s="1429">
        <v>3</v>
      </c>
      <c r="D55" s="1429">
        <v>17</v>
      </c>
      <c r="E55" s="1429">
        <v>9</v>
      </c>
      <c r="F55" s="1429">
        <v>4</v>
      </c>
      <c r="G55" s="1429">
        <v>13</v>
      </c>
      <c r="H55" s="1429">
        <v>0</v>
      </c>
      <c r="I55" s="1429">
        <v>0</v>
      </c>
      <c r="J55" s="1429">
        <v>0</v>
      </c>
      <c r="K55" s="695">
        <v>23</v>
      </c>
      <c r="L55" s="696">
        <v>7</v>
      </c>
      <c r="M55" s="697">
        <v>30</v>
      </c>
    </row>
    <row r="56" spans="1:13" ht="41.25" thickBot="1" x14ac:dyDescent="0.35">
      <c r="A56" s="440" t="s">
        <v>189</v>
      </c>
      <c r="B56" s="1455">
        <v>9</v>
      </c>
      <c r="C56" s="1455">
        <v>1</v>
      </c>
      <c r="D56" s="1455">
        <v>10</v>
      </c>
      <c r="E56" s="1455">
        <v>10</v>
      </c>
      <c r="F56" s="1455">
        <v>1</v>
      </c>
      <c r="G56" s="1455">
        <v>11</v>
      </c>
      <c r="H56" s="1434">
        <v>0</v>
      </c>
      <c r="I56" s="1434">
        <v>0</v>
      </c>
      <c r="J56" s="1434">
        <v>0</v>
      </c>
      <c r="K56" s="710">
        <v>19</v>
      </c>
      <c r="L56" s="708">
        <v>2</v>
      </c>
      <c r="M56" s="709">
        <v>21</v>
      </c>
    </row>
    <row r="57" spans="1:13" ht="24.95" customHeight="1" thickBot="1" x14ac:dyDescent="0.35">
      <c r="A57" s="440" t="s">
        <v>190</v>
      </c>
      <c r="B57" s="1896">
        <v>0</v>
      </c>
      <c r="C57" s="1896">
        <v>0</v>
      </c>
      <c r="D57" s="1896">
        <v>0</v>
      </c>
      <c r="E57" s="1896">
        <v>0</v>
      </c>
      <c r="F57" s="1896">
        <v>0</v>
      </c>
      <c r="G57" s="1896">
        <v>0</v>
      </c>
      <c r="H57" s="1507">
        <v>0</v>
      </c>
      <c r="I57" s="1507">
        <v>0</v>
      </c>
      <c r="J57" s="3113">
        <v>0</v>
      </c>
      <c r="K57" s="695">
        <v>0</v>
      </c>
      <c r="L57" s="696">
        <v>0</v>
      </c>
      <c r="M57" s="697">
        <v>0</v>
      </c>
    </row>
    <row r="58" spans="1:13" ht="31.5" customHeight="1" thickBot="1" x14ac:dyDescent="0.35">
      <c r="A58" s="1465" t="s">
        <v>8</v>
      </c>
      <c r="B58" s="1451">
        <v>101</v>
      </c>
      <c r="C58" s="1451">
        <v>87</v>
      </c>
      <c r="D58" s="1451">
        <v>188</v>
      </c>
      <c r="E58" s="1451">
        <v>86</v>
      </c>
      <c r="F58" s="1451">
        <v>120</v>
      </c>
      <c r="G58" s="1451">
        <v>206</v>
      </c>
      <c r="H58" s="1451">
        <v>1</v>
      </c>
      <c r="I58" s="1451">
        <v>3</v>
      </c>
      <c r="J58" s="1451">
        <v>4</v>
      </c>
      <c r="K58" s="1451">
        <v>188</v>
      </c>
      <c r="L58" s="1451">
        <v>210</v>
      </c>
      <c r="M58" s="1451">
        <v>398</v>
      </c>
    </row>
    <row r="59" spans="1:13" ht="24.95" customHeight="1" thickBot="1" x14ac:dyDescent="0.35">
      <c r="A59" s="1503" t="s">
        <v>25</v>
      </c>
      <c r="B59" s="1904"/>
      <c r="C59" s="1504"/>
      <c r="D59" s="1505"/>
      <c r="E59" s="1904"/>
      <c r="F59" s="1504"/>
      <c r="G59" s="1505"/>
      <c r="H59" s="1904"/>
      <c r="I59" s="1506"/>
      <c r="J59" s="1905"/>
      <c r="K59" s="699">
        <v>0</v>
      </c>
      <c r="L59" s="700">
        <v>0</v>
      </c>
      <c r="M59" s="701">
        <v>0</v>
      </c>
    </row>
    <row r="60" spans="1:13" ht="24.95" customHeight="1" x14ac:dyDescent="0.3">
      <c r="A60" s="440" t="s">
        <v>179</v>
      </c>
      <c r="B60" s="1424">
        <v>1</v>
      </c>
      <c r="C60" s="1424">
        <v>0</v>
      </c>
      <c r="D60" s="1906">
        <v>1</v>
      </c>
      <c r="E60" s="1424">
        <v>0</v>
      </c>
      <c r="F60" s="1424">
        <v>0</v>
      </c>
      <c r="G60" s="1906">
        <v>0</v>
      </c>
      <c r="H60" s="1450">
        <v>0</v>
      </c>
      <c r="I60" s="1446">
        <v>0</v>
      </c>
      <c r="J60" s="1466">
        <v>0</v>
      </c>
      <c r="K60" s="518">
        <v>1</v>
      </c>
      <c r="L60" s="519">
        <v>0</v>
      </c>
      <c r="M60" s="520">
        <v>1</v>
      </c>
    </row>
    <row r="61" spans="1:13" ht="24.95" customHeight="1" thickBot="1" x14ac:dyDescent="0.35">
      <c r="A61" s="440" t="s">
        <v>181</v>
      </c>
      <c r="B61" s="1434">
        <v>0</v>
      </c>
      <c r="C61" s="1434">
        <v>0</v>
      </c>
      <c r="D61" s="1907">
        <v>0</v>
      </c>
      <c r="E61" s="1434">
        <v>0</v>
      </c>
      <c r="F61" s="1434">
        <v>0</v>
      </c>
      <c r="G61" s="1907">
        <v>0</v>
      </c>
      <c r="H61" s="1438">
        <v>0</v>
      </c>
      <c r="I61" s="1434">
        <v>0</v>
      </c>
      <c r="J61" s="1469">
        <v>0</v>
      </c>
      <c r="K61" s="699">
        <v>0</v>
      </c>
      <c r="L61" s="700">
        <v>0</v>
      </c>
      <c r="M61" s="701">
        <v>0</v>
      </c>
    </row>
    <row r="62" spans="1:13" ht="24.95" customHeight="1" thickBot="1" x14ac:dyDescent="0.35">
      <c r="A62" s="1149" t="s">
        <v>182</v>
      </c>
      <c r="B62" s="1464">
        <v>0</v>
      </c>
      <c r="C62" s="1464">
        <v>2</v>
      </c>
      <c r="D62" s="1464">
        <v>2</v>
      </c>
      <c r="E62" s="1464">
        <v>0</v>
      </c>
      <c r="F62" s="1464">
        <v>2</v>
      </c>
      <c r="G62" s="1464">
        <v>2</v>
      </c>
      <c r="H62" s="1464">
        <v>0</v>
      </c>
      <c r="I62" s="1464">
        <v>1</v>
      </c>
      <c r="J62" s="1464">
        <v>1</v>
      </c>
      <c r="K62" s="517">
        <v>0</v>
      </c>
      <c r="L62" s="810">
        <v>5</v>
      </c>
      <c r="M62" s="811">
        <v>5</v>
      </c>
    </row>
    <row r="63" spans="1:13" ht="24.95" customHeight="1" x14ac:dyDescent="0.3">
      <c r="A63" s="1399" t="s">
        <v>343</v>
      </c>
      <c r="B63" s="1400">
        <v>0</v>
      </c>
      <c r="C63" s="1401">
        <v>1</v>
      </c>
      <c r="D63" s="1402">
        <v>1</v>
      </c>
      <c r="E63" s="1403">
        <v>0</v>
      </c>
      <c r="F63" s="1401">
        <v>0</v>
      </c>
      <c r="G63" s="1401">
        <v>0</v>
      </c>
      <c r="H63" s="1401">
        <v>0</v>
      </c>
      <c r="I63" s="1401">
        <v>0</v>
      </c>
      <c r="J63" s="1404">
        <v>0</v>
      </c>
      <c r="K63" s="1400">
        <v>0</v>
      </c>
      <c r="L63" s="1401">
        <v>1</v>
      </c>
      <c r="M63" s="1402">
        <v>1</v>
      </c>
    </row>
    <row r="64" spans="1:13" ht="24.95" customHeight="1" x14ac:dyDescent="0.3">
      <c r="A64" s="1405" t="s">
        <v>344</v>
      </c>
      <c r="B64" s="1406">
        <v>0</v>
      </c>
      <c r="C64" s="1407">
        <v>0</v>
      </c>
      <c r="D64" s="1408">
        <v>0</v>
      </c>
      <c r="E64" s="1409">
        <v>0</v>
      </c>
      <c r="F64" s="1407">
        <v>0</v>
      </c>
      <c r="G64" s="1407">
        <v>0</v>
      </c>
      <c r="H64" s="1407">
        <v>0</v>
      </c>
      <c r="I64" s="1407">
        <v>0</v>
      </c>
      <c r="J64" s="1410">
        <v>0</v>
      </c>
      <c r="K64" s="1406">
        <v>0</v>
      </c>
      <c r="L64" s="1407">
        <v>0</v>
      </c>
      <c r="M64" s="1408">
        <v>0</v>
      </c>
    </row>
    <row r="65" spans="1:13" ht="24.95" customHeight="1" x14ac:dyDescent="0.3">
      <c r="A65" s="1405" t="s">
        <v>345</v>
      </c>
      <c r="B65" s="1406">
        <v>0</v>
      </c>
      <c r="C65" s="1407">
        <v>0</v>
      </c>
      <c r="D65" s="1408">
        <v>0</v>
      </c>
      <c r="E65" s="1409">
        <v>0</v>
      </c>
      <c r="F65" s="1407">
        <v>2</v>
      </c>
      <c r="G65" s="1407">
        <v>2</v>
      </c>
      <c r="H65" s="1407">
        <v>0</v>
      </c>
      <c r="I65" s="1407">
        <v>1</v>
      </c>
      <c r="J65" s="1410">
        <v>1</v>
      </c>
      <c r="K65" s="1406">
        <v>0</v>
      </c>
      <c r="L65" s="1407">
        <v>3</v>
      </c>
      <c r="M65" s="1408">
        <v>3</v>
      </c>
    </row>
    <row r="66" spans="1:13" ht="24.95" customHeight="1" thickBot="1" x14ac:dyDescent="0.35">
      <c r="A66" s="1411" t="s">
        <v>346</v>
      </c>
      <c r="B66" s="1412">
        <v>0</v>
      </c>
      <c r="C66" s="1413">
        <v>1</v>
      </c>
      <c r="D66" s="1414">
        <v>1</v>
      </c>
      <c r="E66" s="1415">
        <v>0</v>
      </c>
      <c r="F66" s="1413">
        <v>0</v>
      </c>
      <c r="G66" s="1413">
        <v>0</v>
      </c>
      <c r="H66" s="1413">
        <v>0</v>
      </c>
      <c r="I66" s="1413">
        <v>0</v>
      </c>
      <c r="J66" s="1416">
        <v>0</v>
      </c>
      <c r="K66" s="1412">
        <v>0</v>
      </c>
      <c r="L66" s="1413">
        <v>1</v>
      </c>
      <c r="M66" s="1414">
        <v>1</v>
      </c>
    </row>
    <row r="67" spans="1:13" ht="24.75" customHeight="1" x14ac:dyDescent="0.3">
      <c r="A67" s="442" t="s">
        <v>183</v>
      </c>
      <c r="B67" s="1446">
        <v>0</v>
      </c>
      <c r="C67" s="1446">
        <v>1</v>
      </c>
      <c r="D67" s="1446">
        <v>1</v>
      </c>
      <c r="E67" s="1446">
        <v>0</v>
      </c>
      <c r="F67" s="1446">
        <v>0</v>
      </c>
      <c r="G67" s="1446">
        <v>0</v>
      </c>
      <c r="H67" s="1446">
        <v>0</v>
      </c>
      <c r="I67" s="1446">
        <v>0</v>
      </c>
      <c r="J67" s="1446">
        <v>0</v>
      </c>
      <c r="K67" s="695">
        <v>0</v>
      </c>
      <c r="L67" s="696">
        <v>1</v>
      </c>
      <c r="M67" s="697">
        <v>1</v>
      </c>
    </row>
    <row r="68" spans="1:13" ht="24.75" customHeight="1" x14ac:dyDescent="0.3">
      <c r="A68" s="440" t="s">
        <v>184</v>
      </c>
      <c r="B68" s="1446">
        <v>0</v>
      </c>
      <c r="C68" s="1446">
        <v>0</v>
      </c>
      <c r="D68" s="1446">
        <v>0</v>
      </c>
      <c r="E68" s="1446">
        <v>0</v>
      </c>
      <c r="F68" s="1446">
        <v>0</v>
      </c>
      <c r="G68" s="1446">
        <v>0</v>
      </c>
      <c r="H68" s="1446">
        <v>0</v>
      </c>
      <c r="I68" s="1446">
        <v>0</v>
      </c>
      <c r="J68" s="1446">
        <v>0</v>
      </c>
      <c r="K68" s="695">
        <v>0</v>
      </c>
      <c r="L68" s="696">
        <v>0</v>
      </c>
      <c r="M68" s="697">
        <v>0</v>
      </c>
    </row>
    <row r="69" spans="1:13" ht="24.95" customHeight="1" thickBot="1" x14ac:dyDescent="0.35">
      <c r="A69" s="440" t="s">
        <v>185</v>
      </c>
      <c r="B69" s="1446">
        <v>0</v>
      </c>
      <c r="C69" s="1446">
        <v>1</v>
      </c>
      <c r="D69" s="1446">
        <v>1</v>
      </c>
      <c r="E69" s="1446">
        <v>0</v>
      </c>
      <c r="F69" s="1446">
        <v>1</v>
      </c>
      <c r="G69" s="1446">
        <v>1</v>
      </c>
      <c r="H69" s="1446">
        <v>0</v>
      </c>
      <c r="I69" s="1446">
        <v>0</v>
      </c>
      <c r="J69" s="1446">
        <v>0</v>
      </c>
      <c r="K69" s="695">
        <v>0</v>
      </c>
      <c r="L69" s="696">
        <v>2</v>
      </c>
      <c r="M69" s="697">
        <v>2</v>
      </c>
    </row>
    <row r="70" spans="1:13" ht="24.95" customHeight="1" thickBot="1" x14ac:dyDescent="0.35">
      <c r="A70" s="694" t="s">
        <v>186</v>
      </c>
      <c r="B70" s="1451">
        <v>0</v>
      </c>
      <c r="C70" s="1501">
        <v>0</v>
      </c>
      <c r="D70" s="1509">
        <v>0</v>
      </c>
      <c r="E70" s="1451">
        <v>0</v>
      </c>
      <c r="F70" s="1501">
        <v>1</v>
      </c>
      <c r="G70" s="1509">
        <v>1</v>
      </c>
      <c r="H70" s="1502">
        <v>0</v>
      </c>
      <c r="I70" s="1501">
        <v>0</v>
      </c>
      <c r="J70" s="1508">
        <v>0</v>
      </c>
      <c r="K70" s="1451">
        <v>0</v>
      </c>
      <c r="L70" s="1501">
        <v>1</v>
      </c>
      <c r="M70" s="1509">
        <v>1</v>
      </c>
    </row>
    <row r="71" spans="1:13" ht="24.95" customHeight="1" x14ac:dyDescent="0.3">
      <c r="A71" s="1453" t="s">
        <v>348</v>
      </c>
      <c r="B71" s="1424">
        <v>0</v>
      </c>
      <c r="C71" s="1424">
        <v>0</v>
      </c>
      <c r="D71" s="1906">
        <v>0</v>
      </c>
      <c r="E71" s="1424">
        <v>0</v>
      </c>
      <c r="F71" s="1424">
        <v>0</v>
      </c>
      <c r="G71" s="1906">
        <v>0</v>
      </c>
      <c r="H71" s="1428">
        <v>0</v>
      </c>
      <c r="I71" s="1424">
        <v>0</v>
      </c>
      <c r="J71" s="1470">
        <v>0</v>
      </c>
      <c r="K71" s="518">
        <v>0</v>
      </c>
      <c r="L71" s="519">
        <v>0</v>
      </c>
      <c r="M71" s="520">
        <v>0</v>
      </c>
    </row>
    <row r="72" spans="1:13" ht="24.95" customHeight="1" x14ac:dyDescent="0.3">
      <c r="A72" s="1454" t="s">
        <v>349</v>
      </c>
      <c r="B72" s="1429">
        <v>0</v>
      </c>
      <c r="C72" s="1429">
        <v>0</v>
      </c>
      <c r="D72" s="1908">
        <v>0</v>
      </c>
      <c r="E72" s="1429">
        <v>0</v>
      </c>
      <c r="F72" s="1429">
        <v>0</v>
      </c>
      <c r="G72" s="1908">
        <v>0</v>
      </c>
      <c r="H72" s="1433">
        <v>0</v>
      </c>
      <c r="I72" s="1429">
        <v>0</v>
      </c>
      <c r="J72" s="1467">
        <v>0</v>
      </c>
      <c r="K72" s="695">
        <v>0</v>
      </c>
      <c r="L72" s="696">
        <v>0</v>
      </c>
      <c r="M72" s="697">
        <v>0</v>
      </c>
    </row>
    <row r="73" spans="1:13" ht="24.95" customHeight="1" x14ac:dyDescent="0.3">
      <c r="A73" s="1454" t="s">
        <v>351</v>
      </c>
      <c r="B73" s="1429">
        <v>0</v>
      </c>
      <c r="C73" s="1429">
        <v>0</v>
      </c>
      <c r="D73" s="1908">
        <v>0</v>
      </c>
      <c r="E73" s="1429">
        <v>0</v>
      </c>
      <c r="F73" s="1429">
        <v>0</v>
      </c>
      <c r="G73" s="1908">
        <v>0</v>
      </c>
      <c r="H73" s="1433">
        <v>0</v>
      </c>
      <c r="I73" s="1429">
        <v>0</v>
      </c>
      <c r="J73" s="1467">
        <v>0</v>
      </c>
      <c r="K73" s="695">
        <v>0</v>
      </c>
      <c r="L73" s="696">
        <v>0</v>
      </c>
      <c r="M73" s="697">
        <v>0</v>
      </c>
    </row>
    <row r="74" spans="1:13" ht="24.95" customHeight="1" x14ac:dyDescent="0.3">
      <c r="A74" s="1454" t="s">
        <v>354</v>
      </c>
      <c r="B74" s="1429">
        <v>0</v>
      </c>
      <c r="C74" s="1429">
        <v>0</v>
      </c>
      <c r="D74" s="1908">
        <v>0</v>
      </c>
      <c r="E74" s="1429">
        <v>0</v>
      </c>
      <c r="F74" s="1429">
        <v>1</v>
      </c>
      <c r="G74" s="1908">
        <v>1</v>
      </c>
      <c r="H74" s="1433">
        <v>0</v>
      </c>
      <c r="I74" s="1429">
        <v>0</v>
      </c>
      <c r="J74" s="1467">
        <v>0</v>
      </c>
      <c r="K74" s="695">
        <v>0</v>
      </c>
      <c r="L74" s="696">
        <v>1</v>
      </c>
      <c r="M74" s="697">
        <v>1</v>
      </c>
    </row>
    <row r="75" spans="1:13" ht="24.95" customHeight="1" x14ac:dyDescent="0.3">
      <c r="A75" s="1454" t="s">
        <v>356</v>
      </c>
      <c r="B75" s="1429">
        <v>0</v>
      </c>
      <c r="C75" s="1429">
        <v>0</v>
      </c>
      <c r="D75" s="1908">
        <v>0</v>
      </c>
      <c r="E75" s="1429">
        <v>0</v>
      </c>
      <c r="F75" s="1429">
        <v>0</v>
      </c>
      <c r="G75" s="1908">
        <v>0</v>
      </c>
      <c r="H75" s="1433">
        <v>0</v>
      </c>
      <c r="I75" s="1429">
        <v>0</v>
      </c>
      <c r="J75" s="1467">
        <v>0</v>
      </c>
      <c r="K75" s="695">
        <v>0</v>
      </c>
      <c r="L75" s="696">
        <v>0</v>
      </c>
      <c r="M75" s="697">
        <v>0</v>
      </c>
    </row>
    <row r="76" spans="1:13" ht="24.95" customHeight="1" x14ac:dyDescent="0.3">
      <c r="A76" s="1454" t="s">
        <v>358</v>
      </c>
      <c r="B76" s="1429">
        <v>0</v>
      </c>
      <c r="C76" s="1429">
        <v>0</v>
      </c>
      <c r="D76" s="1908">
        <v>0</v>
      </c>
      <c r="E76" s="1429">
        <v>0</v>
      </c>
      <c r="F76" s="1429">
        <v>0</v>
      </c>
      <c r="G76" s="1908">
        <v>0</v>
      </c>
      <c r="H76" s="1433">
        <v>0</v>
      </c>
      <c r="I76" s="1429">
        <v>0</v>
      </c>
      <c r="J76" s="1467">
        <v>0</v>
      </c>
      <c r="K76" s="695">
        <v>0</v>
      </c>
      <c r="L76" s="696">
        <v>0</v>
      </c>
      <c r="M76" s="697">
        <v>0</v>
      </c>
    </row>
    <row r="77" spans="1:13" ht="24.95" customHeight="1" x14ac:dyDescent="0.3">
      <c r="A77" s="1454" t="s">
        <v>359</v>
      </c>
      <c r="B77" s="1429">
        <v>0</v>
      </c>
      <c r="C77" s="1429">
        <v>0</v>
      </c>
      <c r="D77" s="1908">
        <v>0</v>
      </c>
      <c r="E77" s="1429">
        <v>0</v>
      </c>
      <c r="F77" s="1429">
        <v>0</v>
      </c>
      <c r="G77" s="1908">
        <v>0</v>
      </c>
      <c r="H77" s="1433">
        <v>0</v>
      </c>
      <c r="I77" s="1429">
        <v>0</v>
      </c>
      <c r="J77" s="1467">
        <v>0</v>
      </c>
      <c r="K77" s="695">
        <v>0</v>
      </c>
      <c r="L77" s="696">
        <v>0</v>
      </c>
      <c r="M77" s="697">
        <v>0</v>
      </c>
    </row>
    <row r="78" spans="1:13" ht="24.95" customHeight="1" thickBot="1" x14ac:dyDescent="0.35">
      <c r="A78" s="1411" t="s">
        <v>360</v>
      </c>
      <c r="B78" s="1434">
        <v>0</v>
      </c>
      <c r="C78" s="1434">
        <v>0</v>
      </c>
      <c r="D78" s="1907">
        <v>0</v>
      </c>
      <c r="E78" s="1434">
        <v>0</v>
      </c>
      <c r="F78" s="1434">
        <v>0</v>
      </c>
      <c r="G78" s="1907">
        <v>0</v>
      </c>
      <c r="H78" s="1438">
        <v>0</v>
      </c>
      <c r="I78" s="1434">
        <v>0</v>
      </c>
      <c r="J78" s="1469">
        <v>0</v>
      </c>
      <c r="K78" s="710">
        <v>0</v>
      </c>
      <c r="L78" s="708">
        <v>0</v>
      </c>
      <c r="M78" s="709">
        <v>0</v>
      </c>
    </row>
    <row r="79" spans="1:13" x14ac:dyDescent="0.3">
      <c r="A79" s="442" t="s">
        <v>330</v>
      </c>
      <c r="B79" s="1424"/>
      <c r="C79" s="1425"/>
      <c r="D79" s="1427"/>
      <c r="E79" s="1424"/>
      <c r="F79" s="1425"/>
      <c r="G79" s="1427"/>
      <c r="H79" s="1428"/>
      <c r="I79" s="1425"/>
      <c r="J79" s="1426"/>
      <c r="K79" s="695">
        <v>0</v>
      </c>
      <c r="L79" s="696">
        <v>0</v>
      </c>
      <c r="M79" s="697">
        <v>0</v>
      </c>
    </row>
    <row r="80" spans="1:13" x14ac:dyDescent="0.3">
      <c r="A80" s="440" t="s">
        <v>187</v>
      </c>
      <c r="B80" s="1429">
        <v>0</v>
      </c>
      <c r="C80" s="1429">
        <v>1</v>
      </c>
      <c r="D80" s="1429">
        <v>1</v>
      </c>
      <c r="E80" s="1429">
        <v>0</v>
      </c>
      <c r="F80" s="1429">
        <v>0</v>
      </c>
      <c r="G80" s="1467">
        <v>0</v>
      </c>
      <c r="H80" s="1467">
        <v>0</v>
      </c>
      <c r="I80" s="1908">
        <v>0</v>
      </c>
      <c r="J80" s="1433">
        <v>0</v>
      </c>
      <c r="K80" s="695">
        <v>0</v>
      </c>
      <c r="L80" s="696">
        <v>1</v>
      </c>
      <c r="M80" s="697">
        <v>1</v>
      </c>
    </row>
    <row r="81" spans="1:13" x14ac:dyDescent="0.3">
      <c r="A81" s="440" t="s">
        <v>188</v>
      </c>
      <c r="B81" s="1429">
        <v>0</v>
      </c>
      <c r="C81" s="1429">
        <v>0</v>
      </c>
      <c r="D81" s="1429">
        <v>0</v>
      </c>
      <c r="E81" s="1429">
        <v>0</v>
      </c>
      <c r="F81" s="1429">
        <v>0</v>
      </c>
      <c r="G81" s="1467">
        <v>0</v>
      </c>
      <c r="H81" s="1467"/>
      <c r="I81" s="1908"/>
      <c r="J81" s="1433"/>
      <c r="K81" s="695">
        <v>0</v>
      </c>
      <c r="L81" s="696">
        <v>0</v>
      </c>
      <c r="M81" s="697">
        <v>0</v>
      </c>
    </row>
    <row r="82" spans="1:13" ht="54.75" customHeight="1" x14ac:dyDescent="0.3">
      <c r="A82" s="440" t="s">
        <v>189</v>
      </c>
      <c r="B82" s="1429">
        <v>0</v>
      </c>
      <c r="C82" s="1429">
        <v>0</v>
      </c>
      <c r="D82" s="1429">
        <v>0</v>
      </c>
      <c r="E82" s="1429">
        <v>0</v>
      </c>
      <c r="F82" s="1429">
        <v>0</v>
      </c>
      <c r="G82" s="1467">
        <v>0</v>
      </c>
      <c r="H82" s="1467"/>
      <c r="I82" s="1908"/>
      <c r="J82" s="3114"/>
      <c r="K82" s="695">
        <v>0</v>
      </c>
      <c r="L82" s="696">
        <v>0</v>
      </c>
      <c r="M82" s="697">
        <v>0</v>
      </c>
    </row>
    <row r="83" spans="1:13" ht="30" customHeight="1" thickBot="1" x14ac:dyDescent="0.35">
      <c r="A83" s="440" t="s">
        <v>190</v>
      </c>
      <c r="B83" s="1434">
        <v>0</v>
      </c>
      <c r="C83" s="1434">
        <v>0</v>
      </c>
      <c r="D83" s="1434">
        <v>0</v>
      </c>
      <c r="E83" s="1434">
        <v>0</v>
      </c>
      <c r="F83" s="1434">
        <v>0</v>
      </c>
      <c r="G83" s="1469">
        <v>0</v>
      </c>
      <c r="H83" s="1471"/>
      <c r="I83" s="3116"/>
      <c r="J83" s="3115"/>
      <c r="K83" s="699">
        <v>0</v>
      </c>
      <c r="L83" s="700">
        <v>0</v>
      </c>
      <c r="M83" s="701">
        <v>0</v>
      </c>
    </row>
    <row r="84" spans="1:13" ht="30" customHeight="1" thickBot="1" x14ac:dyDescent="0.35">
      <c r="A84" s="1465" t="s">
        <v>13</v>
      </c>
      <c r="B84" s="1468">
        <v>1</v>
      </c>
      <c r="C84" s="1468">
        <v>5</v>
      </c>
      <c r="D84" s="1468">
        <v>6</v>
      </c>
      <c r="E84" s="1468">
        <v>0</v>
      </c>
      <c r="F84" s="1468">
        <v>4</v>
      </c>
      <c r="G84" s="1468">
        <v>4</v>
      </c>
      <c r="H84" s="1468">
        <v>0</v>
      </c>
      <c r="I84" s="1452">
        <v>1</v>
      </c>
      <c r="J84" s="1468">
        <v>1</v>
      </c>
      <c r="K84" s="1468">
        <v>1</v>
      </c>
      <c r="L84" s="1468">
        <v>10</v>
      </c>
      <c r="M84" s="1452">
        <v>11</v>
      </c>
    </row>
    <row r="85" spans="1:13" ht="32.25" customHeight="1" thickBot="1" x14ac:dyDescent="0.35">
      <c r="A85" s="714" t="s">
        <v>204</v>
      </c>
      <c r="B85" s="3117">
        <v>102</v>
      </c>
      <c r="C85" s="3117">
        <v>92</v>
      </c>
      <c r="D85" s="3117">
        <v>194</v>
      </c>
      <c r="E85" s="3117">
        <v>86</v>
      </c>
      <c r="F85" s="3117">
        <v>124</v>
      </c>
      <c r="G85" s="3117">
        <v>210</v>
      </c>
      <c r="H85" s="3117">
        <v>1</v>
      </c>
      <c r="I85" s="3117">
        <v>4</v>
      </c>
      <c r="J85" s="3117">
        <v>5</v>
      </c>
      <c r="K85" s="3118">
        <v>189</v>
      </c>
      <c r="L85" s="3119">
        <v>220</v>
      </c>
      <c r="M85" s="3120">
        <v>409</v>
      </c>
    </row>
    <row r="86" spans="1:13" ht="37.5" customHeight="1" x14ac:dyDescent="0.3">
      <c r="A86" s="468"/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</row>
    <row r="87" spans="1:13" ht="26.25" customHeight="1" x14ac:dyDescent="0.3">
      <c r="A87" s="468"/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zoomScale="60" zoomScaleNormal="60" workbookViewId="0">
      <selection activeCell="O28" sqref="O28"/>
    </sheetView>
  </sheetViews>
  <sheetFormatPr defaultRowHeight="20.25" x14ac:dyDescent="0.3"/>
  <cols>
    <col min="1" max="1" width="75.140625" style="445" customWidth="1"/>
    <col min="2" max="2" width="12" style="445" customWidth="1"/>
    <col min="3" max="3" width="11.28515625" style="445" customWidth="1"/>
    <col min="4" max="5" width="9.140625" style="445" customWidth="1"/>
    <col min="6" max="6" width="11.5703125" style="445" customWidth="1"/>
    <col min="7" max="7" width="9.140625" style="445" customWidth="1"/>
    <col min="8" max="9" width="11.5703125" style="445" customWidth="1"/>
    <col min="10" max="10" width="9.140625" style="445" customWidth="1"/>
    <col min="11" max="11" width="11.7109375" style="445" customWidth="1"/>
    <col min="12" max="12" width="11" style="445" customWidth="1"/>
    <col min="13" max="13" width="12.7109375" style="445" customWidth="1"/>
    <col min="14" max="256" width="9.140625" style="445"/>
    <col min="257" max="257" width="75.140625" style="445" customWidth="1"/>
    <col min="258" max="269" width="9.140625" style="445" customWidth="1"/>
    <col min="270" max="512" width="9.140625" style="445"/>
    <col min="513" max="513" width="75.140625" style="445" customWidth="1"/>
    <col min="514" max="525" width="9.140625" style="445" customWidth="1"/>
    <col min="526" max="768" width="9.140625" style="445"/>
    <col min="769" max="769" width="75.140625" style="445" customWidth="1"/>
    <col min="770" max="781" width="9.140625" style="445" customWidth="1"/>
    <col min="782" max="1024" width="9.140625" style="445"/>
    <col min="1025" max="1025" width="75.140625" style="445" customWidth="1"/>
    <col min="1026" max="1037" width="9.140625" style="445" customWidth="1"/>
    <col min="1038" max="1280" width="9.140625" style="445"/>
    <col min="1281" max="1281" width="75.140625" style="445" customWidth="1"/>
    <col min="1282" max="1293" width="9.140625" style="445" customWidth="1"/>
    <col min="1294" max="1536" width="9.140625" style="445"/>
    <col min="1537" max="1537" width="75.140625" style="445" customWidth="1"/>
    <col min="1538" max="1549" width="9.140625" style="445" customWidth="1"/>
    <col min="1550" max="1792" width="9.140625" style="445"/>
    <col min="1793" max="1793" width="75.140625" style="445" customWidth="1"/>
    <col min="1794" max="1805" width="9.140625" style="445" customWidth="1"/>
    <col min="1806" max="2048" width="9.140625" style="445"/>
    <col min="2049" max="2049" width="75.140625" style="445" customWidth="1"/>
    <col min="2050" max="2061" width="9.140625" style="445" customWidth="1"/>
    <col min="2062" max="2304" width="9.140625" style="445"/>
    <col min="2305" max="2305" width="75.140625" style="445" customWidth="1"/>
    <col min="2306" max="2317" width="9.140625" style="445" customWidth="1"/>
    <col min="2318" max="2560" width="9.140625" style="445"/>
    <col min="2561" max="2561" width="75.140625" style="445" customWidth="1"/>
    <col min="2562" max="2573" width="9.140625" style="445" customWidth="1"/>
    <col min="2574" max="2816" width="9.140625" style="445"/>
    <col min="2817" max="2817" width="75.140625" style="445" customWidth="1"/>
    <col min="2818" max="2829" width="9.140625" style="445" customWidth="1"/>
    <col min="2830" max="3072" width="9.140625" style="445"/>
    <col min="3073" max="3073" width="75.140625" style="445" customWidth="1"/>
    <col min="3074" max="3085" width="9.140625" style="445" customWidth="1"/>
    <col min="3086" max="3328" width="9.140625" style="445"/>
    <col min="3329" max="3329" width="75.140625" style="445" customWidth="1"/>
    <col min="3330" max="3341" width="9.140625" style="445" customWidth="1"/>
    <col min="3342" max="3584" width="9.140625" style="445"/>
    <col min="3585" max="3585" width="75.140625" style="445" customWidth="1"/>
    <col min="3586" max="3597" width="9.140625" style="445" customWidth="1"/>
    <col min="3598" max="3840" width="9.140625" style="445"/>
    <col min="3841" max="3841" width="75.140625" style="445" customWidth="1"/>
    <col min="3842" max="3853" width="9.140625" style="445" customWidth="1"/>
    <col min="3854" max="4096" width="9.140625" style="445"/>
    <col min="4097" max="4097" width="75.140625" style="445" customWidth="1"/>
    <col min="4098" max="4109" width="9.140625" style="445" customWidth="1"/>
    <col min="4110" max="4352" width="9.140625" style="445"/>
    <col min="4353" max="4353" width="75.140625" style="445" customWidth="1"/>
    <col min="4354" max="4365" width="9.140625" style="445" customWidth="1"/>
    <col min="4366" max="4608" width="9.140625" style="445"/>
    <col min="4609" max="4609" width="75.140625" style="445" customWidth="1"/>
    <col min="4610" max="4621" width="9.140625" style="445" customWidth="1"/>
    <col min="4622" max="4864" width="9.140625" style="445"/>
    <col min="4865" max="4865" width="75.140625" style="445" customWidth="1"/>
    <col min="4866" max="4877" width="9.140625" style="445" customWidth="1"/>
    <col min="4878" max="5120" width="9.140625" style="445"/>
    <col min="5121" max="5121" width="75.140625" style="445" customWidth="1"/>
    <col min="5122" max="5133" width="9.140625" style="445" customWidth="1"/>
    <col min="5134" max="5376" width="9.140625" style="445"/>
    <col min="5377" max="5377" width="75.140625" style="445" customWidth="1"/>
    <col min="5378" max="5389" width="9.140625" style="445" customWidth="1"/>
    <col min="5390" max="5632" width="9.140625" style="445"/>
    <col min="5633" max="5633" width="75.140625" style="445" customWidth="1"/>
    <col min="5634" max="5645" width="9.140625" style="445" customWidth="1"/>
    <col min="5646" max="5888" width="9.140625" style="445"/>
    <col min="5889" max="5889" width="75.140625" style="445" customWidth="1"/>
    <col min="5890" max="5901" width="9.140625" style="445" customWidth="1"/>
    <col min="5902" max="6144" width="9.140625" style="445"/>
    <col min="6145" max="6145" width="75.140625" style="445" customWidth="1"/>
    <col min="6146" max="6157" width="9.140625" style="445" customWidth="1"/>
    <col min="6158" max="6400" width="9.140625" style="445"/>
    <col min="6401" max="6401" width="75.140625" style="445" customWidth="1"/>
    <col min="6402" max="6413" width="9.140625" style="445" customWidth="1"/>
    <col min="6414" max="6656" width="9.140625" style="445"/>
    <col min="6657" max="6657" width="75.140625" style="445" customWidth="1"/>
    <col min="6658" max="6669" width="9.140625" style="445" customWidth="1"/>
    <col min="6670" max="6912" width="9.140625" style="445"/>
    <col min="6913" max="6913" width="75.140625" style="445" customWidth="1"/>
    <col min="6914" max="6925" width="9.140625" style="445" customWidth="1"/>
    <col min="6926" max="7168" width="9.140625" style="445"/>
    <col min="7169" max="7169" width="75.140625" style="445" customWidth="1"/>
    <col min="7170" max="7181" width="9.140625" style="445" customWidth="1"/>
    <col min="7182" max="7424" width="9.140625" style="445"/>
    <col min="7425" max="7425" width="75.140625" style="445" customWidth="1"/>
    <col min="7426" max="7437" width="9.140625" style="445" customWidth="1"/>
    <col min="7438" max="7680" width="9.140625" style="445"/>
    <col min="7681" max="7681" width="75.140625" style="445" customWidth="1"/>
    <col min="7682" max="7693" width="9.140625" style="445" customWidth="1"/>
    <col min="7694" max="7936" width="9.140625" style="445"/>
    <col min="7937" max="7937" width="75.140625" style="445" customWidth="1"/>
    <col min="7938" max="7949" width="9.140625" style="445" customWidth="1"/>
    <col min="7950" max="8192" width="9.140625" style="445"/>
    <col min="8193" max="8193" width="75.140625" style="445" customWidth="1"/>
    <col min="8194" max="8205" width="9.140625" style="445" customWidth="1"/>
    <col min="8206" max="8448" width="9.140625" style="445"/>
    <col min="8449" max="8449" width="75.140625" style="445" customWidth="1"/>
    <col min="8450" max="8461" width="9.140625" style="445" customWidth="1"/>
    <col min="8462" max="8704" width="9.140625" style="445"/>
    <col min="8705" max="8705" width="75.140625" style="445" customWidth="1"/>
    <col min="8706" max="8717" width="9.140625" style="445" customWidth="1"/>
    <col min="8718" max="8960" width="9.140625" style="445"/>
    <col min="8961" max="8961" width="75.140625" style="445" customWidth="1"/>
    <col min="8962" max="8973" width="9.140625" style="445" customWidth="1"/>
    <col min="8974" max="9216" width="9.140625" style="445"/>
    <col min="9217" max="9217" width="75.140625" style="445" customWidth="1"/>
    <col min="9218" max="9229" width="9.140625" style="445" customWidth="1"/>
    <col min="9230" max="9472" width="9.140625" style="445"/>
    <col min="9473" max="9473" width="75.140625" style="445" customWidth="1"/>
    <col min="9474" max="9485" width="9.140625" style="445" customWidth="1"/>
    <col min="9486" max="9728" width="9.140625" style="445"/>
    <col min="9729" max="9729" width="75.140625" style="445" customWidth="1"/>
    <col min="9730" max="9741" width="9.140625" style="445" customWidth="1"/>
    <col min="9742" max="9984" width="9.140625" style="445"/>
    <col min="9985" max="9985" width="75.140625" style="445" customWidth="1"/>
    <col min="9986" max="9997" width="9.140625" style="445" customWidth="1"/>
    <col min="9998" max="10240" width="9.140625" style="445"/>
    <col min="10241" max="10241" width="75.140625" style="445" customWidth="1"/>
    <col min="10242" max="10253" width="9.140625" style="445" customWidth="1"/>
    <col min="10254" max="10496" width="9.140625" style="445"/>
    <col min="10497" max="10497" width="75.140625" style="445" customWidth="1"/>
    <col min="10498" max="10509" width="9.140625" style="445" customWidth="1"/>
    <col min="10510" max="10752" width="9.140625" style="445"/>
    <col min="10753" max="10753" width="75.140625" style="445" customWidth="1"/>
    <col min="10754" max="10765" width="9.140625" style="445" customWidth="1"/>
    <col min="10766" max="11008" width="9.140625" style="445"/>
    <col min="11009" max="11009" width="75.140625" style="445" customWidth="1"/>
    <col min="11010" max="11021" width="9.140625" style="445" customWidth="1"/>
    <col min="11022" max="11264" width="9.140625" style="445"/>
    <col min="11265" max="11265" width="75.140625" style="445" customWidth="1"/>
    <col min="11266" max="11277" width="9.140625" style="445" customWidth="1"/>
    <col min="11278" max="11520" width="9.140625" style="445"/>
    <col min="11521" max="11521" width="75.140625" style="445" customWidth="1"/>
    <col min="11522" max="11533" width="9.140625" style="445" customWidth="1"/>
    <col min="11534" max="11776" width="9.140625" style="445"/>
    <col min="11777" max="11777" width="75.140625" style="445" customWidth="1"/>
    <col min="11778" max="11789" width="9.140625" style="445" customWidth="1"/>
    <col min="11790" max="12032" width="9.140625" style="445"/>
    <col min="12033" max="12033" width="75.140625" style="445" customWidth="1"/>
    <col min="12034" max="12045" width="9.140625" style="445" customWidth="1"/>
    <col min="12046" max="12288" width="9.140625" style="445"/>
    <col min="12289" max="12289" width="75.140625" style="445" customWidth="1"/>
    <col min="12290" max="12301" width="9.140625" style="445" customWidth="1"/>
    <col min="12302" max="12544" width="9.140625" style="445"/>
    <col min="12545" max="12545" width="75.140625" style="445" customWidth="1"/>
    <col min="12546" max="12557" width="9.140625" style="445" customWidth="1"/>
    <col min="12558" max="12800" width="9.140625" style="445"/>
    <col min="12801" max="12801" width="75.140625" style="445" customWidth="1"/>
    <col min="12802" max="12813" width="9.140625" style="445" customWidth="1"/>
    <col min="12814" max="13056" width="9.140625" style="445"/>
    <col min="13057" max="13057" width="75.140625" style="445" customWidth="1"/>
    <col min="13058" max="13069" width="9.140625" style="445" customWidth="1"/>
    <col min="13070" max="13312" width="9.140625" style="445"/>
    <col min="13313" max="13313" width="75.140625" style="445" customWidth="1"/>
    <col min="13314" max="13325" width="9.140625" style="445" customWidth="1"/>
    <col min="13326" max="13568" width="9.140625" style="445"/>
    <col min="13569" max="13569" width="75.140625" style="445" customWidth="1"/>
    <col min="13570" max="13581" width="9.140625" style="445" customWidth="1"/>
    <col min="13582" max="13824" width="9.140625" style="445"/>
    <col min="13825" max="13825" width="75.140625" style="445" customWidth="1"/>
    <col min="13826" max="13837" width="9.140625" style="445" customWidth="1"/>
    <col min="13838" max="14080" width="9.140625" style="445"/>
    <col min="14081" max="14081" width="75.140625" style="445" customWidth="1"/>
    <col min="14082" max="14093" width="9.140625" style="445" customWidth="1"/>
    <col min="14094" max="14336" width="9.140625" style="445"/>
    <col min="14337" max="14337" width="75.140625" style="445" customWidth="1"/>
    <col min="14338" max="14349" width="9.140625" style="445" customWidth="1"/>
    <col min="14350" max="14592" width="9.140625" style="445"/>
    <col min="14593" max="14593" width="75.140625" style="445" customWidth="1"/>
    <col min="14594" max="14605" width="9.140625" style="445" customWidth="1"/>
    <col min="14606" max="14848" width="9.140625" style="445"/>
    <col min="14849" max="14849" width="75.140625" style="445" customWidth="1"/>
    <col min="14850" max="14861" width="9.140625" style="445" customWidth="1"/>
    <col min="14862" max="15104" width="9.140625" style="445"/>
    <col min="15105" max="15105" width="75.140625" style="445" customWidth="1"/>
    <col min="15106" max="15117" width="9.140625" style="445" customWidth="1"/>
    <col min="15118" max="15360" width="9.140625" style="445"/>
    <col min="15361" max="15361" width="75.140625" style="445" customWidth="1"/>
    <col min="15362" max="15373" width="9.140625" style="445" customWidth="1"/>
    <col min="15374" max="15616" width="9.140625" style="445"/>
    <col min="15617" max="15617" width="75.140625" style="445" customWidth="1"/>
    <col min="15618" max="15629" width="9.140625" style="445" customWidth="1"/>
    <col min="15630" max="15872" width="9.140625" style="445"/>
    <col min="15873" max="15873" width="75.140625" style="445" customWidth="1"/>
    <col min="15874" max="15885" width="9.140625" style="445" customWidth="1"/>
    <col min="15886" max="16128" width="9.140625" style="445"/>
    <col min="16129" max="16129" width="75.140625" style="445" customWidth="1"/>
    <col min="16130" max="16141" width="9.140625" style="445" customWidth="1"/>
    <col min="16142" max="16384" width="9.140625" style="445"/>
  </cols>
  <sheetData>
    <row r="1" spans="1:13" ht="67.5" customHeight="1" x14ac:dyDescent="0.3">
      <c r="A1" s="3516" t="s">
        <v>161</v>
      </c>
      <c r="B1" s="3516"/>
      <c r="C1" s="3516"/>
      <c r="D1" s="3516"/>
      <c r="E1" s="3516"/>
      <c r="F1" s="3516"/>
      <c r="G1" s="3516"/>
      <c r="H1" s="3516"/>
      <c r="I1" s="3516"/>
      <c r="J1" s="3516"/>
      <c r="K1" s="3516"/>
      <c r="L1" s="3516"/>
      <c r="M1" s="3516"/>
    </row>
    <row r="2" spans="1:13" ht="30" customHeight="1" x14ac:dyDescent="0.3">
      <c r="A2" s="3516" t="s">
        <v>396</v>
      </c>
      <c r="B2" s="3516"/>
      <c r="C2" s="3516"/>
      <c r="D2" s="3516"/>
      <c r="E2" s="3516"/>
      <c r="F2" s="3516"/>
      <c r="G2" s="3516"/>
      <c r="H2" s="3516"/>
      <c r="I2" s="3516"/>
      <c r="J2" s="3516"/>
      <c r="K2" s="3516"/>
      <c r="L2" s="3516"/>
      <c r="M2" s="3516"/>
    </row>
    <row r="3" spans="1:13" ht="21" thickBot="1" x14ac:dyDescent="0.35">
      <c r="A3" s="2691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13" ht="26.25" customHeight="1" thickBot="1" x14ac:dyDescent="0.35">
      <c r="A4" s="3544" t="s">
        <v>9</v>
      </c>
      <c r="B4" s="3568" t="s">
        <v>19</v>
      </c>
      <c r="C4" s="3569"/>
      <c r="D4" s="3570"/>
      <c r="E4" s="3568" t="s">
        <v>20</v>
      </c>
      <c r="F4" s="3569"/>
      <c r="G4" s="3570"/>
      <c r="H4" s="3568" t="s">
        <v>31</v>
      </c>
      <c r="I4" s="3569"/>
      <c r="J4" s="3570"/>
      <c r="K4" s="3538" t="s">
        <v>21</v>
      </c>
      <c r="L4" s="3539"/>
      <c r="M4" s="3540"/>
    </row>
    <row r="5" spans="1:13" ht="174.75" customHeight="1" thickBot="1" x14ac:dyDescent="0.35">
      <c r="A5" s="3546"/>
      <c r="B5" s="544" t="s">
        <v>26</v>
      </c>
      <c r="C5" s="544" t="s">
        <v>27</v>
      </c>
      <c r="D5" s="544" t="s">
        <v>4</v>
      </c>
      <c r="E5" s="544" t="s">
        <v>26</v>
      </c>
      <c r="F5" s="544" t="s">
        <v>27</v>
      </c>
      <c r="G5" s="544" t="s">
        <v>4</v>
      </c>
      <c r="H5" s="544" t="s">
        <v>26</v>
      </c>
      <c r="I5" s="544" t="s">
        <v>27</v>
      </c>
      <c r="J5" s="544" t="s">
        <v>4</v>
      </c>
      <c r="K5" s="544" t="s">
        <v>26</v>
      </c>
      <c r="L5" s="3089" t="s">
        <v>27</v>
      </c>
      <c r="M5" s="3094" t="s">
        <v>4</v>
      </c>
    </row>
    <row r="6" spans="1:13" ht="21" thickBot="1" x14ac:dyDescent="0.35">
      <c r="A6" s="450" t="s">
        <v>22</v>
      </c>
      <c r="B6" s="522"/>
      <c r="C6" s="523"/>
      <c r="D6" s="525"/>
      <c r="E6" s="522"/>
      <c r="F6" s="523"/>
      <c r="G6" s="524"/>
      <c r="H6" s="522"/>
      <c r="I6" s="523"/>
      <c r="J6" s="525"/>
      <c r="K6" s="526"/>
      <c r="L6" s="3090"/>
      <c r="M6" s="528"/>
    </row>
    <row r="7" spans="1:13" ht="32.25" customHeight="1" thickBot="1" x14ac:dyDescent="0.35">
      <c r="A7" s="444" t="s">
        <v>180</v>
      </c>
      <c r="B7" s="715">
        <v>15</v>
      </c>
      <c r="C7" s="545">
        <v>6</v>
      </c>
      <c r="D7" s="545">
        <v>21</v>
      </c>
      <c r="E7" s="545">
        <v>16</v>
      </c>
      <c r="F7" s="545">
        <v>0</v>
      </c>
      <c r="G7" s="545">
        <v>16</v>
      </c>
      <c r="H7" s="545">
        <v>0</v>
      </c>
      <c r="I7" s="545">
        <v>0</v>
      </c>
      <c r="J7" s="545">
        <v>0</v>
      </c>
      <c r="K7" s="545">
        <v>31</v>
      </c>
      <c r="L7" s="905">
        <v>6</v>
      </c>
      <c r="M7" s="473">
        <v>37</v>
      </c>
    </row>
    <row r="8" spans="1:13" ht="29.25" customHeight="1" thickBot="1" x14ac:dyDescent="0.35">
      <c r="A8" s="455" t="s">
        <v>12</v>
      </c>
      <c r="B8" s="504">
        <v>15</v>
      </c>
      <c r="C8" s="504">
        <v>6</v>
      </c>
      <c r="D8" s="504">
        <v>21</v>
      </c>
      <c r="E8" s="504">
        <v>16</v>
      </c>
      <c r="F8" s="504">
        <v>0</v>
      </c>
      <c r="G8" s="504">
        <v>16</v>
      </c>
      <c r="H8" s="504">
        <v>0</v>
      </c>
      <c r="I8" s="504">
        <v>0</v>
      </c>
      <c r="J8" s="504">
        <v>0</v>
      </c>
      <c r="K8" s="504">
        <v>31</v>
      </c>
      <c r="L8" s="3091">
        <v>6</v>
      </c>
      <c r="M8" s="502">
        <v>37</v>
      </c>
    </row>
    <row r="9" spans="1:13" ht="21" thickBot="1" x14ac:dyDescent="0.35">
      <c r="A9" s="546" t="s">
        <v>23</v>
      </c>
      <c r="B9" s="476"/>
      <c r="C9" s="529"/>
      <c r="D9" s="530"/>
      <c r="E9" s="476"/>
      <c r="F9" s="529"/>
      <c r="G9" s="530"/>
      <c r="H9" s="476"/>
      <c r="I9" s="529"/>
      <c r="J9" s="530"/>
      <c r="K9" s="495"/>
      <c r="L9" s="530"/>
      <c r="M9" s="467"/>
    </row>
    <row r="10" spans="1:13" ht="28.5" customHeight="1" thickBot="1" x14ac:dyDescent="0.35">
      <c r="A10" s="478" t="s">
        <v>11</v>
      </c>
      <c r="B10" s="513"/>
      <c r="C10" s="514"/>
      <c r="D10" s="515"/>
      <c r="E10" s="513"/>
      <c r="F10" s="514"/>
      <c r="G10" s="515"/>
      <c r="H10" s="513"/>
      <c r="I10" s="514"/>
      <c r="J10" s="515"/>
      <c r="K10" s="547"/>
      <c r="L10" s="3092"/>
      <c r="M10" s="3095"/>
    </row>
    <row r="11" spans="1:13" ht="39" customHeight="1" thickBot="1" x14ac:dyDescent="0.35">
      <c r="A11" s="3097" t="s">
        <v>180</v>
      </c>
      <c r="B11" s="1201">
        <v>15</v>
      </c>
      <c r="C11" s="1202">
        <v>6</v>
      </c>
      <c r="D11" s="453">
        <v>21</v>
      </c>
      <c r="E11" s="1201">
        <v>16</v>
      </c>
      <c r="F11" s="1202">
        <v>0</v>
      </c>
      <c r="G11" s="453">
        <v>16</v>
      </c>
      <c r="H11" s="1201">
        <v>0</v>
      </c>
      <c r="I11" s="1202">
        <v>0</v>
      </c>
      <c r="J11" s="1203">
        <v>0</v>
      </c>
      <c r="K11" s="517">
        <v>31</v>
      </c>
      <c r="L11" s="3093">
        <v>6</v>
      </c>
      <c r="M11" s="811">
        <v>37</v>
      </c>
    </row>
    <row r="12" spans="1:13" ht="29.25" customHeight="1" thickBot="1" x14ac:dyDescent="0.35">
      <c r="A12" s="450" t="s">
        <v>8</v>
      </c>
      <c r="B12" s="534">
        <v>15</v>
      </c>
      <c r="C12" s="534">
        <v>6</v>
      </c>
      <c r="D12" s="534">
        <v>21</v>
      </c>
      <c r="E12" s="534">
        <v>16</v>
      </c>
      <c r="F12" s="534">
        <v>0</v>
      </c>
      <c r="G12" s="534">
        <v>16</v>
      </c>
      <c r="H12" s="534">
        <v>0</v>
      </c>
      <c r="I12" s="534">
        <v>0</v>
      </c>
      <c r="J12" s="534">
        <v>0</v>
      </c>
      <c r="K12" s="534">
        <v>31</v>
      </c>
      <c r="L12" s="3098">
        <v>6</v>
      </c>
      <c r="M12" s="3099">
        <v>37</v>
      </c>
    </row>
    <row r="13" spans="1:13" ht="26.25" customHeight="1" thickBot="1" x14ac:dyDescent="0.35">
      <c r="A13" s="548" t="s">
        <v>25</v>
      </c>
      <c r="B13" s="480"/>
      <c r="C13" s="483"/>
      <c r="D13" s="549"/>
      <c r="E13" s="480"/>
      <c r="F13" s="483"/>
      <c r="G13" s="549"/>
      <c r="H13" s="480"/>
      <c r="I13" s="481"/>
      <c r="J13" s="482"/>
      <c r="K13" s="517"/>
      <c r="L13" s="3093"/>
      <c r="M13" s="811"/>
    </row>
    <row r="14" spans="1:13" ht="32.25" customHeight="1" thickBot="1" x14ac:dyDescent="0.35">
      <c r="A14" s="457" t="s">
        <v>180</v>
      </c>
      <c r="B14" s="1201">
        <v>0</v>
      </c>
      <c r="C14" s="1202">
        <v>0</v>
      </c>
      <c r="D14" s="453">
        <v>0</v>
      </c>
      <c r="E14" s="1201">
        <v>0</v>
      </c>
      <c r="F14" s="1202">
        <v>0</v>
      </c>
      <c r="G14" s="453">
        <v>0</v>
      </c>
      <c r="H14" s="1201">
        <v>0</v>
      </c>
      <c r="I14" s="1202">
        <v>0</v>
      </c>
      <c r="J14" s="1203">
        <v>0</v>
      </c>
      <c r="K14" s="517">
        <v>0</v>
      </c>
      <c r="L14" s="3093">
        <v>0</v>
      </c>
      <c r="M14" s="811">
        <v>0</v>
      </c>
    </row>
    <row r="15" spans="1:13" ht="28.5" customHeight="1" thickBot="1" x14ac:dyDescent="0.35">
      <c r="A15" s="450" t="s">
        <v>13</v>
      </c>
      <c r="B15" s="3098">
        <v>0</v>
      </c>
      <c r="C15" s="3098">
        <v>0</v>
      </c>
      <c r="D15" s="3098">
        <v>0</v>
      </c>
      <c r="E15" s="3098">
        <v>0</v>
      </c>
      <c r="F15" s="3098">
        <v>0</v>
      </c>
      <c r="G15" s="3098">
        <v>0</v>
      </c>
      <c r="H15" s="3098">
        <v>0</v>
      </c>
      <c r="I15" s="3098">
        <v>0</v>
      </c>
      <c r="J15" s="3098">
        <v>0</v>
      </c>
      <c r="K15" s="3098">
        <v>0</v>
      </c>
      <c r="L15" s="3098">
        <v>0</v>
      </c>
      <c r="M15" s="3099">
        <v>0</v>
      </c>
    </row>
    <row r="16" spans="1:13" ht="30" customHeight="1" thickBot="1" x14ac:dyDescent="0.35">
      <c r="A16" s="714" t="s">
        <v>205</v>
      </c>
      <c r="B16" s="509">
        <v>15</v>
      </c>
      <c r="C16" s="509">
        <v>6</v>
      </c>
      <c r="D16" s="509">
        <v>21</v>
      </c>
      <c r="E16" s="509">
        <v>16</v>
      </c>
      <c r="F16" s="509">
        <v>0</v>
      </c>
      <c r="G16" s="509">
        <v>16</v>
      </c>
      <c r="H16" s="509">
        <v>0</v>
      </c>
      <c r="I16" s="509">
        <v>0</v>
      </c>
      <c r="J16" s="509">
        <v>0</v>
      </c>
      <c r="K16" s="509">
        <v>31</v>
      </c>
      <c r="L16" s="1510">
        <v>6</v>
      </c>
      <c r="M16" s="3096">
        <v>37</v>
      </c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8"/>
  <sheetViews>
    <sheetView zoomScale="50" zoomScaleNormal="50" workbookViewId="0">
      <selection activeCell="N35" sqref="N35"/>
    </sheetView>
  </sheetViews>
  <sheetFormatPr defaultRowHeight="25.5" x14ac:dyDescent="0.35"/>
  <cols>
    <col min="1" max="1" width="3" style="15" customWidth="1"/>
    <col min="2" max="2" width="88.42578125" style="15" customWidth="1"/>
    <col min="3" max="3" width="12.7109375" style="15" customWidth="1"/>
    <col min="4" max="4" width="12.85546875" style="15" customWidth="1"/>
    <col min="5" max="5" width="12.28515625" style="15" customWidth="1"/>
    <col min="6" max="6" width="10.28515625" style="15" customWidth="1"/>
    <col min="7" max="7" width="8.7109375" style="15" customWidth="1"/>
    <col min="8" max="8" width="11" style="15" customWidth="1"/>
    <col min="9" max="9" width="9.42578125" style="15" customWidth="1"/>
    <col min="10" max="10" width="10.42578125" style="15" customWidth="1"/>
    <col min="11" max="11" width="14.28515625" style="15" customWidth="1"/>
    <col min="12" max="13" width="9.5703125" style="15" customWidth="1"/>
    <col min="14" max="17" width="12" style="15" customWidth="1"/>
    <col min="18" max="18" width="12.5703125" style="15" customWidth="1"/>
    <col min="19" max="19" width="11" style="15" customWidth="1"/>
    <col min="20" max="20" width="10.85546875" style="15" customWidth="1"/>
    <col min="21" max="21" width="14.28515625" style="15" customWidth="1"/>
    <col min="22" max="22" width="10.5703125" style="15" bestFit="1" customWidth="1"/>
    <col min="23" max="23" width="9.28515625" style="15" bestFit="1" customWidth="1"/>
    <col min="24" max="256" width="9.140625" style="15"/>
    <col min="257" max="257" width="3" style="15" customWidth="1"/>
    <col min="258" max="258" width="88.42578125" style="15" customWidth="1"/>
    <col min="259" max="259" width="12.7109375" style="15" customWidth="1"/>
    <col min="260" max="260" width="12.85546875" style="15" customWidth="1"/>
    <col min="261" max="261" width="12.28515625" style="15" customWidth="1"/>
    <col min="262" max="262" width="10.28515625" style="15" customWidth="1"/>
    <col min="263" max="263" width="8.7109375" style="15" customWidth="1"/>
    <col min="264" max="264" width="11" style="15" customWidth="1"/>
    <col min="265" max="265" width="9.42578125" style="15" customWidth="1"/>
    <col min="266" max="266" width="10.42578125" style="15" customWidth="1"/>
    <col min="267" max="267" width="14.28515625" style="15" customWidth="1"/>
    <col min="268" max="269" width="9.5703125" style="15" customWidth="1"/>
    <col min="270" max="273" width="12" style="15" customWidth="1"/>
    <col min="274" max="274" width="12.5703125" style="15" customWidth="1"/>
    <col min="275" max="275" width="11" style="15" customWidth="1"/>
    <col min="276" max="276" width="10.85546875" style="15" customWidth="1"/>
    <col min="277" max="277" width="14.28515625" style="15" customWidth="1"/>
    <col min="278" max="278" width="10.5703125" style="15" bestFit="1" customWidth="1"/>
    <col min="279" max="279" width="9.28515625" style="15" bestFit="1" customWidth="1"/>
    <col min="280" max="512" width="9.140625" style="15"/>
    <col min="513" max="513" width="3" style="15" customWidth="1"/>
    <col min="514" max="514" width="88.42578125" style="15" customWidth="1"/>
    <col min="515" max="515" width="12.7109375" style="15" customWidth="1"/>
    <col min="516" max="516" width="12.85546875" style="15" customWidth="1"/>
    <col min="517" max="517" width="12.28515625" style="15" customWidth="1"/>
    <col min="518" max="518" width="10.28515625" style="15" customWidth="1"/>
    <col min="519" max="519" width="8.7109375" style="15" customWidth="1"/>
    <col min="520" max="520" width="11" style="15" customWidth="1"/>
    <col min="521" max="521" width="9.42578125" style="15" customWidth="1"/>
    <col min="522" max="522" width="10.42578125" style="15" customWidth="1"/>
    <col min="523" max="523" width="14.28515625" style="15" customWidth="1"/>
    <col min="524" max="525" width="9.5703125" style="15" customWidth="1"/>
    <col min="526" max="529" width="12" style="15" customWidth="1"/>
    <col min="530" max="530" width="12.5703125" style="15" customWidth="1"/>
    <col min="531" max="531" width="11" style="15" customWidth="1"/>
    <col min="532" max="532" width="10.85546875" style="15" customWidth="1"/>
    <col min="533" max="533" width="14.28515625" style="15" customWidth="1"/>
    <col min="534" max="534" width="10.5703125" style="15" bestFit="1" customWidth="1"/>
    <col min="535" max="535" width="9.28515625" style="15" bestFit="1" customWidth="1"/>
    <col min="536" max="768" width="9.140625" style="15"/>
    <col min="769" max="769" width="3" style="15" customWidth="1"/>
    <col min="770" max="770" width="88.42578125" style="15" customWidth="1"/>
    <col min="771" max="771" width="12.7109375" style="15" customWidth="1"/>
    <col min="772" max="772" width="12.85546875" style="15" customWidth="1"/>
    <col min="773" max="773" width="12.28515625" style="15" customWidth="1"/>
    <col min="774" max="774" width="10.28515625" style="15" customWidth="1"/>
    <col min="775" max="775" width="8.7109375" style="15" customWidth="1"/>
    <col min="776" max="776" width="11" style="15" customWidth="1"/>
    <col min="777" max="777" width="9.42578125" style="15" customWidth="1"/>
    <col min="778" max="778" width="10.42578125" style="15" customWidth="1"/>
    <col min="779" max="779" width="14.28515625" style="15" customWidth="1"/>
    <col min="780" max="781" width="9.5703125" style="15" customWidth="1"/>
    <col min="782" max="785" width="12" style="15" customWidth="1"/>
    <col min="786" max="786" width="12.5703125" style="15" customWidth="1"/>
    <col min="787" max="787" width="11" style="15" customWidth="1"/>
    <col min="788" max="788" width="10.85546875" style="15" customWidth="1"/>
    <col min="789" max="789" width="14.28515625" style="15" customWidth="1"/>
    <col min="790" max="790" width="10.5703125" style="15" bestFit="1" customWidth="1"/>
    <col min="791" max="791" width="9.28515625" style="15" bestFit="1" customWidth="1"/>
    <col min="792" max="1024" width="9.140625" style="15"/>
    <col min="1025" max="1025" width="3" style="15" customWidth="1"/>
    <col min="1026" max="1026" width="88.42578125" style="15" customWidth="1"/>
    <col min="1027" max="1027" width="12.7109375" style="15" customWidth="1"/>
    <col min="1028" max="1028" width="12.85546875" style="15" customWidth="1"/>
    <col min="1029" max="1029" width="12.28515625" style="15" customWidth="1"/>
    <col min="1030" max="1030" width="10.28515625" style="15" customWidth="1"/>
    <col min="1031" max="1031" width="8.7109375" style="15" customWidth="1"/>
    <col min="1032" max="1032" width="11" style="15" customWidth="1"/>
    <col min="1033" max="1033" width="9.42578125" style="15" customWidth="1"/>
    <col min="1034" max="1034" width="10.42578125" style="15" customWidth="1"/>
    <col min="1035" max="1035" width="14.28515625" style="15" customWidth="1"/>
    <col min="1036" max="1037" width="9.5703125" style="15" customWidth="1"/>
    <col min="1038" max="1041" width="12" style="15" customWidth="1"/>
    <col min="1042" max="1042" width="12.5703125" style="15" customWidth="1"/>
    <col min="1043" max="1043" width="11" style="15" customWidth="1"/>
    <col min="1044" max="1044" width="10.85546875" style="15" customWidth="1"/>
    <col min="1045" max="1045" width="14.28515625" style="15" customWidth="1"/>
    <col min="1046" max="1046" width="10.5703125" style="15" bestFit="1" customWidth="1"/>
    <col min="1047" max="1047" width="9.28515625" style="15" bestFit="1" customWidth="1"/>
    <col min="1048" max="1280" width="9.140625" style="15"/>
    <col min="1281" max="1281" width="3" style="15" customWidth="1"/>
    <col min="1282" max="1282" width="88.42578125" style="15" customWidth="1"/>
    <col min="1283" max="1283" width="12.7109375" style="15" customWidth="1"/>
    <col min="1284" max="1284" width="12.85546875" style="15" customWidth="1"/>
    <col min="1285" max="1285" width="12.28515625" style="15" customWidth="1"/>
    <col min="1286" max="1286" width="10.28515625" style="15" customWidth="1"/>
    <col min="1287" max="1287" width="8.7109375" style="15" customWidth="1"/>
    <col min="1288" max="1288" width="11" style="15" customWidth="1"/>
    <col min="1289" max="1289" width="9.42578125" style="15" customWidth="1"/>
    <col min="1290" max="1290" width="10.42578125" style="15" customWidth="1"/>
    <col min="1291" max="1291" width="14.28515625" style="15" customWidth="1"/>
    <col min="1292" max="1293" width="9.5703125" style="15" customWidth="1"/>
    <col min="1294" max="1297" width="12" style="15" customWidth="1"/>
    <col min="1298" max="1298" width="12.5703125" style="15" customWidth="1"/>
    <col min="1299" max="1299" width="11" style="15" customWidth="1"/>
    <col min="1300" max="1300" width="10.85546875" style="15" customWidth="1"/>
    <col min="1301" max="1301" width="14.28515625" style="15" customWidth="1"/>
    <col min="1302" max="1302" width="10.5703125" style="15" bestFit="1" customWidth="1"/>
    <col min="1303" max="1303" width="9.28515625" style="15" bestFit="1" customWidth="1"/>
    <col min="1304" max="1536" width="9.140625" style="15"/>
    <col min="1537" max="1537" width="3" style="15" customWidth="1"/>
    <col min="1538" max="1538" width="88.42578125" style="15" customWidth="1"/>
    <col min="1539" max="1539" width="12.7109375" style="15" customWidth="1"/>
    <col min="1540" max="1540" width="12.85546875" style="15" customWidth="1"/>
    <col min="1541" max="1541" width="12.28515625" style="15" customWidth="1"/>
    <col min="1542" max="1542" width="10.28515625" style="15" customWidth="1"/>
    <col min="1543" max="1543" width="8.7109375" style="15" customWidth="1"/>
    <col min="1544" max="1544" width="11" style="15" customWidth="1"/>
    <col min="1545" max="1545" width="9.42578125" style="15" customWidth="1"/>
    <col min="1546" max="1546" width="10.42578125" style="15" customWidth="1"/>
    <col min="1547" max="1547" width="14.28515625" style="15" customWidth="1"/>
    <col min="1548" max="1549" width="9.5703125" style="15" customWidth="1"/>
    <col min="1550" max="1553" width="12" style="15" customWidth="1"/>
    <col min="1554" max="1554" width="12.5703125" style="15" customWidth="1"/>
    <col min="1555" max="1555" width="11" style="15" customWidth="1"/>
    <col min="1556" max="1556" width="10.85546875" style="15" customWidth="1"/>
    <col min="1557" max="1557" width="14.28515625" style="15" customWidth="1"/>
    <col min="1558" max="1558" width="10.5703125" style="15" bestFit="1" customWidth="1"/>
    <col min="1559" max="1559" width="9.28515625" style="15" bestFit="1" customWidth="1"/>
    <col min="1560" max="1792" width="9.140625" style="15"/>
    <col min="1793" max="1793" width="3" style="15" customWidth="1"/>
    <col min="1794" max="1794" width="88.42578125" style="15" customWidth="1"/>
    <col min="1795" max="1795" width="12.7109375" style="15" customWidth="1"/>
    <col min="1796" max="1796" width="12.85546875" style="15" customWidth="1"/>
    <col min="1797" max="1797" width="12.28515625" style="15" customWidth="1"/>
    <col min="1798" max="1798" width="10.28515625" style="15" customWidth="1"/>
    <col min="1799" max="1799" width="8.7109375" style="15" customWidth="1"/>
    <col min="1800" max="1800" width="11" style="15" customWidth="1"/>
    <col min="1801" max="1801" width="9.42578125" style="15" customWidth="1"/>
    <col min="1802" max="1802" width="10.42578125" style="15" customWidth="1"/>
    <col min="1803" max="1803" width="14.28515625" style="15" customWidth="1"/>
    <col min="1804" max="1805" width="9.5703125" style="15" customWidth="1"/>
    <col min="1806" max="1809" width="12" style="15" customWidth="1"/>
    <col min="1810" max="1810" width="12.5703125" style="15" customWidth="1"/>
    <col min="1811" max="1811" width="11" style="15" customWidth="1"/>
    <col min="1812" max="1812" width="10.85546875" style="15" customWidth="1"/>
    <col min="1813" max="1813" width="14.28515625" style="15" customWidth="1"/>
    <col min="1814" max="1814" width="10.5703125" style="15" bestFit="1" customWidth="1"/>
    <col min="1815" max="1815" width="9.28515625" style="15" bestFit="1" customWidth="1"/>
    <col min="1816" max="2048" width="9.140625" style="15"/>
    <col min="2049" max="2049" width="3" style="15" customWidth="1"/>
    <col min="2050" max="2050" width="88.42578125" style="15" customWidth="1"/>
    <col min="2051" max="2051" width="12.7109375" style="15" customWidth="1"/>
    <col min="2052" max="2052" width="12.85546875" style="15" customWidth="1"/>
    <col min="2053" max="2053" width="12.28515625" style="15" customWidth="1"/>
    <col min="2054" max="2054" width="10.28515625" style="15" customWidth="1"/>
    <col min="2055" max="2055" width="8.7109375" style="15" customWidth="1"/>
    <col min="2056" max="2056" width="11" style="15" customWidth="1"/>
    <col min="2057" max="2057" width="9.42578125" style="15" customWidth="1"/>
    <col min="2058" max="2058" width="10.42578125" style="15" customWidth="1"/>
    <col min="2059" max="2059" width="14.28515625" style="15" customWidth="1"/>
    <col min="2060" max="2061" width="9.5703125" style="15" customWidth="1"/>
    <col min="2062" max="2065" width="12" style="15" customWidth="1"/>
    <col min="2066" max="2066" width="12.5703125" style="15" customWidth="1"/>
    <col min="2067" max="2067" width="11" style="15" customWidth="1"/>
    <col min="2068" max="2068" width="10.85546875" style="15" customWidth="1"/>
    <col min="2069" max="2069" width="14.28515625" style="15" customWidth="1"/>
    <col min="2070" max="2070" width="10.5703125" style="15" bestFit="1" customWidth="1"/>
    <col min="2071" max="2071" width="9.28515625" style="15" bestFit="1" customWidth="1"/>
    <col min="2072" max="2304" width="9.140625" style="15"/>
    <col min="2305" max="2305" width="3" style="15" customWidth="1"/>
    <col min="2306" max="2306" width="88.42578125" style="15" customWidth="1"/>
    <col min="2307" max="2307" width="12.7109375" style="15" customWidth="1"/>
    <col min="2308" max="2308" width="12.85546875" style="15" customWidth="1"/>
    <col min="2309" max="2309" width="12.28515625" style="15" customWidth="1"/>
    <col min="2310" max="2310" width="10.28515625" style="15" customWidth="1"/>
    <col min="2311" max="2311" width="8.7109375" style="15" customWidth="1"/>
    <col min="2312" max="2312" width="11" style="15" customWidth="1"/>
    <col min="2313" max="2313" width="9.42578125" style="15" customWidth="1"/>
    <col min="2314" max="2314" width="10.42578125" style="15" customWidth="1"/>
    <col min="2315" max="2315" width="14.28515625" style="15" customWidth="1"/>
    <col min="2316" max="2317" width="9.5703125" style="15" customWidth="1"/>
    <col min="2318" max="2321" width="12" style="15" customWidth="1"/>
    <col min="2322" max="2322" width="12.5703125" style="15" customWidth="1"/>
    <col min="2323" max="2323" width="11" style="15" customWidth="1"/>
    <col min="2324" max="2324" width="10.85546875" style="15" customWidth="1"/>
    <col min="2325" max="2325" width="14.28515625" style="15" customWidth="1"/>
    <col min="2326" max="2326" width="10.5703125" style="15" bestFit="1" customWidth="1"/>
    <col min="2327" max="2327" width="9.28515625" style="15" bestFit="1" customWidth="1"/>
    <col min="2328" max="2560" width="9.140625" style="15"/>
    <col min="2561" max="2561" width="3" style="15" customWidth="1"/>
    <col min="2562" max="2562" width="88.42578125" style="15" customWidth="1"/>
    <col min="2563" max="2563" width="12.7109375" style="15" customWidth="1"/>
    <col min="2564" max="2564" width="12.85546875" style="15" customWidth="1"/>
    <col min="2565" max="2565" width="12.28515625" style="15" customWidth="1"/>
    <col min="2566" max="2566" width="10.28515625" style="15" customWidth="1"/>
    <col min="2567" max="2567" width="8.7109375" style="15" customWidth="1"/>
    <col min="2568" max="2568" width="11" style="15" customWidth="1"/>
    <col min="2569" max="2569" width="9.42578125" style="15" customWidth="1"/>
    <col min="2570" max="2570" width="10.42578125" style="15" customWidth="1"/>
    <col min="2571" max="2571" width="14.28515625" style="15" customWidth="1"/>
    <col min="2572" max="2573" width="9.5703125" style="15" customWidth="1"/>
    <col min="2574" max="2577" width="12" style="15" customWidth="1"/>
    <col min="2578" max="2578" width="12.5703125" style="15" customWidth="1"/>
    <col min="2579" max="2579" width="11" style="15" customWidth="1"/>
    <col min="2580" max="2580" width="10.85546875" style="15" customWidth="1"/>
    <col min="2581" max="2581" width="14.28515625" style="15" customWidth="1"/>
    <col min="2582" max="2582" width="10.5703125" style="15" bestFit="1" customWidth="1"/>
    <col min="2583" max="2583" width="9.28515625" style="15" bestFit="1" customWidth="1"/>
    <col min="2584" max="2816" width="9.140625" style="15"/>
    <col min="2817" max="2817" width="3" style="15" customWidth="1"/>
    <col min="2818" max="2818" width="88.42578125" style="15" customWidth="1"/>
    <col min="2819" max="2819" width="12.7109375" style="15" customWidth="1"/>
    <col min="2820" max="2820" width="12.85546875" style="15" customWidth="1"/>
    <col min="2821" max="2821" width="12.28515625" style="15" customWidth="1"/>
    <col min="2822" max="2822" width="10.28515625" style="15" customWidth="1"/>
    <col min="2823" max="2823" width="8.7109375" style="15" customWidth="1"/>
    <col min="2824" max="2824" width="11" style="15" customWidth="1"/>
    <col min="2825" max="2825" width="9.42578125" style="15" customWidth="1"/>
    <col min="2826" max="2826" width="10.42578125" style="15" customWidth="1"/>
    <col min="2827" max="2827" width="14.28515625" style="15" customWidth="1"/>
    <col min="2828" max="2829" width="9.5703125" style="15" customWidth="1"/>
    <col min="2830" max="2833" width="12" style="15" customWidth="1"/>
    <col min="2834" max="2834" width="12.5703125" style="15" customWidth="1"/>
    <col min="2835" max="2835" width="11" style="15" customWidth="1"/>
    <col min="2836" max="2836" width="10.85546875" style="15" customWidth="1"/>
    <col min="2837" max="2837" width="14.28515625" style="15" customWidth="1"/>
    <col min="2838" max="2838" width="10.5703125" style="15" bestFit="1" customWidth="1"/>
    <col min="2839" max="2839" width="9.28515625" style="15" bestFit="1" customWidth="1"/>
    <col min="2840" max="3072" width="9.140625" style="15"/>
    <col min="3073" max="3073" width="3" style="15" customWidth="1"/>
    <col min="3074" max="3074" width="88.42578125" style="15" customWidth="1"/>
    <col min="3075" max="3075" width="12.7109375" style="15" customWidth="1"/>
    <col min="3076" max="3076" width="12.85546875" style="15" customWidth="1"/>
    <col min="3077" max="3077" width="12.28515625" style="15" customWidth="1"/>
    <col min="3078" max="3078" width="10.28515625" style="15" customWidth="1"/>
    <col min="3079" max="3079" width="8.7109375" style="15" customWidth="1"/>
    <col min="3080" max="3080" width="11" style="15" customWidth="1"/>
    <col min="3081" max="3081" width="9.42578125" style="15" customWidth="1"/>
    <col min="3082" max="3082" width="10.42578125" style="15" customWidth="1"/>
    <col min="3083" max="3083" width="14.28515625" style="15" customWidth="1"/>
    <col min="3084" max="3085" width="9.5703125" style="15" customWidth="1"/>
    <col min="3086" max="3089" width="12" style="15" customWidth="1"/>
    <col min="3090" max="3090" width="12.5703125" style="15" customWidth="1"/>
    <col min="3091" max="3091" width="11" style="15" customWidth="1"/>
    <col min="3092" max="3092" width="10.85546875" style="15" customWidth="1"/>
    <col min="3093" max="3093" width="14.28515625" style="15" customWidth="1"/>
    <col min="3094" max="3094" width="10.5703125" style="15" bestFit="1" customWidth="1"/>
    <col min="3095" max="3095" width="9.28515625" style="15" bestFit="1" customWidth="1"/>
    <col min="3096" max="3328" width="9.140625" style="15"/>
    <col min="3329" max="3329" width="3" style="15" customWidth="1"/>
    <col min="3330" max="3330" width="88.42578125" style="15" customWidth="1"/>
    <col min="3331" max="3331" width="12.7109375" style="15" customWidth="1"/>
    <col min="3332" max="3332" width="12.85546875" style="15" customWidth="1"/>
    <col min="3333" max="3333" width="12.28515625" style="15" customWidth="1"/>
    <col min="3334" max="3334" width="10.28515625" style="15" customWidth="1"/>
    <col min="3335" max="3335" width="8.7109375" style="15" customWidth="1"/>
    <col min="3336" max="3336" width="11" style="15" customWidth="1"/>
    <col min="3337" max="3337" width="9.42578125" style="15" customWidth="1"/>
    <col min="3338" max="3338" width="10.42578125" style="15" customWidth="1"/>
    <col min="3339" max="3339" width="14.28515625" style="15" customWidth="1"/>
    <col min="3340" max="3341" width="9.5703125" style="15" customWidth="1"/>
    <col min="3342" max="3345" width="12" style="15" customWidth="1"/>
    <col min="3346" max="3346" width="12.5703125" style="15" customWidth="1"/>
    <col min="3347" max="3347" width="11" style="15" customWidth="1"/>
    <col min="3348" max="3348" width="10.85546875" style="15" customWidth="1"/>
    <col min="3349" max="3349" width="14.28515625" style="15" customWidth="1"/>
    <col min="3350" max="3350" width="10.5703125" style="15" bestFit="1" customWidth="1"/>
    <col min="3351" max="3351" width="9.28515625" style="15" bestFit="1" customWidth="1"/>
    <col min="3352" max="3584" width="9.140625" style="15"/>
    <col min="3585" max="3585" width="3" style="15" customWidth="1"/>
    <col min="3586" max="3586" width="88.42578125" style="15" customWidth="1"/>
    <col min="3587" max="3587" width="12.7109375" style="15" customWidth="1"/>
    <col min="3588" max="3588" width="12.85546875" style="15" customWidth="1"/>
    <col min="3589" max="3589" width="12.28515625" style="15" customWidth="1"/>
    <col min="3590" max="3590" width="10.28515625" style="15" customWidth="1"/>
    <col min="3591" max="3591" width="8.7109375" style="15" customWidth="1"/>
    <col min="3592" max="3592" width="11" style="15" customWidth="1"/>
    <col min="3593" max="3593" width="9.42578125" style="15" customWidth="1"/>
    <col min="3594" max="3594" width="10.42578125" style="15" customWidth="1"/>
    <col min="3595" max="3595" width="14.28515625" style="15" customWidth="1"/>
    <col min="3596" max="3597" width="9.5703125" style="15" customWidth="1"/>
    <col min="3598" max="3601" width="12" style="15" customWidth="1"/>
    <col min="3602" max="3602" width="12.5703125" style="15" customWidth="1"/>
    <col min="3603" max="3603" width="11" style="15" customWidth="1"/>
    <col min="3604" max="3604" width="10.85546875" style="15" customWidth="1"/>
    <col min="3605" max="3605" width="14.28515625" style="15" customWidth="1"/>
    <col min="3606" max="3606" width="10.5703125" style="15" bestFit="1" customWidth="1"/>
    <col min="3607" max="3607" width="9.28515625" style="15" bestFit="1" customWidth="1"/>
    <col min="3608" max="3840" width="9.140625" style="15"/>
    <col min="3841" max="3841" width="3" style="15" customWidth="1"/>
    <col min="3842" max="3842" width="88.42578125" style="15" customWidth="1"/>
    <col min="3843" max="3843" width="12.7109375" style="15" customWidth="1"/>
    <col min="3844" max="3844" width="12.85546875" style="15" customWidth="1"/>
    <col min="3845" max="3845" width="12.28515625" style="15" customWidth="1"/>
    <col min="3846" max="3846" width="10.28515625" style="15" customWidth="1"/>
    <col min="3847" max="3847" width="8.7109375" style="15" customWidth="1"/>
    <col min="3848" max="3848" width="11" style="15" customWidth="1"/>
    <col min="3849" max="3849" width="9.42578125" style="15" customWidth="1"/>
    <col min="3850" max="3850" width="10.42578125" style="15" customWidth="1"/>
    <col min="3851" max="3851" width="14.28515625" style="15" customWidth="1"/>
    <col min="3852" max="3853" width="9.5703125" style="15" customWidth="1"/>
    <col min="3854" max="3857" width="12" style="15" customWidth="1"/>
    <col min="3858" max="3858" width="12.5703125" style="15" customWidth="1"/>
    <col min="3859" max="3859" width="11" style="15" customWidth="1"/>
    <col min="3860" max="3860" width="10.85546875" style="15" customWidth="1"/>
    <col min="3861" max="3861" width="14.28515625" style="15" customWidth="1"/>
    <col min="3862" max="3862" width="10.5703125" style="15" bestFit="1" customWidth="1"/>
    <col min="3863" max="3863" width="9.28515625" style="15" bestFit="1" customWidth="1"/>
    <col min="3864" max="4096" width="9.140625" style="15"/>
    <col min="4097" max="4097" width="3" style="15" customWidth="1"/>
    <col min="4098" max="4098" width="88.42578125" style="15" customWidth="1"/>
    <col min="4099" max="4099" width="12.7109375" style="15" customWidth="1"/>
    <col min="4100" max="4100" width="12.85546875" style="15" customWidth="1"/>
    <col min="4101" max="4101" width="12.28515625" style="15" customWidth="1"/>
    <col min="4102" max="4102" width="10.28515625" style="15" customWidth="1"/>
    <col min="4103" max="4103" width="8.7109375" style="15" customWidth="1"/>
    <col min="4104" max="4104" width="11" style="15" customWidth="1"/>
    <col min="4105" max="4105" width="9.42578125" style="15" customWidth="1"/>
    <col min="4106" max="4106" width="10.42578125" style="15" customWidth="1"/>
    <col min="4107" max="4107" width="14.28515625" style="15" customWidth="1"/>
    <col min="4108" max="4109" width="9.5703125" style="15" customWidth="1"/>
    <col min="4110" max="4113" width="12" style="15" customWidth="1"/>
    <col min="4114" max="4114" width="12.5703125" style="15" customWidth="1"/>
    <col min="4115" max="4115" width="11" style="15" customWidth="1"/>
    <col min="4116" max="4116" width="10.85546875" style="15" customWidth="1"/>
    <col min="4117" max="4117" width="14.28515625" style="15" customWidth="1"/>
    <col min="4118" max="4118" width="10.5703125" style="15" bestFit="1" customWidth="1"/>
    <col min="4119" max="4119" width="9.28515625" style="15" bestFit="1" customWidth="1"/>
    <col min="4120" max="4352" width="9.140625" style="15"/>
    <col min="4353" max="4353" width="3" style="15" customWidth="1"/>
    <col min="4354" max="4354" width="88.42578125" style="15" customWidth="1"/>
    <col min="4355" max="4355" width="12.7109375" style="15" customWidth="1"/>
    <col min="4356" max="4356" width="12.85546875" style="15" customWidth="1"/>
    <col min="4357" max="4357" width="12.28515625" style="15" customWidth="1"/>
    <col min="4358" max="4358" width="10.28515625" style="15" customWidth="1"/>
    <col min="4359" max="4359" width="8.7109375" style="15" customWidth="1"/>
    <col min="4360" max="4360" width="11" style="15" customWidth="1"/>
    <col min="4361" max="4361" width="9.42578125" style="15" customWidth="1"/>
    <col min="4362" max="4362" width="10.42578125" style="15" customWidth="1"/>
    <col min="4363" max="4363" width="14.28515625" style="15" customWidth="1"/>
    <col min="4364" max="4365" width="9.5703125" style="15" customWidth="1"/>
    <col min="4366" max="4369" width="12" style="15" customWidth="1"/>
    <col min="4370" max="4370" width="12.5703125" style="15" customWidth="1"/>
    <col min="4371" max="4371" width="11" style="15" customWidth="1"/>
    <col min="4372" max="4372" width="10.85546875" style="15" customWidth="1"/>
    <col min="4373" max="4373" width="14.28515625" style="15" customWidth="1"/>
    <col min="4374" max="4374" width="10.5703125" style="15" bestFit="1" customWidth="1"/>
    <col min="4375" max="4375" width="9.28515625" style="15" bestFit="1" customWidth="1"/>
    <col min="4376" max="4608" width="9.140625" style="15"/>
    <col min="4609" max="4609" width="3" style="15" customWidth="1"/>
    <col min="4610" max="4610" width="88.42578125" style="15" customWidth="1"/>
    <col min="4611" max="4611" width="12.7109375" style="15" customWidth="1"/>
    <col min="4612" max="4612" width="12.85546875" style="15" customWidth="1"/>
    <col min="4613" max="4613" width="12.28515625" style="15" customWidth="1"/>
    <col min="4614" max="4614" width="10.28515625" style="15" customWidth="1"/>
    <col min="4615" max="4615" width="8.7109375" style="15" customWidth="1"/>
    <col min="4616" max="4616" width="11" style="15" customWidth="1"/>
    <col min="4617" max="4617" width="9.42578125" style="15" customWidth="1"/>
    <col min="4618" max="4618" width="10.42578125" style="15" customWidth="1"/>
    <col min="4619" max="4619" width="14.28515625" style="15" customWidth="1"/>
    <col min="4620" max="4621" width="9.5703125" style="15" customWidth="1"/>
    <col min="4622" max="4625" width="12" style="15" customWidth="1"/>
    <col min="4626" max="4626" width="12.5703125" style="15" customWidth="1"/>
    <col min="4627" max="4627" width="11" style="15" customWidth="1"/>
    <col min="4628" max="4628" width="10.85546875" style="15" customWidth="1"/>
    <col min="4629" max="4629" width="14.28515625" style="15" customWidth="1"/>
    <col min="4630" max="4630" width="10.5703125" style="15" bestFit="1" customWidth="1"/>
    <col min="4631" max="4631" width="9.28515625" style="15" bestFit="1" customWidth="1"/>
    <col min="4632" max="4864" width="9.140625" style="15"/>
    <col min="4865" max="4865" width="3" style="15" customWidth="1"/>
    <col min="4866" max="4866" width="88.42578125" style="15" customWidth="1"/>
    <col min="4867" max="4867" width="12.7109375" style="15" customWidth="1"/>
    <col min="4868" max="4868" width="12.85546875" style="15" customWidth="1"/>
    <col min="4869" max="4869" width="12.28515625" style="15" customWidth="1"/>
    <col min="4870" max="4870" width="10.28515625" style="15" customWidth="1"/>
    <col min="4871" max="4871" width="8.7109375" style="15" customWidth="1"/>
    <col min="4872" max="4872" width="11" style="15" customWidth="1"/>
    <col min="4873" max="4873" width="9.42578125" style="15" customWidth="1"/>
    <col min="4874" max="4874" width="10.42578125" style="15" customWidth="1"/>
    <col min="4875" max="4875" width="14.28515625" style="15" customWidth="1"/>
    <col min="4876" max="4877" width="9.5703125" style="15" customWidth="1"/>
    <col min="4878" max="4881" width="12" style="15" customWidth="1"/>
    <col min="4882" max="4882" width="12.5703125" style="15" customWidth="1"/>
    <col min="4883" max="4883" width="11" style="15" customWidth="1"/>
    <col min="4884" max="4884" width="10.85546875" style="15" customWidth="1"/>
    <col min="4885" max="4885" width="14.28515625" style="15" customWidth="1"/>
    <col min="4886" max="4886" width="10.5703125" style="15" bestFit="1" customWidth="1"/>
    <col min="4887" max="4887" width="9.28515625" style="15" bestFit="1" customWidth="1"/>
    <col min="4888" max="5120" width="9.140625" style="15"/>
    <col min="5121" max="5121" width="3" style="15" customWidth="1"/>
    <col min="5122" max="5122" width="88.42578125" style="15" customWidth="1"/>
    <col min="5123" max="5123" width="12.7109375" style="15" customWidth="1"/>
    <col min="5124" max="5124" width="12.85546875" style="15" customWidth="1"/>
    <col min="5125" max="5125" width="12.28515625" style="15" customWidth="1"/>
    <col min="5126" max="5126" width="10.28515625" style="15" customWidth="1"/>
    <col min="5127" max="5127" width="8.7109375" style="15" customWidth="1"/>
    <col min="5128" max="5128" width="11" style="15" customWidth="1"/>
    <col min="5129" max="5129" width="9.42578125" style="15" customWidth="1"/>
    <col min="5130" max="5130" width="10.42578125" style="15" customWidth="1"/>
    <col min="5131" max="5131" width="14.28515625" style="15" customWidth="1"/>
    <col min="5132" max="5133" width="9.5703125" style="15" customWidth="1"/>
    <col min="5134" max="5137" width="12" style="15" customWidth="1"/>
    <col min="5138" max="5138" width="12.5703125" style="15" customWidth="1"/>
    <col min="5139" max="5139" width="11" style="15" customWidth="1"/>
    <col min="5140" max="5140" width="10.85546875" style="15" customWidth="1"/>
    <col min="5141" max="5141" width="14.28515625" style="15" customWidth="1"/>
    <col min="5142" max="5142" width="10.5703125" style="15" bestFit="1" customWidth="1"/>
    <col min="5143" max="5143" width="9.28515625" style="15" bestFit="1" customWidth="1"/>
    <col min="5144" max="5376" width="9.140625" style="15"/>
    <col min="5377" max="5377" width="3" style="15" customWidth="1"/>
    <col min="5378" max="5378" width="88.42578125" style="15" customWidth="1"/>
    <col min="5379" max="5379" width="12.7109375" style="15" customWidth="1"/>
    <col min="5380" max="5380" width="12.85546875" style="15" customWidth="1"/>
    <col min="5381" max="5381" width="12.28515625" style="15" customWidth="1"/>
    <col min="5382" max="5382" width="10.28515625" style="15" customWidth="1"/>
    <col min="5383" max="5383" width="8.7109375" style="15" customWidth="1"/>
    <col min="5384" max="5384" width="11" style="15" customWidth="1"/>
    <col min="5385" max="5385" width="9.42578125" style="15" customWidth="1"/>
    <col min="5386" max="5386" width="10.42578125" style="15" customWidth="1"/>
    <col min="5387" max="5387" width="14.28515625" style="15" customWidth="1"/>
    <col min="5388" max="5389" width="9.5703125" style="15" customWidth="1"/>
    <col min="5390" max="5393" width="12" style="15" customWidth="1"/>
    <col min="5394" max="5394" width="12.5703125" style="15" customWidth="1"/>
    <col min="5395" max="5395" width="11" style="15" customWidth="1"/>
    <col min="5396" max="5396" width="10.85546875" style="15" customWidth="1"/>
    <col min="5397" max="5397" width="14.28515625" style="15" customWidth="1"/>
    <col min="5398" max="5398" width="10.5703125" style="15" bestFit="1" customWidth="1"/>
    <col min="5399" max="5399" width="9.28515625" style="15" bestFit="1" customWidth="1"/>
    <col min="5400" max="5632" width="9.140625" style="15"/>
    <col min="5633" max="5633" width="3" style="15" customWidth="1"/>
    <col min="5634" max="5634" width="88.42578125" style="15" customWidth="1"/>
    <col min="5635" max="5635" width="12.7109375" style="15" customWidth="1"/>
    <col min="5636" max="5636" width="12.85546875" style="15" customWidth="1"/>
    <col min="5637" max="5637" width="12.28515625" style="15" customWidth="1"/>
    <col min="5638" max="5638" width="10.28515625" style="15" customWidth="1"/>
    <col min="5639" max="5639" width="8.7109375" style="15" customWidth="1"/>
    <col min="5640" max="5640" width="11" style="15" customWidth="1"/>
    <col min="5641" max="5641" width="9.42578125" style="15" customWidth="1"/>
    <col min="5642" max="5642" width="10.42578125" style="15" customWidth="1"/>
    <col min="5643" max="5643" width="14.28515625" style="15" customWidth="1"/>
    <col min="5644" max="5645" width="9.5703125" style="15" customWidth="1"/>
    <col min="5646" max="5649" width="12" style="15" customWidth="1"/>
    <col min="5650" max="5650" width="12.5703125" style="15" customWidth="1"/>
    <col min="5651" max="5651" width="11" style="15" customWidth="1"/>
    <col min="5652" max="5652" width="10.85546875" style="15" customWidth="1"/>
    <col min="5653" max="5653" width="14.28515625" style="15" customWidth="1"/>
    <col min="5654" max="5654" width="10.5703125" style="15" bestFit="1" customWidth="1"/>
    <col min="5655" max="5655" width="9.28515625" style="15" bestFit="1" customWidth="1"/>
    <col min="5656" max="5888" width="9.140625" style="15"/>
    <col min="5889" max="5889" width="3" style="15" customWidth="1"/>
    <col min="5890" max="5890" width="88.42578125" style="15" customWidth="1"/>
    <col min="5891" max="5891" width="12.7109375" style="15" customWidth="1"/>
    <col min="5892" max="5892" width="12.85546875" style="15" customWidth="1"/>
    <col min="5893" max="5893" width="12.28515625" style="15" customWidth="1"/>
    <col min="5894" max="5894" width="10.28515625" style="15" customWidth="1"/>
    <col min="5895" max="5895" width="8.7109375" style="15" customWidth="1"/>
    <col min="5896" max="5896" width="11" style="15" customWidth="1"/>
    <col min="5897" max="5897" width="9.42578125" style="15" customWidth="1"/>
    <col min="5898" max="5898" width="10.42578125" style="15" customWidth="1"/>
    <col min="5899" max="5899" width="14.28515625" style="15" customWidth="1"/>
    <col min="5900" max="5901" width="9.5703125" style="15" customWidth="1"/>
    <col min="5902" max="5905" width="12" style="15" customWidth="1"/>
    <col min="5906" max="5906" width="12.5703125" style="15" customWidth="1"/>
    <col min="5907" max="5907" width="11" style="15" customWidth="1"/>
    <col min="5908" max="5908" width="10.85546875" style="15" customWidth="1"/>
    <col min="5909" max="5909" width="14.28515625" style="15" customWidth="1"/>
    <col min="5910" max="5910" width="10.5703125" style="15" bestFit="1" customWidth="1"/>
    <col min="5911" max="5911" width="9.28515625" style="15" bestFit="1" customWidth="1"/>
    <col min="5912" max="6144" width="9.140625" style="15"/>
    <col min="6145" max="6145" width="3" style="15" customWidth="1"/>
    <col min="6146" max="6146" width="88.42578125" style="15" customWidth="1"/>
    <col min="6147" max="6147" width="12.7109375" style="15" customWidth="1"/>
    <col min="6148" max="6148" width="12.85546875" style="15" customWidth="1"/>
    <col min="6149" max="6149" width="12.28515625" style="15" customWidth="1"/>
    <col min="6150" max="6150" width="10.28515625" style="15" customWidth="1"/>
    <col min="6151" max="6151" width="8.7109375" style="15" customWidth="1"/>
    <col min="6152" max="6152" width="11" style="15" customWidth="1"/>
    <col min="6153" max="6153" width="9.42578125" style="15" customWidth="1"/>
    <col min="6154" max="6154" width="10.42578125" style="15" customWidth="1"/>
    <col min="6155" max="6155" width="14.28515625" style="15" customWidth="1"/>
    <col min="6156" max="6157" width="9.5703125" style="15" customWidth="1"/>
    <col min="6158" max="6161" width="12" style="15" customWidth="1"/>
    <col min="6162" max="6162" width="12.5703125" style="15" customWidth="1"/>
    <col min="6163" max="6163" width="11" style="15" customWidth="1"/>
    <col min="6164" max="6164" width="10.85546875" style="15" customWidth="1"/>
    <col min="6165" max="6165" width="14.28515625" style="15" customWidth="1"/>
    <col min="6166" max="6166" width="10.5703125" style="15" bestFit="1" customWidth="1"/>
    <col min="6167" max="6167" width="9.28515625" style="15" bestFit="1" customWidth="1"/>
    <col min="6168" max="6400" width="9.140625" style="15"/>
    <col min="6401" max="6401" width="3" style="15" customWidth="1"/>
    <col min="6402" max="6402" width="88.42578125" style="15" customWidth="1"/>
    <col min="6403" max="6403" width="12.7109375" style="15" customWidth="1"/>
    <col min="6404" max="6404" width="12.85546875" style="15" customWidth="1"/>
    <col min="6405" max="6405" width="12.28515625" style="15" customWidth="1"/>
    <col min="6406" max="6406" width="10.28515625" style="15" customWidth="1"/>
    <col min="6407" max="6407" width="8.7109375" style="15" customWidth="1"/>
    <col min="6408" max="6408" width="11" style="15" customWidth="1"/>
    <col min="6409" max="6409" width="9.42578125" style="15" customWidth="1"/>
    <col min="6410" max="6410" width="10.42578125" style="15" customWidth="1"/>
    <col min="6411" max="6411" width="14.28515625" style="15" customWidth="1"/>
    <col min="6412" max="6413" width="9.5703125" style="15" customWidth="1"/>
    <col min="6414" max="6417" width="12" style="15" customWidth="1"/>
    <col min="6418" max="6418" width="12.5703125" style="15" customWidth="1"/>
    <col min="6419" max="6419" width="11" style="15" customWidth="1"/>
    <col min="6420" max="6420" width="10.85546875" style="15" customWidth="1"/>
    <col min="6421" max="6421" width="14.28515625" style="15" customWidth="1"/>
    <col min="6422" max="6422" width="10.5703125" style="15" bestFit="1" customWidth="1"/>
    <col min="6423" max="6423" width="9.28515625" style="15" bestFit="1" customWidth="1"/>
    <col min="6424" max="6656" width="9.140625" style="15"/>
    <col min="6657" max="6657" width="3" style="15" customWidth="1"/>
    <col min="6658" max="6658" width="88.42578125" style="15" customWidth="1"/>
    <col min="6659" max="6659" width="12.7109375" style="15" customWidth="1"/>
    <col min="6660" max="6660" width="12.85546875" style="15" customWidth="1"/>
    <col min="6661" max="6661" width="12.28515625" style="15" customWidth="1"/>
    <col min="6662" max="6662" width="10.28515625" style="15" customWidth="1"/>
    <col min="6663" max="6663" width="8.7109375" style="15" customWidth="1"/>
    <col min="6664" max="6664" width="11" style="15" customWidth="1"/>
    <col min="6665" max="6665" width="9.42578125" style="15" customWidth="1"/>
    <col min="6666" max="6666" width="10.42578125" style="15" customWidth="1"/>
    <col min="6667" max="6667" width="14.28515625" style="15" customWidth="1"/>
    <col min="6668" max="6669" width="9.5703125" style="15" customWidth="1"/>
    <col min="6670" max="6673" width="12" style="15" customWidth="1"/>
    <col min="6674" max="6674" width="12.5703125" style="15" customWidth="1"/>
    <col min="6675" max="6675" width="11" style="15" customWidth="1"/>
    <col min="6676" max="6676" width="10.85546875" style="15" customWidth="1"/>
    <col min="6677" max="6677" width="14.28515625" style="15" customWidth="1"/>
    <col min="6678" max="6678" width="10.5703125" style="15" bestFit="1" customWidth="1"/>
    <col min="6679" max="6679" width="9.28515625" style="15" bestFit="1" customWidth="1"/>
    <col min="6680" max="6912" width="9.140625" style="15"/>
    <col min="6913" max="6913" width="3" style="15" customWidth="1"/>
    <col min="6914" max="6914" width="88.42578125" style="15" customWidth="1"/>
    <col min="6915" max="6915" width="12.7109375" style="15" customWidth="1"/>
    <col min="6916" max="6916" width="12.85546875" style="15" customWidth="1"/>
    <col min="6917" max="6917" width="12.28515625" style="15" customWidth="1"/>
    <col min="6918" max="6918" width="10.28515625" style="15" customWidth="1"/>
    <col min="6919" max="6919" width="8.7109375" style="15" customWidth="1"/>
    <col min="6920" max="6920" width="11" style="15" customWidth="1"/>
    <col min="6921" max="6921" width="9.42578125" style="15" customWidth="1"/>
    <col min="6922" max="6922" width="10.42578125" style="15" customWidth="1"/>
    <col min="6923" max="6923" width="14.28515625" style="15" customWidth="1"/>
    <col min="6924" max="6925" width="9.5703125" style="15" customWidth="1"/>
    <col min="6926" max="6929" width="12" style="15" customWidth="1"/>
    <col min="6930" max="6930" width="12.5703125" style="15" customWidth="1"/>
    <col min="6931" max="6931" width="11" style="15" customWidth="1"/>
    <col min="6932" max="6932" width="10.85546875" style="15" customWidth="1"/>
    <col min="6933" max="6933" width="14.28515625" style="15" customWidth="1"/>
    <col min="6934" max="6934" width="10.5703125" style="15" bestFit="1" customWidth="1"/>
    <col min="6935" max="6935" width="9.28515625" style="15" bestFit="1" customWidth="1"/>
    <col min="6936" max="7168" width="9.140625" style="15"/>
    <col min="7169" max="7169" width="3" style="15" customWidth="1"/>
    <col min="7170" max="7170" width="88.42578125" style="15" customWidth="1"/>
    <col min="7171" max="7171" width="12.7109375" style="15" customWidth="1"/>
    <col min="7172" max="7172" width="12.85546875" style="15" customWidth="1"/>
    <col min="7173" max="7173" width="12.28515625" style="15" customWidth="1"/>
    <col min="7174" max="7174" width="10.28515625" style="15" customWidth="1"/>
    <col min="7175" max="7175" width="8.7109375" style="15" customWidth="1"/>
    <col min="7176" max="7176" width="11" style="15" customWidth="1"/>
    <col min="7177" max="7177" width="9.42578125" style="15" customWidth="1"/>
    <col min="7178" max="7178" width="10.42578125" style="15" customWidth="1"/>
    <col min="7179" max="7179" width="14.28515625" style="15" customWidth="1"/>
    <col min="7180" max="7181" width="9.5703125" style="15" customWidth="1"/>
    <col min="7182" max="7185" width="12" style="15" customWidth="1"/>
    <col min="7186" max="7186" width="12.5703125" style="15" customWidth="1"/>
    <col min="7187" max="7187" width="11" style="15" customWidth="1"/>
    <col min="7188" max="7188" width="10.85546875" style="15" customWidth="1"/>
    <col min="7189" max="7189" width="14.28515625" style="15" customWidth="1"/>
    <col min="7190" max="7190" width="10.5703125" style="15" bestFit="1" customWidth="1"/>
    <col min="7191" max="7191" width="9.28515625" style="15" bestFit="1" customWidth="1"/>
    <col min="7192" max="7424" width="9.140625" style="15"/>
    <col min="7425" max="7425" width="3" style="15" customWidth="1"/>
    <col min="7426" max="7426" width="88.42578125" style="15" customWidth="1"/>
    <col min="7427" max="7427" width="12.7109375" style="15" customWidth="1"/>
    <col min="7428" max="7428" width="12.85546875" style="15" customWidth="1"/>
    <col min="7429" max="7429" width="12.28515625" style="15" customWidth="1"/>
    <col min="7430" max="7430" width="10.28515625" style="15" customWidth="1"/>
    <col min="7431" max="7431" width="8.7109375" style="15" customWidth="1"/>
    <col min="7432" max="7432" width="11" style="15" customWidth="1"/>
    <col min="7433" max="7433" width="9.42578125" style="15" customWidth="1"/>
    <col min="7434" max="7434" width="10.42578125" style="15" customWidth="1"/>
    <col min="7435" max="7435" width="14.28515625" style="15" customWidth="1"/>
    <col min="7436" max="7437" width="9.5703125" style="15" customWidth="1"/>
    <col min="7438" max="7441" width="12" style="15" customWidth="1"/>
    <col min="7442" max="7442" width="12.5703125" style="15" customWidth="1"/>
    <col min="7443" max="7443" width="11" style="15" customWidth="1"/>
    <col min="7444" max="7444" width="10.85546875" style="15" customWidth="1"/>
    <col min="7445" max="7445" width="14.28515625" style="15" customWidth="1"/>
    <col min="7446" max="7446" width="10.5703125" style="15" bestFit="1" customWidth="1"/>
    <col min="7447" max="7447" width="9.28515625" style="15" bestFit="1" customWidth="1"/>
    <col min="7448" max="7680" width="9.140625" style="15"/>
    <col min="7681" max="7681" width="3" style="15" customWidth="1"/>
    <col min="7682" max="7682" width="88.42578125" style="15" customWidth="1"/>
    <col min="7683" max="7683" width="12.7109375" style="15" customWidth="1"/>
    <col min="7684" max="7684" width="12.85546875" style="15" customWidth="1"/>
    <col min="7685" max="7685" width="12.28515625" style="15" customWidth="1"/>
    <col min="7686" max="7686" width="10.28515625" style="15" customWidth="1"/>
    <col min="7687" max="7687" width="8.7109375" style="15" customWidth="1"/>
    <col min="7688" max="7688" width="11" style="15" customWidth="1"/>
    <col min="7689" max="7689" width="9.42578125" style="15" customWidth="1"/>
    <col min="7690" max="7690" width="10.42578125" style="15" customWidth="1"/>
    <col min="7691" max="7691" width="14.28515625" style="15" customWidth="1"/>
    <col min="7692" max="7693" width="9.5703125" style="15" customWidth="1"/>
    <col min="7694" max="7697" width="12" style="15" customWidth="1"/>
    <col min="7698" max="7698" width="12.5703125" style="15" customWidth="1"/>
    <col min="7699" max="7699" width="11" style="15" customWidth="1"/>
    <col min="7700" max="7700" width="10.85546875" style="15" customWidth="1"/>
    <col min="7701" max="7701" width="14.28515625" style="15" customWidth="1"/>
    <col min="7702" max="7702" width="10.5703125" style="15" bestFit="1" customWidth="1"/>
    <col min="7703" max="7703" width="9.28515625" style="15" bestFit="1" customWidth="1"/>
    <col min="7704" max="7936" width="9.140625" style="15"/>
    <col min="7937" max="7937" width="3" style="15" customWidth="1"/>
    <col min="7938" max="7938" width="88.42578125" style="15" customWidth="1"/>
    <col min="7939" max="7939" width="12.7109375" style="15" customWidth="1"/>
    <col min="7940" max="7940" width="12.85546875" style="15" customWidth="1"/>
    <col min="7941" max="7941" width="12.28515625" style="15" customWidth="1"/>
    <col min="7942" max="7942" width="10.28515625" style="15" customWidth="1"/>
    <col min="7943" max="7943" width="8.7109375" style="15" customWidth="1"/>
    <col min="7944" max="7944" width="11" style="15" customWidth="1"/>
    <col min="7945" max="7945" width="9.42578125" style="15" customWidth="1"/>
    <col min="7946" max="7946" width="10.42578125" style="15" customWidth="1"/>
    <col min="7947" max="7947" width="14.28515625" style="15" customWidth="1"/>
    <col min="7948" max="7949" width="9.5703125" style="15" customWidth="1"/>
    <col min="7950" max="7953" width="12" style="15" customWidth="1"/>
    <col min="7954" max="7954" width="12.5703125" style="15" customWidth="1"/>
    <col min="7955" max="7955" width="11" style="15" customWidth="1"/>
    <col min="7956" max="7956" width="10.85546875" style="15" customWidth="1"/>
    <col min="7957" max="7957" width="14.28515625" style="15" customWidth="1"/>
    <col min="7958" max="7958" width="10.5703125" style="15" bestFit="1" customWidth="1"/>
    <col min="7959" max="7959" width="9.28515625" style="15" bestFit="1" customWidth="1"/>
    <col min="7960" max="8192" width="9.140625" style="15"/>
    <col min="8193" max="8193" width="3" style="15" customWidth="1"/>
    <col min="8194" max="8194" width="88.42578125" style="15" customWidth="1"/>
    <col min="8195" max="8195" width="12.7109375" style="15" customWidth="1"/>
    <col min="8196" max="8196" width="12.85546875" style="15" customWidth="1"/>
    <col min="8197" max="8197" width="12.28515625" style="15" customWidth="1"/>
    <col min="8198" max="8198" width="10.28515625" style="15" customWidth="1"/>
    <col min="8199" max="8199" width="8.7109375" style="15" customWidth="1"/>
    <col min="8200" max="8200" width="11" style="15" customWidth="1"/>
    <col min="8201" max="8201" width="9.42578125" style="15" customWidth="1"/>
    <col min="8202" max="8202" width="10.42578125" style="15" customWidth="1"/>
    <col min="8203" max="8203" width="14.28515625" style="15" customWidth="1"/>
    <col min="8204" max="8205" width="9.5703125" style="15" customWidth="1"/>
    <col min="8206" max="8209" width="12" style="15" customWidth="1"/>
    <col min="8210" max="8210" width="12.5703125" style="15" customWidth="1"/>
    <col min="8211" max="8211" width="11" style="15" customWidth="1"/>
    <col min="8212" max="8212" width="10.85546875" style="15" customWidth="1"/>
    <col min="8213" max="8213" width="14.28515625" style="15" customWidth="1"/>
    <col min="8214" max="8214" width="10.5703125" style="15" bestFit="1" customWidth="1"/>
    <col min="8215" max="8215" width="9.28515625" style="15" bestFit="1" customWidth="1"/>
    <col min="8216" max="8448" width="9.140625" style="15"/>
    <col min="8449" max="8449" width="3" style="15" customWidth="1"/>
    <col min="8450" max="8450" width="88.42578125" style="15" customWidth="1"/>
    <col min="8451" max="8451" width="12.7109375" style="15" customWidth="1"/>
    <col min="8452" max="8452" width="12.85546875" style="15" customWidth="1"/>
    <col min="8453" max="8453" width="12.28515625" style="15" customWidth="1"/>
    <col min="8454" max="8454" width="10.28515625" style="15" customWidth="1"/>
    <col min="8455" max="8455" width="8.7109375" style="15" customWidth="1"/>
    <col min="8456" max="8456" width="11" style="15" customWidth="1"/>
    <col min="8457" max="8457" width="9.42578125" style="15" customWidth="1"/>
    <col min="8458" max="8458" width="10.42578125" style="15" customWidth="1"/>
    <col min="8459" max="8459" width="14.28515625" style="15" customWidth="1"/>
    <col min="8460" max="8461" width="9.5703125" style="15" customWidth="1"/>
    <col min="8462" max="8465" width="12" style="15" customWidth="1"/>
    <col min="8466" max="8466" width="12.5703125" style="15" customWidth="1"/>
    <col min="8467" max="8467" width="11" style="15" customWidth="1"/>
    <col min="8468" max="8468" width="10.85546875" style="15" customWidth="1"/>
    <col min="8469" max="8469" width="14.28515625" style="15" customWidth="1"/>
    <col min="8470" max="8470" width="10.5703125" style="15" bestFit="1" customWidth="1"/>
    <col min="8471" max="8471" width="9.28515625" style="15" bestFit="1" customWidth="1"/>
    <col min="8472" max="8704" width="9.140625" style="15"/>
    <col min="8705" max="8705" width="3" style="15" customWidth="1"/>
    <col min="8706" max="8706" width="88.42578125" style="15" customWidth="1"/>
    <col min="8707" max="8707" width="12.7109375" style="15" customWidth="1"/>
    <col min="8708" max="8708" width="12.85546875" style="15" customWidth="1"/>
    <col min="8709" max="8709" width="12.28515625" style="15" customWidth="1"/>
    <col min="8710" max="8710" width="10.28515625" style="15" customWidth="1"/>
    <col min="8711" max="8711" width="8.7109375" style="15" customWidth="1"/>
    <col min="8712" max="8712" width="11" style="15" customWidth="1"/>
    <col min="8713" max="8713" width="9.42578125" style="15" customWidth="1"/>
    <col min="8714" max="8714" width="10.42578125" style="15" customWidth="1"/>
    <col min="8715" max="8715" width="14.28515625" style="15" customWidth="1"/>
    <col min="8716" max="8717" width="9.5703125" style="15" customWidth="1"/>
    <col min="8718" max="8721" width="12" style="15" customWidth="1"/>
    <col min="8722" max="8722" width="12.5703125" style="15" customWidth="1"/>
    <col min="8723" max="8723" width="11" style="15" customWidth="1"/>
    <col min="8724" max="8724" width="10.85546875" style="15" customWidth="1"/>
    <col min="8725" max="8725" width="14.28515625" style="15" customWidth="1"/>
    <col min="8726" max="8726" width="10.5703125" style="15" bestFit="1" customWidth="1"/>
    <col min="8727" max="8727" width="9.28515625" style="15" bestFit="1" customWidth="1"/>
    <col min="8728" max="8960" width="9.140625" style="15"/>
    <col min="8961" max="8961" width="3" style="15" customWidth="1"/>
    <col min="8962" max="8962" width="88.42578125" style="15" customWidth="1"/>
    <col min="8963" max="8963" width="12.7109375" style="15" customWidth="1"/>
    <col min="8964" max="8964" width="12.85546875" style="15" customWidth="1"/>
    <col min="8965" max="8965" width="12.28515625" style="15" customWidth="1"/>
    <col min="8966" max="8966" width="10.28515625" style="15" customWidth="1"/>
    <col min="8967" max="8967" width="8.7109375" style="15" customWidth="1"/>
    <col min="8968" max="8968" width="11" style="15" customWidth="1"/>
    <col min="8969" max="8969" width="9.42578125" style="15" customWidth="1"/>
    <col min="8970" max="8970" width="10.42578125" style="15" customWidth="1"/>
    <col min="8971" max="8971" width="14.28515625" style="15" customWidth="1"/>
    <col min="8972" max="8973" width="9.5703125" style="15" customWidth="1"/>
    <col min="8974" max="8977" width="12" style="15" customWidth="1"/>
    <col min="8978" max="8978" width="12.5703125" style="15" customWidth="1"/>
    <col min="8979" max="8979" width="11" style="15" customWidth="1"/>
    <col min="8980" max="8980" width="10.85546875" style="15" customWidth="1"/>
    <col min="8981" max="8981" width="14.28515625" style="15" customWidth="1"/>
    <col min="8982" max="8982" width="10.5703125" style="15" bestFit="1" customWidth="1"/>
    <col min="8983" max="8983" width="9.28515625" style="15" bestFit="1" customWidth="1"/>
    <col min="8984" max="9216" width="9.140625" style="15"/>
    <col min="9217" max="9217" width="3" style="15" customWidth="1"/>
    <col min="9218" max="9218" width="88.42578125" style="15" customWidth="1"/>
    <col min="9219" max="9219" width="12.7109375" style="15" customWidth="1"/>
    <col min="9220" max="9220" width="12.85546875" style="15" customWidth="1"/>
    <col min="9221" max="9221" width="12.28515625" style="15" customWidth="1"/>
    <col min="9222" max="9222" width="10.28515625" style="15" customWidth="1"/>
    <col min="9223" max="9223" width="8.7109375" style="15" customWidth="1"/>
    <col min="9224" max="9224" width="11" style="15" customWidth="1"/>
    <col min="9225" max="9225" width="9.42578125" style="15" customWidth="1"/>
    <col min="9226" max="9226" width="10.42578125" style="15" customWidth="1"/>
    <col min="9227" max="9227" width="14.28515625" style="15" customWidth="1"/>
    <col min="9228" max="9229" width="9.5703125" style="15" customWidth="1"/>
    <col min="9230" max="9233" width="12" style="15" customWidth="1"/>
    <col min="9234" max="9234" width="12.5703125" style="15" customWidth="1"/>
    <col min="9235" max="9235" width="11" style="15" customWidth="1"/>
    <col min="9236" max="9236" width="10.85546875" style="15" customWidth="1"/>
    <col min="9237" max="9237" width="14.28515625" style="15" customWidth="1"/>
    <col min="9238" max="9238" width="10.5703125" style="15" bestFit="1" customWidth="1"/>
    <col min="9239" max="9239" width="9.28515625" style="15" bestFit="1" customWidth="1"/>
    <col min="9240" max="9472" width="9.140625" style="15"/>
    <col min="9473" max="9473" width="3" style="15" customWidth="1"/>
    <col min="9474" max="9474" width="88.42578125" style="15" customWidth="1"/>
    <col min="9475" max="9475" width="12.7109375" style="15" customWidth="1"/>
    <col min="9476" max="9476" width="12.85546875" style="15" customWidth="1"/>
    <col min="9477" max="9477" width="12.28515625" style="15" customWidth="1"/>
    <col min="9478" max="9478" width="10.28515625" style="15" customWidth="1"/>
    <col min="9479" max="9479" width="8.7109375" style="15" customWidth="1"/>
    <col min="9480" max="9480" width="11" style="15" customWidth="1"/>
    <col min="9481" max="9481" width="9.42578125" style="15" customWidth="1"/>
    <col min="9482" max="9482" width="10.42578125" style="15" customWidth="1"/>
    <col min="9483" max="9483" width="14.28515625" style="15" customWidth="1"/>
    <col min="9484" max="9485" width="9.5703125" style="15" customWidth="1"/>
    <col min="9486" max="9489" width="12" style="15" customWidth="1"/>
    <col min="9490" max="9490" width="12.5703125" style="15" customWidth="1"/>
    <col min="9491" max="9491" width="11" style="15" customWidth="1"/>
    <col min="9492" max="9492" width="10.85546875" style="15" customWidth="1"/>
    <col min="9493" max="9493" width="14.28515625" style="15" customWidth="1"/>
    <col min="9494" max="9494" width="10.5703125" style="15" bestFit="1" customWidth="1"/>
    <col min="9495" max="9495" width="9.28515625" style="15" bestFit="1" customWidth="1"/>
    <col min="9496" max="9728" width="9.140625" style="15"/>
    <col min="9729" max="9729" width="3" style="15" customWidth="1"/>
    <col min="9730" max="9730" width="88.42578125" style="15" customWidth="1"/>
    <col min="9731" max="9731" width="12.7109375" style="15" customWidth="1"/>
    <col min="9732" max="9732" width="12.85546875" style="15" customWidth="1"/>
    <col min="9733" max="9733" width="12.28515625" style="15" customWidth="1"/>
    <col min="9734" max="9734" width="10.28515625" style="15" customWidth="1"/>
    <col min="9735" max="9735" width="8.7109375" style="15" customWidth="1"/>
    <col min="9736" max="9736" width="11" style="15" customWidth="1"/>
    <col min="9737" max="9737" width="9.42578125" style="15" customWidth="1"/>
    <col min="9738" max="9738" width="10.42578125" style="15" customWidth="1"/>
    <col min="9739" max="9739" width="14.28515625" style="15" customWidth="1"/>
    <col min="9740" max="9741" width="9.5703125" style="15" customWidth="1"/>
    <col min="9742" max="9745" width="12" style="15" customWidth="1"/>
    <col min="9746" max="9746" width="12.5703125" style="15" customWidth="1"/>
    <col min="9747" max="9747" width="11" style="15" customWidth="1"/>
    <col min="9748" max="9748" width="10.85546875" style="15" customWidth="1"/>
    <col min="9749" max="9749" width="14.28515625" style="15" customWidth="1"/>
    <col min="9750" max="9750" width="10.5703125" style="15" bestFit="1" customWidth="1"/>
    <col min="9751" max="9751" width="9.28515625" style="15" bestFit="1" customWidth="1"/>
    <col min="9752" max="9984" width="9.140625" style="15"/>
    <col min="9985" max="9985" width="3" style="15" customWidth="1"/>
    <col min="9986" max="9986" width="88.42578125" style="15" customWidth="1"/>
    <col min="9987" max="9987" width="12.7109375" style="15" customWidth="1"/>
    <col min="9988" max="9988" width="12.85546875" style="15" customWidth="1"/>
    <col min="9989" max="9989" width="12.28515625" style="15" customWidth="1"/>
    <col min="9990" max="9990" width="10.28515625" style="15" customWidth="1"/>
    <col min="9991" max="9991" width="8.7109375" style="15" customWidth="1"/>
    <col min="9992" max="9992" width="11" style="15" customWidth="1"/>
    <col min="9993" max="9993" width="9.42578125" style="15" customWidth="1"/>
    <col min="9994" max="9994" width="10.42578125" style="15" customWidth="1"/>
    <col min="9995" max="9995" width="14.28515625" style="15" customWidth="1"/>
    <col min="9996" max="9997" width="9.5703125" style="15" customWidth="1"/>
    <col min="9998" max="10001" width="12" style="15" customWidth="1"/>
    <col min="10002" max="10002" width="12.5703125" style="15" customWidth="1"/>
    <col min="10003" max="10003" width="11" style="15" customWidth="1"/>
    <col min="10004" max="10004" width="10.85546875" style="15" customWidth="1"/>
    <col min="10005" max="10005" width="14.28515625" style="15" customWidth="1"/>
    <col min="10006" max="10006" width="10.5703125" style="15" bestFit="1" customWidth="1"/>
    <col min="10007" max="10007" width="9.28515625" style="15" bestFit="1" customWidth="1"/>
    <col min="10008" max="10240" width="9.140625" style="15"/>
    <col min="10241" max="10241" width="3" style="15" customWidth="1"/>
    <col min="10242" max="10242" width="88.42578125" style="15" customWidth="1"/>
    <col min="10243" max="10243" width="12.7109375" style="15" customWidth="1"/>
    <col min="10244" max="10244" width="12.85546875" style="15" customWidth="1"/>
    <col min="10245" max="10245" width="12.28515625" style="15" customWidth="1"/>
    <col min="10246" max="10246" width="10.28515625" style="15" customWidth="1"/>
    <col min="10247" max="10247" width="8.7109375" style="15" customWidth="1"/>
    <col min="10248" max="10248" width="11" style="15" customWidth="1"/>
    <col min="10249" max="10249" width="9.42578125" style="15" customWidth="1"/>
    <col min="10250" max="10250" width="10.42578125" style="15" customWidth="1"/>
    <col min="10251" max="10251" width="14.28515625" style="15" customWidth="1"/>
    <col min="10252" max="10253" width="9.5703125" style="15" customWidth="1"/>
    <col min="10254" max="10257" width="12" style="15" customWidth="1"/>
    <col min="10258" max="10258" width="12.5703125" style="15" customWidth="1"/>
    <col min="10259" max="10259" width="11" style="15" customWidth="1"/>
    <col min="10260" max="10260" width="10.85546875" style="15" customWidth="1"/>
    <col min="10261" max="10261" width="14.28515625" style="15" customWidth="1"/>
    <col min="10262" max="10262" width="10.5703125" style="15" bestFit="1" customWidth="1"/>
    <col min="10263" max="10263" width="9.28515625" style="15" bestFit="1" customWidth="1"/>
    <col min="10264" max="10496" width="9.140625" style="15"/>
    <col min="10497" max="10497" width="3" style="15" customWidth="1"/>
    <col min="10498" max="10498" width="88.42578125" style="15" customWidth="1"/>
    <col min="10499" max="10499" width="12.7109375" style="15" customWidth="1"/>
    <col min="10500" max="10500" width="12.85546875" style="15" customWidth="1"/>
    <col min="10501" max="10501" width="12.28515625" style="15" customWidth="1"/>
    <col min="10502" max="10502" width="10.28515625" style="15" customWidth="1"/>
    <col min="10503" max="10503" width="8.7109375" style="15" customWidth="1"/>
    <col min="10504" max="10504" width="11" style="15" customWidth="1"/>
    <col min="10505" max="10505" width="9.42578125" style="15" customWidth="1"/>
    <col min="10506" max="10506" width="10.42578125" style="15" customWidth="1"/>
    <col min="10507" max="10507" width="14.28515625" style="15" customWidth="1"/>
    <col min="10508" max="10509" width="9.5703125" style="15" customWidth="1"/>
    <col min="10510" max="10513" width="12" style="15" customWidth="1"/>
    <col min="10514" max="10514" width="12.5703125" style="15" customWidth="1"/>
    <col min="10515" max="10515" width="11" style="15" customWidth="1"/>
    <col min="10516" max="10516" width="10.85546875" style="15" customWidth="1"/>
    <col min="10517" max="10517" width="14.28515625" style="15" customWidth="1"/>
    <col min="10518" max="10518" width="10.5703125" style="15" bestFit="1" customWidth="1"/>
    <col min="10519" max="10519" width="9.28515625" style="15" bestFit="1" customWidth="1"/>
    <col min="10520" max="10752" width="9.140625" style="15"/>
    <col min="10753" max="10753" width="3" style="15" customWidth="1"/>
    <col min="10754" max="10754" width="88.42578125" style="15" customWidth="1"/>
    <col min="10755" max="10755" width="12.7109375" style="15" customWidth="1"/>
    <col min="10756" max="10756" width="12.85546875" style="15" customWidth="1"/>
    <col min="10757" max="10757" width="12.28515625" style="15" customWidth="1"/>
    <col min="10758" max="10758" width="10.28515625" style="15" customWidth="1"/>
    <col min="10759" max="10759" width="8.7109375" style="15" customWidth="1"/>
    <col min="10760" max="10760" width="11" style="15" customWidth="1"/>
    <col min="10761" max="10761" width="9.42578125" style="15" customWidth="1"/>
    <col min="10762" max="10762" width="10.42578125" style="15" customWidth="1"/>
    <col min="10763" max="10763" width="14.28515625" style="15" customWidth="1"/>
    <col min="10764" max="10765" width="9.5703125" style="15" customWidth="1"/>
    <col min="10766" max="10769" width="12" style="15" customWidth="1"/>
    <col min="10770" max="10770" width="12.5703125" style="15" customWidth="1"/>
    <col min="10771" max="10771" width="11" style="15" customWidth="1"/>
    <col min="10772" max="10772" width="10.85546875" style="15" customWidth="1"/>
    <col min="10773" max="10773" width="14.28515625" style="15" customWidth="1"/>
    <col min="10774" max="10774" width="10.5703125" style="15" bestFit="1" customWidth="1"/>
    <col min="10775" max="10775" width="9.28515625" style="15" bestFit="1" customWidth="1"/>
    <col min="10776" max="11008" width="9.140625" style="15"/>
    <col min="11009" max="11009" width="3" style="15" customWidth="1"/>
    <col min="11010" max="11010" width="88.42578125" style="15" customWidth="1"/>
    <col min="11011" max="11011" width="12.7109375" style="15" customWidth="1"/>
    <col min="11012" max="11012" width="12.85546875" style="15" customWidth="1"/>
    <col min="11013" max="11013" width="12.28515625" style="15" customWidth="1"/>
    <col min="11014" max="11014" width="10.28515625" style="15" customWidth="1"/>
    <col min="11015" max="11015" width="8.7109375" style="15" customWidth="1"/>
    <col min="11016" max="11016" width="11" style="15" customWidth="1"/>
    <col min="11017" max="11017" width="9.42578125" style="15" customWidth="1"/>
    <col min="11018" max="11018" width="10.42578125" style="15" customWidth="1"/>
    <col min="11019" max="11019" width="14.28515625" style="15" customWidth="1"/>
    <col min="11020" max="11021" width="9.5703125" style="15" customWidth="1"/>
    <col min="11022" max="11025" width="12" style="15" customWidth="1"/>
    <col min="11026" max="11026" width="12.5703125" style="15" customWidth="1"/>
    <col min="11027" max="11027" width="11" style="15" customWidth="1"/>
    <col min="11028" max="11028" width="10.85546875" style="15" customWidth="1"/>
    <col min="11029" max="11029" width="14.28515625" style="15" customWidth="1"/>
    <col min="11030" max="11030" width="10.5703125" style="15" bestFit="1" customWidth="1"/>
    <col min="11031" max="11031" width="9.28515625" style="15" bestFit="1" customWidth="1"/>
    <col min="11032" max="11264" width="9.140625" style="15"/>
    <col min="11265" max="11265" width="3" style="15" customWidth="1"/>
    <col min="11266" max="11266" width="88.42578125" style="15" customWidth="1"/>
    <col min="11267" max="11267" width="12.7109375" style="15" customWidth="1"/>
    <col min="11268" max="11268" width="12.85546875" style="15" customWidth="1"/>
    <col min="11269" max="11269" width="12.28515625" style="15" customWidth="1"/>
    <col min="11270" max="11270" width="10.28515625" style="15" customWidth="1"/>
    <col min="11271" max="11271" width="8.7109375" style="15" customWidth="1"/>
    <col min="11272" max="11272" width="11" style="15" customWidth="1"/>
    <col min="11273" max="11273" width="9.42578125" style="15" customWidth="1"/>
    <col min="11274" max="11274" width="10.42578125" style="15" customWidth="1"/>
    <col min="11275" max="11275" width="14.28515625" style="15" customWidth="1"/>
    <col min="11276" max="11277" width="9.5703125" style="15" customWidth="1"/>
    <col min="11278" max="11281" width="12" style="15" customWidth="1"/>
    <col min="11282" max="11282" width="12.5703125" style="15" customWidth="1"/>
    <col min="11283" max="11283" width="11" style="15" customWidth="1"/>
    <col min="11284" max="11284" width="10.85546875" style="15" customWidth="1"/>
    <col min="11285" max="11285" width="14.28515625" style="15" customWidth="1"/>
    <col min="11286" max="11286" width="10.5703125" style="15" bestFit="1" customWidth="1"/>
    <col min="11287" max="11287" width="9.28515625" style="15" bestFit="1" customWidth="1"/>
    <col min="11288" max="11520" width="9.140625" style="15"/>
    <col min="11521" max="11521" width="3" style="15" customWidth="1"/>
    <col min="11522" max="11522" width="88.42578125" style="15" customWidth="1"/>
    <col min="11523" max="11523" width="12.7109375" style="15" customWidth="1"/>
    <col min="11524" max="11524" width="12.85546875" style="15" customWidth="1"/>
    <col min="11525" max="11525" width="12.28515625" style="15" customWidth="1"/>
    <col min="11526" max="11526" width="10.28515625" style="15" customWidth="1"/>
    <col min="11527" max="11527" width="8.7109375" style="15" customWidth="1"/>
    <col min="11528" max="11528" width="11" style="15" customWidth="1"/>
    <col min="11529" max="11529" width="9.42578125" style="15" customWidth="1"/>
    <col min="11530" max="11530" width="10.42578125" style="15" customWidth="1"/>
    <col min="11531" max="11531" width="14.28515625" style="15" customWidth="1"/>
    <col min="11532" max="11533" width="9.5703125" style="15" customWidth="1"/>
    <col min="11534" max="11537" width="12" style="15" customWidth="1"/>
    <col min="11538" max="11538" width="12.5703125" style="15" customWidth="1"/>
    <col min="11539" max="11539" width="11" style="15" customWidth="1"/>
    <col min="11540" max="11540" width="10.85546875" style="15" customWidth="1"/>
    <col min="11541" max="11541" width="14.28515625" style="15" customWidth="1"/>
    <col min="11542" max="11542" width="10.5703125" style="15" bestFit="1" customWidth="1"/>
    <col min="11543" max="11543" width="9.28515625" style="15" bestFit="1" customWidth="1"/>
    <col min="11544" max="11776" width="9.140625" style="15"/>
    <col min="11777" max="11777" width="3" style="15" customWidth="1"/>
    <col min="11778" max="11778" width="88.42578125" style="15" customWidth="1"/>
    <col min="11779" max="11779" width="12.7109375" style="15" customWidth="1"/>
    <col min="11780" max="11780" width="12.85546875" style="15" customWidth="1"/>
    <col min="11781" max="11781" width="12.28515625" style="15" customWidth="1"/>
    <col min="11782" max="11782" width="10.28515625" style="15" customWidth="1"/>
    <col min="11783" max="11783" width="8.7109375" style="15" customWidth="1"/>
    <col min="11784" max="11784" width="11" style="15" customWidth="1"/>
    <col min="11785" max="11785" width="9.42578125" style="15" customWidth="1"/>
    <col min="11786" max="11786" width="10.42578125" style="15" customWidth="1"/>
    <col min="11787" max="11787" width="14.28515625" style="15" customWidth="1"/>
    <col min="11788" max="11789" width="9.5703125" style="15" customWidth="1"/>
    <col min="11790" max="11793" width="12" style="15" customWidth="1"/>
    <col min="11794" max="11794" width="12.5703125" style="15" customWidth="1"/>
    <col min="11795" max="11795" width="11" style="15" customWidth="1"/>
    <col min="11796" max="11796" width="10.85546875" style="15" customWidth="1"/>
    <col min="11797" max="11797" width="14.28515625" style="15" customWidth="1"/>
    <col min="11798" max="11798" width="10.5703125" style="15" bestFit="1" customWidth="1"/>
    <col min="11799" max="11799" width="9.28515625" style="15" bestFit="1" customWidth="1"/>
    <col min="11800" max="12032" width="9.140625" style="15"/>
    <col min="12033" max="12033" width="3" style="15" customWidth="1"/>
    <col min="12034" max="12034" width="88.42578125" style="15" customWidth="1"/>
    <col min="12035" max="12035" width="12.7109375" style="15" customWidth="1"/>
    <col min="12036" max="12036" width="12.85546875" style="15" customWidth="1"/>
    <col min="12037" max="12037" width="12.28515625" style="15" customWidth="1"/>
    <col min="12038" max="12038" width="10.28515625" style="15" customWidth="1"/>
    <col min="12039" max="12039" width="8.7109375" style="15" customWidth="1"/>
    <col min="12040" max="12040" width="11" style="15" customWidth="1"/>
    <col min="12041" max="12041" width="9.42578125" style="15" customWidth="1"/>
    <col min="12042" max="12042" width="10.42578125" style="15" customWidth="1"/>
    <col min="12043" max="12043" width="14.28515625" style="15" customWidth="1"/>
    <col min="12044" max="12045" width="9.5703125" style="15" customWidth="1"/>
    <col min="12046" max="12049" width="12" style="15" customWidth="1"/>
    <col min="12050" max="12050" width="12.5703125" style="15" customWidth="1"/>
    <col min="12051" max="12051" width="11" style="15" customWidth="1"/>
    <col min="12052" max="12052" width="10.85546875" style="15" customWidth="1"/>
    <col min="12053" max="12053" width="14.28515625" style="15" customWidth="1"/>
    <col min="12054" max="12054" width="10.5703125" style="15" bestFit="1" customWidth="1"/>
    <col min="12055" max="12055" width="9.28515625" style="15" bestFit="1" customWidth="1"/>
    <col min="12056" max="12288" width="9.140625" style="15"/>
    <col min="12289" max="12289" width="3" style="15" customWidth="1"/>
    <col min="12290" max="12290" width="88.42578125" style="15" customWidth="1"/>
    <col min="12291" max="12291" width="12.7109375" style="15" customWidth="1"/>
    <col min="12292" max="12292" width="12.85546875" style="15" customWidth="1"/>
    <col min="12293" max="12293" width="12.28515625" style="15" customWidth="1"/>
    <col min="12294" max="12294" width="10.28515625" style="15" customWidth="1"/>
    <col min="12295" max="12295" width="8.7109375" style="15" customWidth="1"/>
    <col min="12296" max="12296" width="11" style="15" customWidth="1"/>
    <col min="12297" max="12297" width="9.42578125" style="15" customWidth="1"/>
    <col min="12298" max="12298" width="10.42578125" style="15" customWidth="1"/>
    <col min="12299" max="12299" width="14.28515625" style="15" customWidth="1"/>
    <col min="12300" max="12301" width="9.5703125" style="15" customWidth="1"/>
    <col min="12302" max="12305" width="12" style="15" customWidth="1"/>
    <col min="12306" max="12306" width="12.5703125" style="15" customWidth="1"/>
    <col min="12307" max="12307" width="11" style="15" customWidth="1"/>
    <col min="12308" max="12308" width="10.85546875" style="15" customWidth="1"/>
    <col min="12309" max="12309" width="14.28515625" style="15" customWidth="1"/>
    <col min="12310" max="12310" width="10.5703125" style="15" bestFit="1" customWidth="1"/>
    <col min="12311" max="12311" width="9.28515625" style="15" bestFit="1" customWidth="1"/>
    <col min="12312" max="12544" width="9.140625" style="15"/>
    <col min="12545" max="12545" width="3" style="15" customWidth="1"/>
    <col min="12546" max="12546" width="88.42578125" style="15" customWidth="1"/>
    <col min="12547" max="12547" width="12.7109375" style="15" customWidth="1"/>
    <col min="12548" max="12548" width="12.85546875" style="15" customWidth="1"/>
    <col min="12549" max="12549" width="12.28515625" style="15" customWidth="1"/>
    <col min="12550" max="12550" width="10.28515625" style="15" customWidth="1"/>
    <col min="12551" max="12551" width="8.7109375" style="15" customWidth="1"/>
    <col min="12552" max="12552" width="11" style="15" customWidth="1"/>
    <col min="12553" max="12553" width="9.42578125" style="15" customWidth="1"/>
    <col min="12554" max="12554" width="10.42578125" style="15" customWidth="1"/>
    <col min="12555" max="12555" width="14.28515625" style="15" customWidth="1"/>
    <col min="12556" max="12557" width="9.5703125" style="15" customWidth="1"/>
    <col min="12558" max="12561" width="12" style="15" customWidth="1"/>
    <col min="12562" max="12562" width="12.5703125" style="15" customWidth="1"/>
    <col min="12563" max="12563" width="11" style="15" customWidth="1"/>
    <col min="12564" max="12564" width="10.85546875" style="15" customWidth="1"/>
    <col min="12565" max="12565" width="14.28515625" style="15" customWidth="1"/>
    <col min="12566" max="12566" width="10.5703125" style="15" bestFit="1" customWidth="1"/>
    <col min="12567" max="12567" width="9.28515625" style="15" bestFit="1" customWidth="1"/>
    <col min="12568" max="12800" width="9.140625" style="15"/>
    <col min="12801" max="12801" width="3" style="15" customWidth="1"/>
    <col min="12802" max="12802" width="88.42578125" style="15" customWidth="1"/>
    <col min="12803" max="12803" width="12.7109375" style="15" customWidth="1"/>
    <col min="12804" max="12804" width="12.85546875" style="15" customWidth="1"/>
    <col min="12805" max="12805" width="12.28515625" style="15" customWidth="1"/>
    <col min="12806" max="12806" width="10.28515625" style="15" customWidth="1"/>
    <col min="12807" max="12807" width="8.7109375" style="15" customWidth="1"/>
    <col min="12808" max="12808" width="11" style="15" customWidth="1"/>
    <col min="12809" max="12809" width="9.42578125" style="15" customWidth="1"/>
    <col min="12810" max="12810" width="10.42578125" style="15" customWidth="1"/>
    <col min="12811" max="12811" width="14.28515625" style="15" customWidth="1"/>
    <col min="12812" max="12813" width="9.5703125" style="15" customWidth="1"/>
    <col min="12814" max="12817" width="12" style="15" customWidth="1"/>
    <col min="12818" max="12818" width="12.5703125" style="15" customWidth="1"/>
    <col min="12819" max="12819" width="11" style="15" customWidth="1"/>
    <col min="12820" max="12820" width="10.85546875" style="15" customWidth="1"/>
    <col min="12821" max="12821" width="14.28515625" style="15" customWidth="1"/>
    <col min="12822" max="12822" width="10.5703125" style="15" bestFit="1" customWidth="1"/>
    <col min="12823" max="12823" width="9.28515625" style="15" bestFit="1" customWidth="1"/>
    <col min="12824" max="13056" width="9.140625" style="15"/>
    <col min="13057" max="13057" width="3" style="15" customWidth="1"/>
    <col min="13058" max="13058" width="88.42578125" style="15" customWidth="1"/>
    <col min="13059" max="13059" width="12.7109375" style="15" customWidth="1"/>
    <col min="13060" max="13060" width="12.85546875" style="15" customWidth="1"/>
    <col min="13061" max="13061" width="12.28515625" style="15" customWidth="1"/>
    <col min="13062" max="13062" width="10.28515625" style="15" customWidth="1"/>
    <col min="13063" max="13063" width="8.7109375" style="15" customWidth="1"/>
    <col min="13064" max="13064" width="11" style="15" customWidth="1"/>
    <col min="13065" max="13065" width="9.42578125" style="15" customWidth="1"/>
    <col min="13066" max="13066" width="10.42578125" style="15" customWidth="1"/>
    <col min="13067" max="13067" width="14.28515625" style="15" customWidth="1"/>
    <col min="13068" max="13069" width="9.5703125" style="15" customWidth="1"/>
    <col min="13070" max="13073" width="12" style="15" customWidth="1"/>
    <col min="13074" max="13074" width="12.5703125" style="15" customWidth="1"/>
    <col min="13075" max="13075" width="11" style="15" customWidth="1"/>
    <col min="13076" max="13076" width="10.85546875" style="15" customWidth="1"/>
    <col min="13077" max="13077" width="14.28515625" style="15" customWidth="1"/>
    <col min="13078" max="13078" width="10.5703125" style="15" bestFit="1" customWidth="1"/>
    <col min="13079" max="13079" width="9.28515625" style="15" bestFit="1" customWidth="1"/>
    <col min="13080" max="13312" width="9.140625" style="15"/>
    <col min="13313" max="13313" width="3" style="15" customWidth="1"/>
    <col min="13314" max="13314" width="88.42578125" style="15" customWidth="1"/>
    <col min="13315" max="13315" width="12.7109375" style="15" customWidth="1"/>
    <col min="13316" max="13316" width="12.85546875" style="15" customWidth="1"/>
    <col min="13317" max="13317" width="12.28515625" style="15" customWidth="1"/>
    <col min="13318" max="13318" width="10.28515625" style="15" customWidth="1"/>
    <col min="13319" max="13319" width="8.7109375" style="15" customWidth="1"/>
    <col min="13320" max="13320" width="11" style="15" customWidth="1"/>
    <col min="13321" max="13321" width="9.42578125" style="15" customWidth="1"/>
    <col min="13322" max="13322" width="10.42578125" style="15" customWidth="1"/>
    <col min="13323" max="13323" width="14.28515625" style="15" customWidth="1"/>
    <col min="13324" max="13325" width="9.5703125" style="15" customWidth="1"/>
    <col min="13326" max="13329" width="12" style="15" customWidth="1"/>
    <col min="13330" max="13330" width="12.5703125" style="15" customWidth="1"/>
    <col min="13331" max="13331" width="11" style="15" customWidth="1"/>
    <col min="13332" max="13332" width="10.85546875" style="15" customWidth="1"/>
    <col min="13333" max="13333" width="14.28515625" style="15" customWidth="1"/>
    <col min="13334" max="13334" width="10.5703125" style="15" bestFit="1" customWidth="1"/>
    <col min="13335" max="13335" width="9.28515625" style="15" bestFit="1" customWidth="1"/>
    <col min="13336" max="13568" width="9.140625" style="15"/>
    <col min="13569" max="13569" width="3" style="15" customWidth="1"/>
    <col min="13570" max="13570" width="88.42578125" style="15" customWidth="1"/>
    <col min="13571" max="13571" width="12.7109375" style="15" customWidth="1"/>
    <col min="13572" max="13572" width="12.85546875" style="15" customWidth="1"/>
    <col min="13573" max="13573" width="12.28515625" style="15" customWidth="1"/>
    <col min="13574" max="13574" width="10.28515625" style="15" customWidth="1"/>
    <col min="13575" max="13575" width="8.7109375" style="15" customWidth="1"/>
    <col min="13576" max="13576" width="11" style="15" customWidth="1"/>
    <col min="13577" max="13577" width="9.42578125" style="15" customWidth="1"/>
    <col min="13578" max="13578" width="10.42578125" style="15" customWidth="1"/>
    <col min="13579" max="13579" width="14.28515625" style="15" customWidth="1"/>
    <col min="13580" max="13581" width="9.5703125" style="15" customWidth="1"/>
    <col min="13582" max="13585" width="12" style="15" customWidth="1"/>
    <col min="13586" max="13586" width="12.5703125" style="15" customWidth="1"/>
    <col min="13587" max="13587" width="11" style="15" customWidth="1"/>
    <col min="13588" max="13588" width="10.85546875" style="15" customWidth="1"/>
    <col min="13589" max="13589" width="14.28515625" style="15" customWidth="1"/>
    <col min="13590" max="13590" width="10.5703125" style="15" bestFit="1" customWidth="1"/>
    <col min="13591" max="13591" width="9.28515625" style="15" bestFit="1" customWidth="1"/>
    <col min="13592" max="13824" width="9.140625" style="15"/>
    <col min="13825" max="13825" width="3" style="15" customWidth="1"/>
    <col min="13826" max="13826" width="88.42578125" style="15" customWidth="1"/>
    <col min="13827" max="13827" width="12.7109375" style="15" customWidth="1"/>
    <col min="13828" max="13828" width="12.85546875" style="15" customWidth="1"/>
    <col min="13829" max="13829" width="12.28515625" style="15" customWidth="1"/>
    <col min="13830" max="13830" width="10.28515625" style="15" customWidth="1"/>
    <col min="13831" max="13831" width="8.7109375" style="15" customWidth="1"/>
    <col min="13832" max="13832" width="11" style="15" customWidth="1"/>
    <col min="13833" max="13833" width="9.42578125" style="15" customWidth="1"/>
    <col min="13834" max="13834" width="10.42578125" style="15" customWidth="1"/>
    <col min="13835" max="13835" width="14.28515625" style="15" customWidth="1"/>
    <col min="13836" max="13837" width="9.5703125" style="15" customWidth="1"/>
    <col min="13838" max="13841" width="12" style="15" customWidth="1"/>
    <col min="13842" max="13842" width="12.5703125" style="15" customWidth="1"/>
    <col min="13843" max="13843" width="11" style="15" customWidth="1"/>
    <col min="13844" max="13844" width="10.85546875" style="15" customWidth="1"/>
    <col min="13845" max="13845" width="14.28515625" style="15" customWidth="1"/>
    <col min="13846" max="13846" width="10.5703125" style="15" bestFit="1" customWidth="1"/>
    <col min="13847" max="13847" width="9.28515625" style="15" bestFit="1" customWidth="1"/>
    <col min="13848" max="14080" width="9.140625" style="15"/>
    <col min="14081" max="14081" width="3" style="15" customWidth="1"/>
    <col min="14082" max="14082" width="88.42578125" style="15" customWidth="1"/>
    <col min="14083" max="14083" width="12.7109375" style="15" customWidth="1"/>
    <col min="14084" max="14084" width="12.85546875" style="15" customWidth="1"/>
    <col min="14085" max="14085" width="12.28515625" style="15" customWidth="1"/>
    <col min="14086" max="14086" width="10.28515625" style="15" customWidth="1"/>
    <col min="14087" max="14087" width="8.7109375" style="15" customWidth="1"/>
    <col min="14088" max="14088" width="11" style="15" customWidth="1"/>
    <col min="14089" max="14089" width="9.42578125" style="15" customWidth="1"/>
    <col min="14090" max="14090" width="10.42578125" style="15" customWidth="1"/>
    <col min="14091" max="14091" width="14.28515625" style="15" customWidth="1"/>
    <col min="14092" max="14093" width="9.5703125" style="15" customWidth="1"/>
    <col min="14094" max="14097" width="12" style="15" customWidth="1"/>
    <col min="14098" max="14098" width="12.5703125" style="15" customWidth="1"/>
    <col min="14099" max="14099" width="11" style="15" customWidth="1"/>
    <col min="14100" max="14100" width="10.85546875" style="15" customWidth="1"/>
    <col min="14101" max="14101" width="14.28515625" style="15" customWidth="1"/>
    <col min="14102" max="14102" width="10.5703125" style="15" bestFit="1" customWidth="1"/>
    <col min="14103" max="14103" width="9.28515625" style="15" bestFit="1" customWidth="1"/>
    <col min="14104" max="14336" width="9.140625" style="15"/>
    <col min="14337" max="14337" width="3" style="15" customWidth="1"/>
    <col min="14338" max="14338" width="88.42578125" style="15" customWidth="1"/>
    <col min="14339" max="14339" width="12.7109375" style="15" customWidth="1"/>
    <col min="14340" max="14340" width="12.85546875" style="15" customWidth="1"/>
    <col min="14341" max="14341" width="12.28515625" style="15" customWidth="1"/>
    <col min="14342" max="14342" width="10.28515625" style="15" customWidth="1"/>
    <col min="14343" max="14343" width="8.7109375" style="15" customWidth="1"/>
    <col min="14344" max="14344" width="11" style="15" customWidth="1"/>
    <col min="14345" max="14345" width="9.42578125" style="15" customWidth="1"/>
    <col min="14346" max="14346" width="10.42578125" style="15" customWidth="1"/>
    <col min="14347" max="14347" width="14.28515625" style="15" customWidth="1"/>
    <col min="14348" max="14349" width="9.5703125" style="15" customWidth="1"/>
    <col min="14350" max="14353" width="12" style="15" customWidth="1"/>
    <col min="14354" max="14354" width="12.5703125" style="15" customWidth="1"/>
    <col min="14355" max="14355" width="11" style="15" customWidth="1"/>
    <col min="14356" max="14356" width="10.85546875" style="15" customWidth="1"/>
    <col min="14357" max="14357" width="14.28515625" style="15" customWidth="1"/>
    <col min="14358" max="14358" width="10.5703125" style="15" bestFit="1" customWidth="1"/>
    <col min="14359" max="14359" width="9.28515625" style="15" bestFit="1" customWidth="1"/>
    <col min="14360" max="14592" width="9.140625" style="15"/>
    <col min="14593" max="14593" width="3" style="15" customWidth="1"/>
    <col min="14594" max="14594" width="88.42578125" style="15" customWidth="1"/>
    <col min="14595" max="14595" width="12.7109375" style="15" customWidth="1"/>
    <col min="14596" max="14596" width="12.85546875" style="15" customWidth="1"/>
    <col min="14597" max="14597" width="12.28515625" style="15" customWidth="1"/>
    <col min="14598" max="14598" width="10.28515625" style="15" customWidth="1"/>
    <col min="14599" max="14599" width="8.7109375" style="15" customWidth="1"/>
    <col min="14600" max="14600" width="11" style="15" customWidth="1"/>
    <col min="14601" max="14601" width="9.42578125" style="15" customWidth="1"/>
    <col min="14602" max="14602" width="10.42578125" style="15" customWidth="1"/>
    <col min="14603" max="14603" width="14.28515625" style="15" customWidth="1"/>
    <col min="14604" max="14605" width="9.5703125" style="15" customWidth="1"/>
    <col min="14606" max="14609" width="12" style="15" customWidth="1"/>
    <col min="14610" max="14610" width="12.5703125" style="15" customWidth="1"/>
    <col min="14611" max="14611" width="11" style="15" customWidth="1"/>
    <col min="14612" max="14612" width="10.85546875" style="15" customWidth="1"/>
    <col min="14613" max="14613" width="14.28515625" style="15" customWidth="1"/>
    <col min="14614" max="14614" width="10.5703125" style="15" bestFit="1" customWidth="1"/>
    <col min="14615" max="14615" width="9.28515625" style="15" bestFit="1" customWidth="1"/>
    <col min="14616" max="14848" width="9.140625" style="15"/>
    <col min="14849" max="14849" width="3" style="15" customWidth="1"/>
    <col min="14850" max="14850" width="88.42578125" style="15" customWidth="1"/>
    <col min="14851" max="14851" width="12.7109375" style="15" customWidth="1"/>
    <col min="14852" max="14852" width="12.85546875" style="15" customWidth="1"/>
    <col min="14853" max="14853" width="12.28515625" style="15" customWidth="1"/>
    <col min="14854" max="14854" width="10.28515625" style="15" customWidth="1"/>
    <col min="14855" max="14855" width="8.7109375" style="15" customWidth="1"/>
    <col min="14856" max="14856" width="11" style="15" customWidth="1"/>
    <col min="14857" max="14857" width="9.42578125" style="15" customWidth="1"/>
    <col min="14858" max="14858" width="10.42578125" style="15" customWidth="1"/>
    <col min="14859" max="14859" width="14.28515625" style="15" customWidth="1"/>
    <col min="14860" max="14861" width="9.5703125" style="15" customWidth="1"/>
    <col min="14862" max="14865" width="12" style="15" customWidth="1"/>
    <col min="14866" max="14866" width="12.5703125" style="15" customWidth="1"/>
    <col min="14867" max="14867" width="11" style="15" customWidth="1"/>
    <col min="14868" max="14868" width="10.85546875" style="15" customWidth="1"/>
    <col min="14869" max="14869" width="14.28515625" style="15" customWidth="1"/>
    <col min="14870" max="14870" width="10.5703125" style="15" bestFit="1" customWidth="1"/>
    <col min="14871" max="14871" width="9.28515625" style="15" bestFit="1" customWidth="1"/>
    <col min="14872" max="15104" width="9.140625" style="15"/>
    <col min="15105" max="15105" width="3" style="15" customWidth="1"/>
    <col min="15106" max="15106" width="88.42578125" style="15" customWidth="1"/>
    <col min="15107" max="15107" width="12.7109375" style="15" customWidth="1"/>
    <col min="15108" max="15108" width="12.85546875" style="15" customWidth="1"/>
    <col min="15109" max="15109" width="12.28515625" style="15" customWidth="1"/>
    <col min="15110" max="15110" width="10.28515625" style="15" customWidth="1"/>
    <col min="15111" max="15111" width="8.7109375" style="15" customWidth="1"/>
    <col min="15112" max="15112" width="11" style="15" customWidth="1"/>
    <col min="15113" max="15113" width="9.42578125" style="15" customWidth="1"/>
    <col min="15114" max="15114" width="10.42578125" style="15" customWidth="1"/>
    <col min="15115" max="15115" width="14.28515625" style="15" customWidth="1"/>
    <col min="15116" max="15117" width="9.5703125" style="15" customWidth="1"/>
    <col min="15118" max="15121" width="12" style="15" customWidth="1"/>
    <col min="15122" max="15122" width="12.5703125" style="15" customWidth="1"/>
    <col min="15123" max="15123" width="11" style="15" customWidth="1"/>
    <col min="15124" max="15124" width="10.85546875" style="15" customWidth="1"/>
    <col min="15125" max="15125" width="14.28515625" style="15" customWidth="1"/>
    <col min="15126" max="15126" width="10.5703125" style="15" bestFit="1" customWidth="1"/>
    <col min="15127" max="15127" width="9.28515625" style="15" bestFit="1" customWidth="1"/>
    <col min="15128" max="15360" width="9.140625" style="15"/>
    <col min="15361" max="15361" width="3" style="15" customWidth="1"/>
    <col min="15362" max="15362" width="88.42578125" style="15" customWidth="1"/>
    <col min="15363" max="15363" width="12.7109375" style="15" customWidth="1"/>
    <col min="15364" max="15364" width="12.85546875" style="15" customWidth="1"/>
    <col min="15365" max="15365" width="12.28515625" style="15" customWidth="1"/>
    <col min="15366" max="15366" width="10.28515625" style="15" customWidth="1"/>
    <col min="15367" max="15367" width="8.7109375" style="15" customWidth="1"/>
    <col min="15368" max="15368" width="11" style="15" customWidth="1"/>
    <col min="15369" max="15369" width="9.42578125" style="15" customWidth="1"/>
    <col min="15370" max="15370" width="10.42578125" style="15" customWidth="1"/>
    <col min="15371" max="15371" width="14.28515625" style="15" customWidth="1"/>
    <col min="15372" max="15373" width="9.5703125" style="15" customWidth="1"/>
    <col min="15374" max="15377" width="12" style="15" customWidth="1"/>
    <col min="15378" max="15378" width="12.5703125" style="15" customWidth="1"/>
    <col min="15379" max="15379" width="11" style="15" customWidth="1"/>
    <col min="15380" max="15380" width="10.85546875" style="15" customWidth="1"/>
    <col min="15381" max="15381" width="14.28515625" style="15" customWidth="1"/>
    <col min="15382" max="15382" width="10.5703125" style="15" bestFit="1" customWidth="1"/>
    <col min="15383" max="15383" width="9.28515625" style="15" bestFit="1" customWidth="1"/>
    <col min="15384" max="15616" width="9.140625" style="15"/>
    <col min="15617" max="15617" width="3" style="15" customWidth="1"/>
    <col min="15618" max="15618" width="88.42578125" style="15" customWidth="1"/>
    <col min="15619" max="15619" width="12.7109375" style="15" customWidth="1"/>
    <col min="15620" max="15620" width="12.85546875" style="15" customWidth="1"/>
    <col min="15621" max="15621" width="12.28515625" style="15" customWidth="1"/>
    <col min="15622" max="15622" width="10.28515625" style="15" customWidth="1"/>
    <col min="15623" max="15623" width="8.7109375" style="15" customWidth="1"/>
    <col min="15624" max="15624" width="11" style="15" customWidth="1"/>
    <col min="15625" max="15625" width="9.42578125" style="15" customWidth="1"/>
    <col min="15626" max="15626" width="10.42578125" style="15" customWidth="1"/>
    <col min="15627" max="15627" width="14.28515625" style="15" customWidth="1"/>
    <col min="15628" max="15629" width="9.5703125" style="15" customWidth="1"/>
    <col min="15630" max="15633" width="12" style="15" customWidth="1"/>
    <col min="15634" max="15634" width="12.5703125" style="15" customWidth="1"/>
    <col min="15635" max="15635" width="11" style="15" customWidth="1"/>
    <col min="15636" max="15636" width="10.85546875" style="15" customWidth="1"/>
    <col min="15637" max="15637" width="14.28515625" style="15" customWidth="1"/>
    <col min="15638" max="15638" width="10.5703125" style="15" bestFit="1" customWidth="1"/>
    <col min="15639" max="15639" width="9.28515625" style="15" bestFit="1" customWidth="1"/>
    <col min="15640" max="15872" width="9.140625" style="15"/>
    <col min="15873" max="15873" width="3" style="15" customWidth="1"/>
    <col min="15874" max="15874" width="88.42578125" style="15" customWidth="1"/>
    <col min="15875" max="15875" width="12.7109375" style="15" customWidth="1"/>
    <col min="15876" max="15876" width="12.85546875" style="15" customWidth="1"/>
    <col min="15877" max="15877" width="12.28515625" style="15" customWidth="1"/>
    <col min="15878" max="15878" width="10.28515625" style="15" customWidth="1"/>
    <col min="15879" max="15879" width="8.7109375" style="15" customWidth="1"/>
    <col min="15880" max="15880" width="11" style="15" customWidth="1"/>
    <col min="15881" max="15881" width="9.42578125" style="15" customWidth="1"/>
    <col min="15882" max="15882" width="10.42578125" style="15" customWidth="1"/>
    <col min="15883" max="15883" width="14.28515625" style="15" customWidth="1"/>
    <col min="15884" max="15885" width="9.5703125" style="15" customWidth="1"/>
    <col min="15886" max="15889" width="12" style="15" customWidth="1"/>
    <col min="15890" max="15890" width="12.5703125" style="15" customWidth="1"/>
    <col min="15891" max="15891" width="11" style="15" customWidth="1"/>
    <col min="15892" max="15892" width="10.85546875" style="15" customWidth="1"/>
    <col min="15893" max="15893" width="14.28515625" style="15" customWidth="1"/>
    <col min="15894" max="15894" width="10.5703125" style="15" bestFit="1" customWidth="1"/>
    <col min="15895" max="15895" width="9.28515625" style="15" bestFit="1" customWidth="1"/>
    <col min="15896" max="16128" width="9.140625" style="15"/>
    <col min="16129" max="16129" width="3" style="15" customWidth="1"/>
    <col min="16130" max="16130" width="88.42578125" style="15" customWidth="1"/>
    <col min="16131" max="16131" width="12.7109375" style="15" customWidth="1"/>
    <col min="16132" max="16132" width="12.85546875" style="15" customWidth="1"/>
    <col min="16133" max="16133" width="12.28515625" style="15" customWidth="1"/>
    <col min="16134" max="16134" width="10.28515625" style="15" customWidth="1"/>
    <col min="16135" max="16135" width="8.7109375" style="15" customWidth="1"/>
    <col min="16136" max="16136" width="11" style="15" customWidth="1"/>
    <col min="16137" max="16137" width="9.42578125" style="15" customWidth="1"/>
    <col min="16138" max="16138" width="10.42578125" style="15" customWidth="1"/>
    <col min="16139" max="16139" width="14.28515625" style="15" customWidth="1"/>
    <col min="16140" max="16141" width="9.5703125" style="15" customWidth="1"/>
    <col min="16142" max="16145" width="12" style="15" customWidth="1"/>
    <col min="16146" max="16146" width="12.5703125" style="15" customWidth="1"/>
    <col min="16147" max="16147" width="11" style="15" customWidth="1"/>
    <col min="16148" max="16148" width="10.85546875" style="15" customWidth="1"/>
    <col min="16149" max="16149" width="14.28515625" style="15" customWidth="1"/>
    <col min="16150" max="16150" width="10.5703125" style="15" bestFit="1" customWidth="1"/>
    <col min="16151" max="16151" width="9.28515625" style="15" bestFit="1" customWidth="1"/>
    <col min="16152" max="16384" width="9.140625" style="15"/>
  </cols>
  <sheetData>
    <row r="1" spans="1:20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26.25" customHeight="1" x14ac:dyDescent="0.35">
      <c r="A2" s="3189" t="s">
        <v>32</v>
      </c>
      <c r="B2" s="3189"/>
      <c r="C2" s="3189"/>
      <c r="D2" s="3189"/>
      <c r="E2" s="3189"/>
      <c r="F2" s="3189"/>
      <c r="G2" s="3189"/>
      <c r="H2" s="3189"/>
      <c r="I2" s="3189"/>
      <c r="J2" s="3189"/>
      <c r="K2" s="3189"/>
      <c r="L2" s="3189"/>
      <c r="M2" s="3189"/>
      <c r="N2" s="3189"/>
      <c r="O2" s="3189"/>
      <c r="P2" s="3189"/>
      <c r="Q2" s="3189"/>
      <c r="R2" s="3189"/>
      <c r="S2" s="3189"/>
      <c r="T2" s="3189"/>
    </row>
    <row r="3" spans="1:20" ht="37.5" customHeight="1" x14ac:dyDescent="0.35">
      <c r="A3" s="3190" t="s">
        <v>388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3190"/>
      <c r="O3" s="3190"/>
      <c r="P3" s="3190"/>
      <c r="Q3" s="3190"/>
      <c r="R3" s="3190"/>
      <c r="S3" s="3190"/>
      <c r="T3" s="3190"/>
    </row>
    <row r="4" spans="1:20" ht="33" customHeight="1" thickBot="1" x14ac:dyDescent="0.4">
      <c r="B4" s="16"/>
    </row>
    <row r="5" spans="1:20" ht="33" customHeight="1" x14ac:dyDescent="0.35">
      <c r="B5" s="3191" t="s">
        <v>9</v>
      </c>
      <c r="C5" s="3205" t="s">
        <v>0</v>
      </c>
      <c r="D5" s="3219"/>
      <c r="E5" s="3219"/>
      <c r="F5" s="3205" t="s">
        <v>1</v>
      </c>
      <c r="G5" s="3219"/>
      <c r="H5" s="3222"/>
      <c r="I5" s="3206" t="s">
        <v>2</v>
      </c>
      <c r="J5" s="3219"/>
      <c r="K5" s="3219"/>
      <c r="L5" s="3205" t="s">
        <v>3</v>
      </c>
      <c r="M5" s="3219"/>
      <c r="N5" s="3222"/>
      <c r="O5" s="3205">
        <v>5</v>
      </c>
      <c r="P5" s="3219"/>
      <c r="Q5" s="3219"/>
      <c r="R5" s="3181" t="s">
        <v>6</v>
      </c>
      <c r="S5" s="3182"/>
      <c r="T5" s="3183"/>
    </row>
    <row r="6" spans="1:20" ht="33" customHeight="1" thickBot="1" x14ac:dyDescent="0.4">
      <c r="B6" s="3192"/>
      <c r="C6" s="3220"/>
      <c r="D6" s="3221"/>
      <c r="E6" s="3221"/>
      <c r="F6" s="3223"/>
      <c r="G6" s="3224"/>
      <c r="H6" s="3225"/>
      <c r="I6" s="3224"/>
      <c r="J6" s="3224"/>
      <c r="K6" s="3224"/>
      <c r="L6" s="3226"/>
      <c r="M6" s="3227"/>
      <c r="N6" s="3228"/>
      <c r="O6" s="3220"/>
      <c r="P6" s="3221"/>
      <c r="Q6" s="3221"/>
      <c r="R6" s="3184"/>
      <c r="S6" s="3185"/>
      <c r="T6" s="3186"/>
    </row>
    <row r="7" spans="1:20" ht="99.75" customHeight="1" thickBot="1" x14ac:dyDescent="0.4">
      <c r="B7" s="3204"/>
      <c r="C7" s="210" t="s">
        <v>26</v>
      </c>
      <c r="D7" s="212" t="s">
        <v>27</v>
      </c>
      <c r="E7" s="213" t="s">
        <v>4</v>
      </c>
      <c r="F7" s="210" t="s">
        <v>26</v>
      </c>
      <c r="G7" s="212" t="s">
        <v>27</v>
      </c>
      <c r="H7" s="213" t="s">
        <v>4</v>
      </c>
      <c r="I7" s="210" t="s">
        <v>26</v>
      </c>
      <c r="J7" s="212" t="s">
        <v>27</v>
      </c>
      <c r="K7" s="213" t="s">
        <v>4</v>
      </c>
      <c r="L7" s="210" t="s">
        <v>26</v>
      </c>
      <c r="M7" s="212" t="s">
        <v>27</v>
      </c>
      <c r="N7" s="213" t="s">
        <v>4</v>
      </c>
      <c r="O7" s="210" t="s">
        <v>26</v>
      </c>
      <c r="P7" s="212" t="s">
        <v>27</v>
      </c>
      <c r="Q7" s="214" t="s">
        <v>4</v>
      </c>
      <c r="R7" s="210" t="s">
        <v>26</v>
      </c>
      <c r="S7" s="212" t="s">
        <v>27</v>
      </c>
      <c r="T7" s="214" t="s">
        <v>4</v>
      </c>
    </row>
    <row r="8" spans="1:20" ht="34.5" customHeight="1" thickBot="1" x14ac:dyDescent="0.4">
      <c r="B8" s="66" t="s">
        <v>22</v>
      </c>
      <c r="C8" s="132"/>
      <c r="D8" s="133"/>
      <c r="E8" s="134"/>
      <c r="F8" s="112"/>
      <c r="G8" s="112"/>
      <c r="H8" s="121"/>
      <c r="I8" s="137"/>
      <c r="J8" s="133"/>
      <c r="K8" s="134"/>
      <c r="L8" s="112"/>
      <c r="M8" s="112"/>
      <c r="N8" s="121"/>
      <c r="O8" s="139"/>
      <c r="P8" s="140"/>
      <c r="Q8" s="134"/>
      <c r="R8" s="122"/>
      <c r="S8" s="122"/>
      <c r="T8" s="123"/>
    </row>
    <row r="9" spans="1:20" ht="31.5" customHeight="1" x14ac:dyDescent="0.35">
      <c r="B9" s="2615" t="s">
        <v>38</v>
      </c>
      <c r="C9" s="191">
        <f>C23+C16</f>
        <v>0</v>
      </c>
      <c r="D9" s="191">
        <f>D23+D16</f>
        <v>73</v>
      </c>
      <c r="E9" s="2616">
        <f t="shared" ref="E9:T9" si="0">E23+E16</f>
        <v>73</v>
      </c>
      <c r="F9" s="191">
        <f t="shared" si="0"/>
        <v>0</v>
      </c>
      <c r="G9" s="191">
        <f t="shared" si="0"/>
        <v>104</v>
      </c>
      <c r="H9" s="2616">
        <f t="shared" si="0"/>
        <v>104</v>
      </c>
      <c r="I9" s="191">
        <f t="shared" si="0"/>
        <v>0</v>
      </c>
      <c r="J9" s="191">
        <f t="shared" si="0"/>
        <v>139</v>
      </c>
      <c r="K9" s="2616">
        <f t="shared" si="0"/>
        <v>139</v>
      </c>
      <c r="L9" s="191">
        <f t="shared" si="0"/>
        <v>1</v>
      </c>
      <c r="M9" s="191">
        <f t="shared" si="0"/>
        <v>106</v>
      </c>
      <c r="N9" s="2616">
        <f t="shared" si="0"/>
        <v>107</v>
      </c>
      <c r="O9" s="191">
        <f t="shared" si="0"/>
        <v>1</v>
      </c>
      <c r="P9" s="191">
        <f t="shared" si="0"/>
        <v>96</v>
      </c>
      <c r="Q9" s="2616">
        <f t="shared" si="0"/>
        <v>97</v>
      </c>
      <c r="R9" s="2616">
        <f t="shared" si="0"/>
        <v>2</v>
      </c>
      <c r="S9" s="2616">
        <f t="shared" si="0"/>
        <v>518</v>
      </c>
      <c r="T9" s="2617">
        <f t="shared" si="0"/>
        <v>520</v>
      </c>
    </row>
    <row r="10" spans="1:20" ht="27.75" hidden="1" customHeight="1" x14ac:dyDescent="0.35">
      <c r="B10" s="215" t="s">
        <v>35</v>
      </c>
      <c r="C10" s="95">
        <f>C24+C17</f>
        <v>0</v>
      </c>
      <c r="D10" s="95">
        <f t="shared" ref="D10:T11" si="1">D24+D17</f>
        <v>0</v>
      </c>
      <c r="E10" s="237">
        <f t="shared" si="1"/>
        <v>0</v>
      </c>
      <c r="F10" s="95">
        <f t="shared" si="1"/>
        <v>0</v>
      </c>
      <c r="G10" s="95">
        <f t="shared" si="1"/>
        <v>0</v>
      </c>
      <c r="H10" s="237">
        <f t="shared" si="1"/>
        <v>0</v>
      </c>
      <c r="I10" s="95">
        <f t="shared" si="1"/>
        <v>0</v>
      </c>
      <c r="J10" s="95">
        <f t="shared" si="1"/>
        <v>0</v>
      </c>
      <c r="K10" s="237">
        <f t="shared" si="1"/>
        <v>0</v>
      </c>
      <c r="L10" s="95">
        <f t="shared" si="1"/>
        <v>0</v>
      </c>
      <c r="M10" s="95">
        <f t="shared" si="1"/>
        <v>0</v>
      </c>
      <c r="N10" s="237">
        <f t="shared" si="1"/>
        <v>0</v>
      </c>
      <c r="O10" s="95">
        <f t="shared" si="1"/>
        <v>0</v>
      </c>
      <c r="P10" s="95">
        <f t="shared" si="1"/>
        <v>0</v>
      </c>
      <c r="Q10" s="237">
        <f t="shared" si="1"/>
        <v>0</v>
      </c>
      <c r="R10" s="237">
        <f t="shared" si="1"/>
        <v>0</v>
      </c>
      <c r="S10" s="237">
        <f t="shared" si="1"/>
        <v>0</v>
      </c>
      <c r="T10" s="1232">
        <f t="shared" si="1"/>
        <v>0</v>
      </c>
    </row>
    <row r="11" spans="1:20" ht="34.5" customHeight="1" thickBot="1" x14ac:dyDescent="0.4">
      <c r="B11" s="215" t="s">
        <v>36</v>
      </c>
      <c r="C11" s="95">
        <f>C25+C18</f>
        <v>0</v>
      </c>
      <c r="D11" s="95">
        <f>D25+D18</f>
        <v>2</v>
      </c>
      <c r="E11" s="237">
        <f t="shared" si="1"/>
        <v>2</v>
      </c>
      <c r="F11" s="95">
        <f t="shared" si="1"/>
        <v>0</v>
      </c>
      <c r="G11" s="95">
        <f t="shared" si="1"/>
        <v>0</v>
      </c>
      <c r="H11" s="237">
        <f t="shared" si="1"/>
        <v>0</v>
      </c>
      <c r="I11" s="95">
        <f t="shared" si="1"/>
        <v>0</v>
      </c>
      <c r="J11" s="95">
        <f t="shared" si="1"/>
        <v>2</v>
      </c>
      <c r="K11" s="237">
        <f t="shared" si="1"/>
        <v>2</v>
      </c>
      <c r="L11" s="95">
        <f t="shared" si="1"/>
        <v>4</v>
      </c>
      <c r="M11" s="95">
        <f t="shared" si="1"/>
        <v>4</v>
      </c>
      <c r="N11" s="237">
        <f t="shared" si="1"/>
        <v>8</v>
      </c>
      <c r="O11" s="95">
        <f t="shared" si="1"/>
        <v>5</v>
      </c>
      <c r="P11" s="95">
        <f t="shared" si="1"/>
        <v>3</v>
      </c>
      <c r="Q11" s="237">
        <f t="shared" si="1"/>
        <v>8</v>
      </c>
      <c r="R11" s="237">
        <f t="shared" si="1"/>
        <v>9</v>
      </c>
      <c r="S11" s="237">
        <f t="shared" si="1"/>
        <v>11</v>
      </c>
      <c r="T11" s="1232">
        <f t="shared" si="1"/>
        <v>20</v>
      </c>
    </row>
    <row r="12" spans="1:20" ht="33" hidden="1" customHeight="1" x14ac:dyDescent="0.35">
      <c r="B12" s="21"/>
      <c r="C12" s="95">
        <f t="shared" ref="C12:N12" si="2">C27+C19</f>
        <v>0</v>
      </c>
      <c r="D12" s="165">
        <f t="shared" si="2"/>
        <v>0</v>
      </c>
      <c r="E12" s="90">
        <f t="shared" si="2"/>
        <v>0</v>
      </c>
      <c r="F12" s="95">
        <f t="shared" si="2"/>
        <v>0</v>
      </c>
      <c r="G12" s="165">
        <f t="shared" si="2"/>
        <v>0</v>
      </c>
      <c r="H12" s="90">
        <f t="shared" si="2"/>
        <v>0</v>
      </c>
      <c r="I12" s="95">
        <f t="shared" si="2"/>
        <v>0</v>
      </c>
      <c r="J12" s="165">
        <f t="shared" si="2"/>
        <v>0</v>
      </c>
      <c r="K12" s="90">
        <f t="shared" si="2"/>
        <v>0</v>
      </c>
      <c r="L12" s="95">
        <f t="shared" si="2"/>
        <v>0</v>
      </c>
      <c r="M12" s="165">
        <f t="shared" si="2"/>
        <v>0</v>
      </c>
      <c r="N12" s="90">
        <f t="shared" si="2"/>
        <v>0</v>
      </c>
      <c r="O12" s="95">
        <f>O27+O19</f>
        <v>0</v>
      </c>
      <c r="P12" s="165">
        <f>P27+P19</f>
        <v>0</v>
      </c>
      <c r="Q12" s="90">
        <f>Q27+Q19</f>
        <v>0</v>
      </c>
      <c r="R12" s="138">
        <f>C12+F12+I12+L12+O12</f>
        <v>0</v>
      </c>
      <c r="S12" s="87">
        <f>D12+G12+J12+M12+P12</f>
        <v>0</v>
      </c>
      <c r="T12" s="88">
        <f>SUM(R12:S12)</f>
        <v>0</v>
      </c>
    </row>
    <row r="13" spans="1:20" ht="34.5" customHeight="1" thickBot="1" x14ac:dyDescent="0.4">
      <c r="B13" s="66" t="s">
        <v>16</v>
      </c>
      <c r="C13" s="56">
        <f t="shared" ref="C13:H13" si="3">SUM(C9:C12)</f>
        <v>0</v>
      </c>
      <c r="D13" s="147">
        <f t="shared" si="3"/>
        <v>75</v>
      </c>
      <c r="E13" s="120">
        <f t="shared" si="3"/>
        <v>75</v>
      </c>
      <c r="F13" s="76">
        <f t="shared" si="3"/>
        <v>0</v>
      </c>
      <c r="G13" s="147">
        <f t="shared" si="3"/>
        <v>104</v>
      </c>
      <c r="H13" s="148">
        <f t="shared" si="3"/>
        <v>104</v>
      </c>
      <c r="I13" s="56">
        <f>SUM(I9+I11)</f>
        <v>0</v>
      </c>
      <c r="J13" s="147">
        <f t="shared" ref="J13:T13" si="4">SUM(J9:J12)</f>
        <v>141</v>
      </c>
      <c r="K13" s="120">
        <f t="shared" si="4"/>
        <v>141</v>
      </c>
      <c r="L13" s="76">
        <f t="shared" si="4"/>
        <v>5</v>
      </c>
      <c r="M13" s="147">
        <f t="shared" si="4"/>
        <v>110</v>
      </c>
      <c r="N13" s="148">
        <f t="shared" si="4"/>
        <v>115</v>
      </c>
      <c r="O13" s="56">
        <f t="shared" si="4"/>
        <v>6</v>
      </c>
      <c r="P13" s="147">
        <f t="shared" si="4"/>
        <v>99</v>
      </c>
      <c r="Q13" s="120">
        <f t="shared" si="4"/>
        <v>105</v>
      </c>
      <c r="R13" s="76">
        <f t="shared" si="4"/>
        <v>11</v>
      </c>
      <c r="S13" s="147">
        <f t="shared" si="4"/>
        <v>529</v>
      </c>
      <c r="T13" s="120">
        <f t="shared" si="4"/>
        <v>540</v>
      </c>
    </row>
    <row r="14" spans="1:20" ht="30.75" customHeight="1" thickBot="1" x14ac:dyDescent="0.4">
      <c r="B14" s="17" t="s">
        <v>23</v>
      </c>
      <c r="C14" s="54"/>
      <c r="D14" s="86"/>
      <c r="E14" s="85"/>
      <c r="F14" s="156"/>
      <c r="G14" s="86"/>
      <c r="H14" s="85"/>
      <c r="I14" s="156"/>
      <c r="J14" s="86"/>
      <c r="K14" s="85"/>
      <c r="L14" s="156"/>
      <c r="M14" s="86"/>
      <c r="N14" s="85"/>
      <c r="O14" s="54"/>
      <c r="P14" s="86"/>
      <c r="Q14" s="85"/>
      <c r="R14" s="156"/>
      <c r="S14" s="156"/>
      <c r="T14" s="158"/>
    </row>
    <row r="15" spans="1:20" ht="30.75" customHeight="1" thickBot="1" x14ac:dyDescent="0.4">
      <c r="B15" s="173" t="s">
        <v>11</v>
      </c>
      <c r="C15" s="174"/>
      <c r="D15" s="175"/>
      <c r="E15" s="148"/>
      <c r="F15" s="174"/>
      <c r="G15" s="175"/>
      <c r="H15" s="120"/>
      <c r="I15" s="176"/>
      <c r="J15" s="175" t="s">
        <v>7</v>
      </c>
      <c r="K15" s="148"/>
      <c r="L15" s="174"/>
      <c r="M15" s="175"/>
      <c r="N15" s="148"/>
      <c r="O15" s="56"/>
      <c r="P15" s="147"/>
      <c r="Q15" s="148"/>
      <c r="R15" s="177"/>
      <c r="S15" s="177"/>
      <c r="T15" s="178"/>
    </row>
    <row r="16" spans="1:20" ht="30" customHeight="1" x14ac:dyDescent="0.35">
      <c r="B16" s="215" t="s">
        <v>38</v>
      </c>
      <c r="C16" s="98"/>
      <c r="D16" s="99">
        <v>72</v>
      </c>
      <c r="E16" s="100">
        <f>SUM(C16:D16)</f>
        <v>72</v>
      </c>
      <c r="F16" s="98"/>
      <c r="G16" s="99">
        <v>100</v>
      </c>
      <c r="H16" s="100">
        <f>SUM(F16:G16)</f>
        <v>100</v>
      </c>
      <c r="I16" s="98"/>
      <c r="J16" s="99">
        <v>135</v>
      </c>
      <c r="K16" s="100">
        <f>SUM(I16:J16)</f>
        <v>135</v>
      </c>
      <c r="L16" s="98">
        <v>1</v>
      </c>
      <c r="M16" s="99">
        <v>104</v>
      </c>
      <c r="N16" s="100">
        <f>SUM(L16:M16)</f>
        <v>105</v>
      </c>
      <c r="O16" s="98">
        <v>1</v>
      </c>
      <c r="P16" s="99">
        <v>94</v>
      </c>
      <c r="Q16" s="100">
        <f>SUM(O16:P16)</f>
        <v>95</v>
      </c>
      <c r="R16" s="115">
        <f t="shared" ref="R16:S18" si="5">C16+F16+I16+L16+O16</f>
        <v>2</v>
      </c>
      <c r="S16" s="116">
        <f t="shared" si="5"/>
        <v>505</v>
      </c>
      <c r="T16" s="117">
        <f>SUM(R16:S16)</f>
        <v>507</v>
      </c>
    </row>
    <row r="17" spans="2:21" ht="25.5" hidden="1" customHeight="1" x14ac:dyDescent="0.35">
      <c r="B17" s="215" t="s">
        <v>35</v>
      </c>
      <c r="C17" s="109"/>
      <c r="D17" s="110"/>
      <c r="E17" s="111">
        <f>SUM(C17:D17)</f>
        <v>0</v>
      </c>
      <c r="F17" s="109"/>
      <c r="G17" s="110"/>
      <c r="H17" s="111">
        <f>SUM(F17:G17)</f>
        <v>0</v>
      </c>
      <c r="I17" s="109"/>
      <c r="J17" s="110"/>
      <c r="K17" s="111">
        <f>SUM(I17:J17)</f>
        <v>0</v>
      </c>
      <c r="L17" s="109"/>
      <c r="M17" s="110"/>
      <c r="N17" s="111">
        <f>SUM(L17:M17)</f>
        <v>0</v>
      </c>
      <c r="O17" s="109"/>
      <c r="P17" s="110"/>
      <c r="Q17" s="111">
        <f>SUM(O17:P17)</f>
        <v>0</v>
      </c>
      <c r="R17" s="82">
        <f t="shared" si="5"/>
        <v>0</v>
      </c>
      <c r="S17" s="83">
        <f t="shared" si="5"/>
        <v>0</v>
      </c>
      <c r="T17" s="73">
        <f>SUM(R17:S17)</f>
        <v>0</v>
      </c>
    </row>
    <row r="18" spans="2:21" ht="31.5" customHeight="1" thickBot="1" x14ac:dyDescent="0.4">
      <c r="B18" s="215" t="s">
        <v>36</v>
      </c>
      <c r="C18" s="103"/>
      <c r="D18" s="81">
        <v>2</v>
      </c>
      <c r="E18" s="78">
        <f>SUM(C18:D18)</f>
        <v>2</v>
      </c>
      <c r="F18" s="103"/>
      <c r="G18" s="81"/>
      <c r="H18" s="78">
        <f>SUM(F18:G18)</f>
        <v>0</v>
      </c>
      <c r="I18" s="103"/>
      <c r="J18" s="81">
        <v>2</v>
      </c>
      <c r="K18" s="78">
        <f>SUM(I18:J18)</f>
        <v>2</v>
      </c>
      <c r="L18" s="103">
        <v>4</v>
      </c>
      <c r="M18" s="81">
        <v>4</v>
      </c>
      <c r="N18" s="78">
        <f>SUM(L18:M18)</f>
        <v>8</v>
      </c>
      <c r="O18" s="103">
        <v>5</v>
      </c>
      <c r="P18" s="81">
        <v>3</v>
      </c>
      <c r="Q18" s="78">
        <f>SUM(O18:P18)</f>
        <v>8</v>
      </c>
      <c r="R18" s="82">
        <f t="shared" si="5"/>
        <v>9</v>
      </c>
      <c r="S18" s="83">
        <f t="shared" si="5"/>
        <v>11</v>
      </c>
      <c r="T18" s="73">
        <f>SUM(R18:S18)</f>
        <v>20</v>
      </c>
    </row>
    <row r="19" spans="2:21" ht="30" hidden="1" customHeight="1" x14ac:dyDescent="0.35">
      <c r="B19" s="21"/>
      <c r="C19" s="103">
        <v>0</v>
      </c>
      <c r="D19" s="81">
        <v>0</v>
      </c>
      <c r="E19" s="78">
        <f>SUM(C19:D19)</f>
        <v>0</v>
      </c>
      <c r="F19" s="103">
        <v>0</v>
      </c>
      <c r="G19" s="81">
        <v>0</v>
      </c>
      <c r="H19" s="78">
        <f>SUM(F19:G19)</f>
        <v>0</v>
      </c>
      <c r="I19" s="103">
        <v>0</v>
      </c>
      <c r="J19" s="81">
        <v>0</v>
      </c>
      <c r="K19" s="78">
        <f>SUM(I19:J19)</f>
        <v>0</v>
      </c>
      <c r="L19" s="103">
        <v>0</v>
      </c>
      <c r="M19" s="81">
        <v>0</v>
      </c>
      <c r="N19" s="78">
        <f>SUM(L19:M19)</f>
        <v>0</v>
      </c>
      <c r="O19" s="103">
        <v>0</v>
      </c>
      <c r="P19" s="81">
        <v>0</v>
      </c>
      <c r="Q19" s="78">
        <f>SUM(O19:P19)</f>
        <v>0</v>
      </c>
      <c r="R19" s="82">
        <f>C19+F19+I19+L19+O19</f>
        <v>0</v>
      </c>
      <c r="S19" s="83">
        <f>D19+G19+J19+M19+P19</f>
        <v>0</v>
      </c>
      <c r="T19" s="73">
        <f>SUM(R19:S19)</f>
        <v>0</v>
      </c>
    </row>
    <row r="20" spans="2:21" ht="36" hidden="1" customHeight="1" x14ac:dyDescent="0.35">
      <c r="B20" s="21"/>
      <c r="C20" s="103">
        <v>0</v>
      </c>
      <c r="D20" s="81">
        <v>0</v>
      </c>
      <c r="E20" s="78">
        <f>SUM(C20:D20)</f>
        <v>0</v>
      </c>
      <c r="F20" s="103">
        <v>0</v>
      </c>
      <c r="G20" s="81">
        <v>0</v>
      </c>
      <c r="H20" s="78">
        <f>SUM(F20:G20)</f>
        <v>0</v>
      </c>
      <c r="I20" s="103">
        <v>0</v>
      </c>
      <c r="J20" s="81">
        <v>0</v>
      </c>
      <c r="K20" s="78">
        <f>SUM(I20:J20)</f>
        <v>0</v>
      </c>
      <c r="L20" s="103">
        <v>0</v>
      </c>
      <c r="M20" s="81">
        <v>0</v>
      </c>
      <c r="N20" s="78">
        <f>SUM(L20:M20)</f>
        <v>0</v>
      </c>
      <c r="O20" s="103">
        <v>0</v>
      </c>
      <c r="P20" s="81">
        <v>0</v>
      </c>
      <c r="Q20" s="78">
        <f>SUM(O20:P20)</f>
        <v>0</v>
      </c>
      <c r="R20" s="82">
        <f>C20+F20+I20+L20+O20</f>
        <v>0</v>
      </c>
      <c r="S20" s="83">
        <f>D20+G20+J20+M20+P20</f>
        <v>0</v>
      </c>
      <c r="T20" s="73">
        <f>SUM(R20:S20)</f>
        <v>0</v>
      </c>
    </row>
    <row r="21" spans="2:21" ht="24.95" customHeight="1" thickBot="1" x14ac:dyDescent="0.4">
      <c r="B21" s="40" t="s">
        <v>8</v>
      </c>
      <c r="C21" s="54">
        <f t="shared" ref="C21:T21" si="6">SUM(C16:C20)</f>
        <v>0</v>
      </c>
      <c r="D21" s="54">
        <f t="shared" si="6"/>
        <v>74</v>
      </c>
      <c r="E21" s="54">
        <f t="shared" si="6"/>
        <v>74</v>
      </c>
      <c r="F21" s="54">
        <f t="shared" si="6"/>
        <v>0</v>
      </c>
      <c r="G21" s="54">
        <f t="shared" si="6"/>
        <v>100</v>
      </c>
      <c r="H21" s="54">
        <f t="shared" si="6"/>
        <v>100</v>
      </c>
      <c r="I21" s="54">
        <f t="shared" si="6"/>
        <v>0</v>
      </c>
      <c r="J21" s="54">
        <f t="shared" si="6"/>
        <v>137</v>
      </c>
      <c r="K21" s="54">
        <f t="shared" si="6"/>
        <v>137</v>
      </c>
      <c r="L21" s="54">
        <f t="shared" si="6"/>
        <v>5</v>
      </c>
      <c r="M21" s="54">
        <f t="shared" si="6"/>
        <v>108</v>
      </c>
      <c r="N21" s="54">
        <f t="shared" si="6"/>
        <v>113</v>
      </c>
      <c r="O21" s="54">
        <f t="shared" si="6"/>
        <v>6</v>
      </c>
      <c r="P21" s="54">
        <f t="shared" si="6"/>
        <v>97</v>
      </c>
      <c r="Q21" s="54">
        <f t="shared" si="6"/>
        <v>103</v>
      </c>
      <c r="R21" s="54">
        <f t="shared" si="6"/>
        <v>11</v>
      </c>
      <c r="S21" s="54">
        <f t="shared" si="6"/>
        <v>516</v>
      </c>
      <c r="T21" s="60">
        <f t="shared" si="6"/>
        <v>527</v>
      </c>
    </row>
    <row r="22" spans="2:21" ht="30.75" customHeight="1" thickBot="1" x14ac:dyDescent="0.4">
      <c r="B22" s="2618" t="s">
        <v>25</v>
      </c>
      <c r="C22" s="174"/>
      <c r="D22" s="176"/>
      <c r="E22" s="849"/>
      <c r="F22" s="174"/>
      <c r="G22" s="176"/>
      <c r="H22" s="850"/>
      <c r="I22" s="176"/>
      <c r="J22" s="176"/>
      <c r="K22" s="849"/>
      <c r="L22" s="174"/>
      <c r="M22" s="176"/>
      <c r="N22" s="850"/>
      <c r="O22" s="176"/>
      <c r="P22" s="176"/>
      <c r="Q22" s="849"/>
      <c r="R22" s="174"/>
      <c r="S22" s="176"/>
      <c r="T22" s="2619"/>
    </row>
    <row r="23" spans="2:21" ht="24.95" customHeight="1" x14ac:dyDescent="0.35">
      <c r="B23" s="234" t="s">
        <v>38</v>
      </c>
      <c r="C23" s="98">
        <v>0</v>
      </c>
      <c r="D23" s="99">
        <v>1</v>
      </c>
      <c r="E23" s="100">
        <f>SUM(C23:D23)</f>
        <v>1</v>
      </c>
      <c r="F23" s="98">
        <v>0</v>
      </c>
      <c r="G23" s="99">
        <v>4</v>
      </c>
      <c r="H23" s="101">
        <f>SUM(F23:G23)</f>
        <v>4</v>
      </c>
      <c r="I23" s="102">
        <v>0</v>
      </c>
      <c r="J23" s="99">
        <v>4</v>
      </c>
      <c r="K23" s="100">
        <f>SUM(I23:J23)</f>
        <v>4</v>
      </c>
      <c r="L23" s="98">
        <v>0</v>
      </c>
      <c r="M23" s="99">
        <v>2</v>
      </c>
      <c r="N23" s="2614">
        <f>SUM(L23:M23)</f>
        <v>2</v>
      </c>
      <c r="O23" s="104">
        <v>0</v>
      </c>
      <c r="P23" s="105">
        <v>2</v>
      </c>
      <c r="Q23" s="100">
        <f>SUM(O23:P23)</f>
        <v>2</v>
      </c>
      <c r="R23" s="106">
        <f t="shared" ref="R23:S27" si="7">C23+F23+I23+L23+O23</f>
        <v>0</v>
      </c>
      <c r="S23" s="107">
        <f t="shared" si="7"/>
        <v>13</v>
      </c>
      <c r="T23" s="108">
        <f>SUM(R23:S23)</f>
        <v>13</v>
      </c>
    </row>
    <row r="24" spans="2:21" ht="24.95" hidden="1" customHeight="1" x14ac:dyDescent="0.35">
      <c r="B24" s="215" t="s">
        <v>35</v>
      </c>
      <c r="C24" s="109">
        <v>0</v>
      </c>
      <c r="D24" s="110">
        <v>0</v>
      </c>
      <c r="E24" s="111">
        <f>SUM(C24:D24)</f>
        <v>0</v>
      </c>
      <c r="F24" s="109">
        <v>0</v>
      </c>
      <c r="G24" s="110">
        <v>0</v>
      </c>
      <c r="H24" s="79">
        <f>SUM(F24:G24)</f>
        <v>0</v>
      </c>
      <c r="I24" s="112">
        <v>0</v>
      </c>
      <c r="J24" s="110">
        <v>0</v>
      </c>
      <c r="K24" s="111">
        <f>SUM(I24:J24)</f>
        <v>0</v>
      </c>
      <c r="L24" s="109">
        <v>0</v>
      </c>
      <c r="M24" s="110">
        <v>0</v>
      </c>
      <c r="N24" s="101">
        <f>SUM(L24:M24)</f>
        <v>0</v>
      </c>
      <c r="O24" s="113">
        <v>0</v>
      </c>
      <c r="P24" s="114">
        <v>0</v>
      </c>
      <c r="Q24" s="111">
        <f>SUM(O24:P24)</f>
        <v>0</v>
      </c>
      <c r="R24" s="115">
        <f t="shared" si="7"/>
        <v>0</v>
      </c>
      <c r="S24" s="116">
        <f t="shared" si="7"/>
        <v>0</v>
      </c>
      <c r="T24" s="117">
        <f>SUM(R24:S24)</f>
        <v>0</v>
      </c>
    </row>
    <row r="25" spans="2:21" ht="27.75" customHeight="1" thickBot="1" x14ac:dyDescent="0.4">
      <c r="B25" s="215" t="s">
        <v>36</v>
      </c>
      <c r="C25" s="103">
        <v>0</v>
      </c>
      <c r="D25" s="81">
        <v>0</v>
      </c>
      <c r="E25" s="78">
        <f>SUM(C25:D25)</f>
        <v>0</v>
      </c>
      <c r="F25" s="103">
        <v>0</v>
      </c>
      <c r="G25" s="81">
        <v>0</v>
      </c>
      <c r="H25" s="79">
        <f>SUM(F25:G25)</f>
        <v>0</v>
      </c>
      <c r="I25" s="80">
        <v>0</v>
      </c>
      <c r="J25" s="81">
        <v>0</v>
      </c>
      <c r="K25" s="78">
        <f>SUM(I25:J25)</f>
        <v>0</v>
      </c>
      <c r="L25" s="103">
        <v>0</v>
      </c>
      <c r="M25" s="81">
        <v>0</v>
      </c>
      <c r="N25" s="79">
        <f>SUM(L25:M25)</f>
        <v>0</v>
      </c>
      <c r="O25" s="118">
        <v>0</v>
      </c>
      <c r="P25" s="119">
        <v>0</v>
      </c>
      <c r="Q25" s="78">
        <f>SUM(O25:P25)</f>
        <v>0</v>
      </c>
      <c r="R25" s="82">
        <f>C25+F25+I25+L25+O25</f>
        <v>0</v>
      </c>
      <c r="S25" s="83">
        <f>D25+G25+J25+M25+P25</f>
        <v>0</v>
      </c>
      <c r="T25" s="73">
        <f>SUM(R25:S25)</f>
        <v>0</v>
      </c>
    </row>
    <row r="26" spans="2:21" ht="29.25" hidden="1" customHeight="1" x14ac:dyDescent="0.35">
      <c r="B26" s="21"/>
      <c r="C26" s="103">
        <v>0</v>
      </c>
      <c r="D26" s="81">
        <v>0</v>
      </c>
      <c r="E26" s="78">
        <f>SUM(C26:D26)</f>
        <v>0</v>
      </c>
      <c r="F26" s="103">
        <v>0</v>
      </c>
      <c r="G26" s="81">
        <v>0</v>
      </c>
      <c r="H26" s="79">
        <f>SUM(F26:G26)</f>
        <v>0</v>
      </c>
      <c r="I26" s="80">
        <v>0</v>
      </c>
      <c r="J26" s="81">
        <v>0</v>
      </c>
      <c r="K26" s="78">
        <f>SUM(I26:J26)</f>
        <v>0</v>
      </c>
      <c r="L26" s="103">
        <v>0</v>
      </c>
      <c r="M26" s="81">
        <v>0</v>
      </c>
      <c r="N26" s="79">
        <f>SUM(L26:M26)</f>
        <v>0</v>
      </c>
      <c r="O26" s="118">
        <v>0</v>
      </c>
      <c r="P26" s="119">
        <v>0</v>
      </c>
      <c r="Q26" s="78">
        <f>SUM(O26:P26)</f>
        <v>0</v>
      </c>
      <c r="R26" s="82">
        <f>C26+F26+I26+L26+O26</f>
        <v>0</v>
      </c>
      <c r="S26" s="83">
        <f>D26+G26+J26+M26+P26</f>
        <v>0</v>
      </c>
      <c r="T26" s="73">
        <f>SUM(R26:S26)</f>
        <v>0</v>
      </c>
    </row>
    <row r="27" spans="2:21" ht="31.5" hidden="1" customHeight="1" x14ac:dyDescent="0.35">
      <c r="B27" s="21"/>
      <c r="C27" s="103">
        <v>0</v>
      </c>
      <c r="D27" s="81">
        <v>0</v>
      </c>
      <c r="E27" s="78">
        <f>SUM(C27:D27)</f>
        <v>0</v>
      </c>
      <c r="F27" s="103">
        <v>0</v>
      </c>
      <c r="G27" s="81">
        <v>0</v>
      </c>
      <c r="H27" s="79">
        <f>SUM(F27:G27)</f>
        <v>0</v>
      </c>
      <c r="I27" s="80">
        <v>0</v>
      </c>
      <c r="J27" s="81">
        <v>0</v>
      </c>
      <c r="K27" s="78">
        <f>SUM(I27:J27)</f>
        <v>0</v>
      </c>
      <c r="L27" s="103">
        <v>0</v>
      </c>
      <c r="M27" s="81">
        <v>0</v>
      </c>
      <c r="N27" s="79">
        <f>SUM(L27:M27)</f>
        <v>0</v>
      </c>
      <c r="O27" s="118">
        <v>0</v>
      </c>
      <c r="P27" s="119">
        <v>0</v>
      </c>
      <c r="Q27" s="78">
        <f>SUM(O27:P27)</f>
        <v>0</v>
      </c>
      <c r="R27" s="82">
        <f t="shared" si="7"/>
        <v>0</v>
      </c>
      <c r="S27" s="83">
        <f t="shared" si="7"/>
        <v>0</v>
      </c>
      <c r="T27" s="73">
        <f>SUM(R27:S27)</f>
        <v>0</v>
      </c>
    </row>
    <row r="28" spans="2:21" ht="27" customHeight="1" thickBot="1" x14ac:dyDescent="0.4">
      <c r="B28" s="2" t="s">
        <v>13</v>
      </c>
      <c r="C28" s="120">
        <f t="shared" ref="C28:T28" si="8">SUM(C23:C27)</f>
        <v>0</v>
      </c>
      <c r="D28" s="56">
        <f t="shared" si="8"/>
        <v>1</v>
      </c>
      <c r="E28" s="57">
        <f t="shared" si="8"/>
        <v>1</v>
      </c>
      <c r="F28" s="56">
        <f t="shared" si="8"/>
        <v>0</v>
      </c>
      <c r="G28" s="56">
        <f t="shared" si="8"/>
        <v>4</v>
      </c>
      <c r="H28" s="60">
        <f t="shared" si="8"/>
        <v>4</v>
      </c>
      <c r="I28" s="76">
        <f t="shared" si="8"/>
        <v>0</v>
      </c>
      <c r="J28" s="56">
        <f t="shared" si="8"/>
        <v>4</v>
      </c>
      <c r="K28" s="56">
        <f t="shared" si="8"/>
        <v>4</v>
      </c>
      <c r="L28" s="56">
        <f t="shared" si="8"/>
        <v>0</v>
      </c>
      <c r="M28" s="56">
        <f t="shared" si="8"/>
        <v>2</v>
      </c>
      <c r="N28" s="56">
        <f t="shared" si="8"/>
        <v>2</v>
      </c>
      <c r="O28" s="56">
        <f t="shared" si="8"/>
        <v>0</v>
      </c>
      <c r="P28" s="56">
        <f t="shared" si="8"/>
        <v>2</v>
      </c>
      <c r="Q28" s="57">
        <f t="shared" si="8"/>
        <v>2</v>
      </c>
      <c r="R28" s="56">
        <f t="shared" si="8"/>
        <v>0</v>
      </c>
      <c r="S28" s="56">
        <f t="shared" si="8"/>
        <v>13</v>
      </c>
      <c r="T28" s="60">
        <f t="shared" si="8"/>
        <v>13</v>
      </c>
    </row>
    <row r="29" spans="2:21" ht="30.75" customHeight="1" thickBot="1" x14ac:dyDescent="0.4">
      <c r="B29" s="141" t="s">
        <v>10</v>
      </c>
      <c r="C29" s="142">
        <f t="shared" ref="C29:T29" si="9">C21</f>
        <v>0</v>
      </c>
      <c r="D29" s="143">
        <f>D21</f>
        <v>74</v>
      </c>
      <c r="E29" s="144">
        <f t="shared" si="9"/>
        <v>74</v>
      </c>
      <c r="F29" s="145">
        <f t="shared" si="9"/>
        <v>0</v>
      </c>
      <c r="G29" s="143">
        <f t="shared" si="9"/>
        <v>100</v>
      </c>
      <c r="H29" s="146">
        <f t="shared" si="9"/>
        <v>100</v>
      </c>
      <c r="I29" s="142">
        <f t="shared" si="9"/>
        <v>0</v>
      </c>
      <c r="J29" s="143">
        <f t="shared" si="9"/>
        <v>137</v>
      </c>
      <c r="K29" s="144">
        <f t="shared" si="9"/>
        <v>137</v>
      </c>
      <c r="L29" s="145">
        <f t="shared" si="9"/>
        <v>5</v>
      </c>
      <c r="M29" s="143">
        <f t="shared" si="9"/>
        <v>108</v>
      </c>
      <c r="N29" s="146">
        <f t="shared" si="9"/>
        <v>113</v>
      </c>
      <c r="O29" s="142">
        <f t="shared" si="9"/>
        <v>6</v>
      </c>
      <c r="P29" s="143">
        <f t="shared" si="9"/>
        <v>97</v>
      </c>
      <c r="Q29" s="144">
        <f t="shared" si="9"/>
        <v>103</v>
      </c>
      <c r="R29" s="145">
        <f t="shared" si="9"/>
        <v>11</v>
      </c>
      <c r="S29" s="143">
        <f t="shared" si="9"/>
        <v>516</v>
      </c>
      <c r="T29" s="144">
        <f t="shared" si="9"/>
        <v>527</v>
      </c>
      <c r="U29" s="28"/>
    </row>
    <row r="30" spans="2:21" ht="37.5" customHeight="1" thickBot="1" x14ac:dyDescent="0.4">
      <c r="B30" s="33" t="s">
        <v>17</v>
      </c>
      <c r="C30" s="125">
        <f t="shared" ref="C30:T30" si="10">C28</f>
        <v>0</v>
      </c>
      <c r="D30" s="124">
        <f t="shared" si="10"/>
        <v>1</v>
      </c>
      <c r="E30" s="126">
        <f t="shared" si="10"/>
        <v>1</v>
      </c>
      <c r="F30" s="130">
        <f t="shared" si="10"/>
        <v>0</v>
      </c>
      <c r="G30" s="124">
        <f t="shared" si="10"/>
        <v>4</v>
      </c>
      <c r="H30" s="135">
        <f t="shared" si="10"/>
        <v>4</v>
      </c>
      <c r="I30" s="125">
        <f t="shared" si="10"/>
        <v>0</v>
      </c>
      <c r="J30" s="124">
        <f t="shared" si="10"/>
        <v>4</v>
      </c>
      <c r="K30" s="126">
        <f t="shared" si="10"/>
        <v>4</v>
      </c>
      <c r="L30" s="130">
        <f t="shared" si="10"/>
        <v>0</v>
      </c>
      <c r="M30" s="124">
        <f t="shared" si="10"/>
        <v>2</v>
      </c>
      <c r="N30" s="135">
        <f t="shared" si="10"/>
        <v>2</v>
      </c>
      <c r="O30" s="125">
        <f t="shared" si="10"/>
        <v>0</v>
      </c>
      <c r="P30" s="124">
        <f t="shared" si="10"/>
        <v>2</v>
      </c>
      <c r="Q30" s="126">
        <f t="shared" si="10"/>
        <v>2</v>
      </c>
      <c r="R30" s="130">
        <f t="shared" si="10"/>
        <v>0</v>
      </c>
      <c r="S30" s="124">
        <f t="shared" si="10"/>
        <v>13</v>
      </c>
      <c r="T30" s="126">
        <f t="shared" si="10"/>
        <v>13</v>
      </c>
    </row>
    <row r="31" spans="2:21" ht="36" customHeight="1" thickBot="1" x14ac:dyDescent="0.4">
      <c r="B31" s="3" t="s">
        <v>18</v>
      </c>
      <c r="C31" s="127">
        <f t="shared" ref="C31:S31" si="11">SUM(C29:C30)</f>
        <v>0</v>
      </c>
      <c r="D31" s="128">
        <f t="shared" si="11"/>
        <v>75</v>
      </c>
      <c r="E31" s="129">
        <f t="shared" si="11"/>
        <v>75</v>
      </c>
      <c r="F31" s="131">
        <f t="shared" si="11"/>
        <v>0</v>
      </c>
      <c r="G31" s="128">
        <f t="shared" si="11"/>
        <v>104</v>
      </c>
      <c r="H31" s="136">
        <f t="shared" si="11"/>
        <v>104</v>
      </c>
      <c r="I31" s="127">
        <f t="shared" si="11"/>
        <v>0</v>
      </c>
      <c r="J31" s="128">
        <f t="shared" si="11"/>
        <v>141</v>
      </c>
      <c r="K31" s="129">
        <f t="shared" si="11"/>
        <v>141</v>
      </c>
      <c r="L31" s="131">
        <f t="shared" si="11"/>
        <v>5</v>
      </c>
      <c r="M31" s="128">
        <f t="shared" si="11"/>
        <v>110</v>
      </c>
      <c r="N31" s="136">
        <f t="shared" si="11"/>
        <v>115</v>
      </c>
      <c r="O31" s="127">
        <f t="shared" si="11"/>
        <v>6</v>
      </c>
      <c r="P31" s="128">
        <f t="shared" si="11"/>
        <v>99</v>
      </c>
      <c r="Q31" s="129">
        <f t="shared" si="11"/>
        <v>105</v>
      </c>
      <c r="R31" s="131">
        <f t="shared" si="11"/>
        <v>11</v>
      </c>
      <c r="S31" s="128">
        <f t="shared" si="11"/>
        <v>529</v>
      </c>
      <c r="T31" s="129">
        <f>SUM(T29:T30)</f>
        <v>540</v>
      </c>
    </row>
    <row r="32" spans="2:21" x14ac:dyDescent="0.3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2:20" x14ac:dyDescent="0.3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2:20" x14ac:dyDescent="0.35">
      <c r="B34" s="3187" t="s">
        <v>39</v>
      </c>
      <c r="C34" s="3187"/>
      <c r="D34" s="3187"/>
      <c r="E34" s="3187"/>
      <c r="F34" s="3187"/>
      <c r="G34" s="3187"/>
      <c r="H34" s="3187"/>
      <c r="I34" s="3187"/>
      <c r="J34" s="3187"/>
      <c r="K34" s="3187"/>
      <c r="L34" s="3187"/>
      <c r="M34" s="3187"/>
      <c r="N34" s="3187"/>
      <c r="O34" s="3187"/>
      <c r="P34" s="3187"/>
      <c r="Q34" s="3187"/>
      <c r="R34" s="3187"/>
      <c r="S34" s="3187"/>
      <c r="T34" s="3187"/>
    </row>
    <row r="35" spans="2:20" x14ac:dyDescent="0.3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7" spans="2:20" x14ac:dyDescent="0.35"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2:20" x14ac:dyDescent="0.3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8"/>
  <sheetViews>
    <sheetView tabSelected="1" view="pageBreakPreview" topLeftCell="A40" zoomScale="60" zoomScaleNormal="60" workbookViewId="0">
      <selection activeCell="AA48" sqref="AA48"/>
    </sheetView>
  </sheetViews>
  <sheetFormatPr defaultRowHeight="12.75" x14ac:dyDescent="0.2"/>
  <cols>
    <col min="1" max="1" width="50.140625" style="339" customWidth="1"/>
    <col min="2" max="2" width="8.42578125" style="339" customWidth="1"/>
    <col min="3" max="3" width="8.7109375" style="339" customWidth="1"/>
    <col min="4" max="4" width="8.5703125" style="339" customWidth="1"/>
    <col min="5" max="5" width="8.42578125" style="339" customWidth="1"/>
    <col min="6" max="6" width="9.28515625" style="339" customWidth="1"/>
    <col min="7" max="7" width="8.5703125" style="339" customWidth="1"/>
    <col min="8" max="8" width="8" style="339" customWidth="1"/>
    <col min="9" max="10" width="8.42578125" style="339" customWidth="1"/>
    <col min="11" max="12" width="9.28515625" style="339" customWidth="1"/>
    <col min="13" max="13" width="9" style="339" customWidth="1"/>
    <col min="14" max="14" width="9.140625" style="339" customWidth="1"/>
    <col min="15" max="15" width="9.7109375" style="339" customWidth="1"/>
    <col min="16" max="17" width="8.5703125" style="339" customWidth="1"/>
    <col min="18" max="18" width="9.28515625" style="339" customWidth="1"/>
    <col min="19" max="19" width="8.85546875" style="339" customWidth="1"/>
    <col min="20" max="20" width="9.28515625" style="339" customWidth="1"/>
    <col min="21" max="21" width="8.7109375" style="339" customWidth="1"/>
    <col min="22" max="22" width="8" style="339" customWidth="1"/>
    <col min="23" max="23" width="8.85546875" style="339" customWidth="1"/>
    <col min="24" max="24" width="9.140625" style="339" customWidth="1"/>
    <col min="25" max="25" width="8.7109375" style="339" customWidth="1"/>
    <col min="26" max="26" width="8.140625" style="339" customWidth="1"/>
    <col min="27" max="27" width="8.5703125" style="339" customWidth="1"/>
    <col min="28" max="28" width="8.28515625" style="339" customWidth="1"/>
    <col min="29" max="29" width="9.140625" style="339" customWidth="1"/>
    <col min="30" max="30" width="9.85546875" style="339" customWidth="1"/>
    <col min="31" max="31" width="10.85546875" style="339" customWidth="1"/>
    <col min="32" max="32" width="9" style="339" customWidth="1"/>
    <col min="33" max="33" width="10.140625" style="339" customWidth="1"/>
    <col min="34" max="16384" width="9.140625" style="339"/>
  </cols>
  <sheetData>
    <row r="2" spans="1:31" ht="3.75" customHeight="1" x14ac:dyDescent="0.2"/>
    <row r="3" spans="1:31" ht="20.25" x14ac:dyDescent="0.2">
      <c r="A3" s="3587" t="s">
        <v>127</v>
      </c>
      <c r="B3" s="3587"/>
      <c r="C3" s="3587"/>
      <c r="D3" s="3587"/>
      <c r="E3" s="3587"/>
      <c r="F3" s="3587"/>
      <c r="G3" s="3587"/>
      <c r="H3" s="3587"/>
      <c r="I3" s="3587"/>
      <c r="J3" s="3587"/>
      <c r="K3" s="3587"/>
      <c r="L3" s="3587"/>
      <c r="M3" s="3587"/>
      <c r="N3" s="3587"/>
      <c r="O3" s="3587"/>
      <c r="P3" s="3587"/>
      <c r="Q3" s="3587"/>
      <c r="R3" s="3587"/>
      <c r="S3" s="3587"/>
      <c r="T3" s="3587"/>
      <c r="U3" s="3587"/>
      <c r="V3" s="3587"/>
      <c r="W3" s="3587"/>
      <c r="X3" s="3587"/>
      <c r="Y3" s="3587"/>
      <c r="Z3" s="3587"/>
      <c r="AA3" s="3587"/>
      <c r="AB3" s="3587"/>
      <c r="AC3" s="3587"/>
      <c r="AD3" s="3587"/>
      <c r="AE3" s="3587"/>
    </row>
    <row r="4" spans="1:31" ht="20.25" x14ac:dyDescent="0.3">
      <c r="A4" s="3588" t="s">
        <v>369</v>
      </c>
      <c r="B4" s="3588"/>
      <c r="C4" s="3588"/>
      <c r="D4" s="3588"/>
      <c r="E4" s="3588"/>
      <c r="F4" s="3588"/>
      <c r="G4" s="3588"/>
      <c r="H4" s="3588"/>
      <c r="I4" s="3588"/>
      <c r="J4" s="3588"/>
      <c r="K4" s="3588"/>
      <c r="L4" s="3588"/>
      <c r="M4" s="3588"/>
      <c r="N4" s="3588"/>
      <c r="O4" s="3588"/>
      <c r="P4" s="3588"/>
      <c r="Q4" s="3588"/>
      <c r="R4" s="3588"/>
      <c r="S4" s="3588"/>
      <c r="T4" s="3588"/>
      <c r="U4" s="3588"/>
      <c r="V4" s="3588"/>
      <c r="W4" s="3588"/>
      <c r="X4" s="3588"/>
      <c r="Y4" s="3588"/>
      <c r="Z4" s="3588"/>
      <c r="AA4" s="3588"/>
      <c r="AB4" s="3588"/>
      <c r="AC4" s="3588"/>
      <c r="AD4" s="3588"/>
      <c r="AE4" s="3588"/>
    </row>
    <row r="5" spans="1:31" ht="16.5" customHeight="1" x14ac:dyDescent="0.2">
      <c r="A5" s="3587" t="s">
        <v>128</v>
      </c>
      <c r="B5" s="3587"/>
      <c r="C5" s="3587"/>
      <c r="D5" s="3587"/>
      <c r="E5" s="3587"/>
      <c r="F5" s="3587"/>
      <c r="G5" s="3587"/>
      <c r="H5" s="3587"/>
      <c r="I5" s="3587"/>
      <c r="J5" s="3587"/>
      <c r="K5" s="3587"/>
      <c r="L5" s="3587"/>
      <c r="M5" s="3587"/>
      <c r="N5" s="3587"/>
      <c r="O5" s="3587"/>
      <c r="P5" s="3587"/>
      <c r="Q5" s="3587"/>
      <c r="R5" s="3587"/>
      <c r="S5" s="3587"/>
      <c r="T5" s="3587"/>
      <c r="U5" s="3587"/>
      <c r="V5" s="3587"/>
      <c r="W5" s="3587"/>
      <c r="X5" s="3587"/>
      <c r="Y5" s="3587"/>
      <c r="Z5" s="3587"/>
      <c r="AA5" s="3587"/>
      <c r="AB5" s="3587"/>
      <c r="AC5" s="3587"/>
      <c r="AD5" s="3587"/>
      <c r="AE5" s="3587"/>
    </row>
    <row r="6" spans="1:31" ht="10.5" customHeight="1" thickBot="1" x14ac:dyDescent="0.25">
      <c r="A6" s="3587"/>
      <c r="B6" s="3587"/>
      <c r="C6" s="3587"/>
      <c r="D6" s="3587"/>
      <c r="E6" s="3587"/>
      <c r="F6" s="3587"/>
      <c r="G6" s="3587"/>
      <c r="H6" s="3587"/>
      <c r="I6" s="3587"/>
      <c r="J6" s="3587"/>
      <c r="K6" s="3587"/>
      <c r="L6" s="3587"/>
      <c r="M6" s="3587"/>
      <c r="N6" s="3587"/>
      <c r="O6" s="3587"/>
      <c r="P6" s="3587"/>
      <c r="Q6" s="3587"/>
      <c r="R6" s="3587"/>
      <c r="S6" s="3587"/>
      <c r="T6" s="3587"/>
      <c r="U6" s="3587"/>
      <c r="V6" s="3587"/>
      <c r="W6" s="3587"/>
      <c r="X6" s="3587"/>
      <c r="Y6" s="3587"/>
      <c r="Z6" s="3587"/>
      <c r="AA6" s="3587"/>
      <c r="AB6" s="3587"/>
      <c r="AC6" s="3587"/>
      <c r="AD6" s="3587"/>
      <c r="AE6" s="3587"/>
    </row>
    <row r="7" spans="1:31" ht="24.75" customHeight="1" x14ac:dyDescent="0.2">
      <c r="A7" s="3581" t="s">
        <v>158</v>
      </c>
      <c r="B7" s="3572">
        <v>1</v>
      </c>
      <c r="C7" s="3573"/>
      <c r="D7" s="3574"/>
      <c r="E7" s="3572">
        <v>2</v>
      </c>
      <c r="F7" s="3573"/>
      <c r="G7" s="3574"/>
      <c r="H7" s="3572">
        <v>3</v>
      </c>
      <c r="I7" s="3573"/>
      <c r="J7" s="3574"/>
      <c r="K7" s="3572">
        <v>4</v>
      </c>
      <c r="L7" s="3573"/>
      <c r="M7" s="3574"/>
      <c r="N7" s="3572">
        <v>5</v>
      </c>
      <c r="O7" s="3573"/>
      <c r="P7" s="3574"/>
      <c r="Q7" s="3572" t="s">
        <v>4</v>
      </c>
      <c r="R7" s="3573"/>
      <c r="S7" s="3574"/>
      <c r="T7" s="3578">
        <v>1</v>
      </c>
      <c r="U7" s="3579"/>
      <c r="V7" s="3580"/>
      <c r="W7" s="3578">
        <v>2</v>
      </c>
      <c r="X7" s="3579"/>
      <c r="Y7" s="3579"/>
      <c r="Z7" s="3578" t="s">
        <v>129</v>
      </c>
      <c r="AA7" s="3579"/>
      <c r="AB7" s="3580"/>
      <c r="AC7" s="341" t="s">
        <v>4</v>
      </c>
      <c r="AD7" s="342"/>
      <c r="AE7" s="343" t="s">
        <v>152</v>
      </c>
    </row>
    <row r="8" spans="1:31" ht="26.25" customHeight="1" thickBot="1" x14ac:dyDescent="0.25">
      <c r="A8" s="3582"/>
      <c r="B8" s="3584"/>
      <c r="C8" s="3585"/>
      <c r="D8" s="3586"/>
      <c r="E8" s="3584"/>
      <c r="F8" s="3585"/>
      <c r="G8" s="3586"/>
      <c r="H8" s="3584"/>
      <c r="I8" s="3585"/>
      <c r="J8" s="3586"/>
      <c r="K8" s="3584"/>
      <c r="L8" s="3585"/>
      <c r="M8" s="3586"/>
      <c r="N8" s="3584"/>
      <c r="O8" s="3585"/>
      <c r="P8" s="3586"/>
      <c r="Q8" s="3575" t="s">
        <v>159</v>
      </c>
      <c r="R8" s="3576"/>
      <c r="S8" s="3577"/>
      <c r="T8" s="3575" t="s">
        <v>5</v>
      </c>
      <c r="U8" s="3576"/>
      <c r="V8" s="3577"/>
      <c r="W8" s="3575" t="s">
        <v>5</v>
      </c>
      <c r="X8" s="3576"/>
      <c r="Y8" s="3577"/>
      <c r="Z8" s="3575" t="s">
        <v>5</v>
      </c>
      <c r="AA8" s="3576"/>
      <c r="AB8" s="3577"/>
      <c r="AC8" s="344"/>
      <c r="AD8" s="345"/>
      <c r="AE8" s="346"/>
    </row>
    <row r="9" spans="1:31" ht="79.5" customHeight="1" thickBot="1" x14ac:dyDescent="0.25">
      <c r="A9" s="3583"/>
      <c r="B9" s="347" t="s">
        <v>130</v>
      </c>
      <c r="C9" s="348" t="s">
        <v>131</v>
      </c>
      <c r="D9" s="349" t="s">
        <v>132</v>
      </c>
      <c r="E9" s="347" t="s">
        <v>130</v>
      </c>
      <c r="F9" s="348" t="s">
        <v>131</v>
      </c>
      <c r="G9" s="349" t="s">
        <v>132</v>
      </c>
      <c r="H9" s="347" t="s">
        <v>130</v>
      </c>
      <c r="I9" s="348" t="s">
        <v>131</v>
      </c>
      <c r="J9" s="350" t="s">
        <v>132</v>
      </c>
      <c r="K9" s="347" t="s">
        <v>130</v>
      </c>
      <c r="L9" s="348" t="s">
        <v>131</v>
      </c>
      <c r="M9" s="349" t="s">
        <v>132</v>
      </c>
      <c r="N9" s="347" t="s">
        <v>130</v>
      </c>
      <c r="O9" s="348" t="s">
        <v>131</v>
      </c>
      <c r="P9" s="349" t="s">
        <v>132</v>
      </c>
      <c r="Q9" s="347" t="s">
        <v>130</v>
      </c>
      <c r="R9" s="348" t="s">
        <v>131</v>
      </c>
      <c r="S9" s="351" t="s">
        <v>132</v>
      </c>
      <c r="T9" s="347" t="s">
        <v>130</v>
      </c>
      <c r="U9" s="348" t="s">
        <v>131</v>
      </c>
      <c r="V9" s="352" t="s">
        <v>132</v>
      </c>
      <c r="W9" s="347" t="s">
        <v>130</v>
      </c>
      <c r="X9" s="348" t="s">
        <v>131</v>
      </c>
      <c r="Y9" s="352" t="s">
        <v>132</v>
      </c>
      <c r="Z9" s="347" t="s">
        <v>130</v>
      </c>
      <c r="AA9" s="348" t="s">
        <v>131</v>
      </c>
      <c r="AB9" s="351" t="s">
        <v>132</v>
      </c>
      <c r="AC9" s="347" t="s">
        <v>130</v>
      </c>
      <c r="AD9" s="348" t="s">
        <v>131</v>
      </c>
      <c r="AE9" s="353" t="s">
        <v>133</v>
      </c>
    </row>
    <row r="10" spans="1:31" ht="35.25" customHeight="1" x14ac:dyDescent="0.25">
      <c r="A10" s="1910" t="s">
        <v>134</v>
      </c>
      <c r="B10" s="1911">
        <v>950</v>
      </c>
      <c r="C10" s="1912">
        <v>186</v>
      </c>
      <c r="D10" s="1913">
        <v>1136</v>
      </c>
      <c r="E10" s="1911">
        <v>923</v>
      </c>
      <c r="F10" s="1912">
        <v>218</v>
      </c>
      <c r="G10" s="1914">
        <v>1141</v>
      </c>
      <c r="H10" s="1911">
        <v>1048</v>
      </c>
      <c r="I10" s="1912">
        <v>350</v>
      </c>
      <c r="J10" s="1914">
        <v>1398</v>
      </c>
      <c r="K10" s="1911">
        <v>598</v>
      </c>
      <c r="L10" s="1912">
        <v>340</v>
      </c>
      <c r="M10" s="1913">
        <v>938</v>
      </c>
      <c r="N10" s="1911">
        <v>0</v>
      </c>
      <c r="O10" s="1912">
        <v>0</v>
      </c>
      <c r="P10" s="1915">
        <v>0</v>
      </c>
      <c r="Q10" s="1914">
        <f t="shared" ref="Q10:S19" si="0">B10+E10+H10+K10+N10</f>
        <v>3519</v>
      </c>
      <c r="R10" s="1912">
        <f t="shared" si="0"/>
        <v>1094</v>
      </c>
      <c r="S10" s="1915">
        <f t="shared" si="0"/>
        <v>4613</v>
      </c>
      <c r="T10" s="1913">
        <v>529</v>
      </c>
      <c r="U10" s="1912">
        <v>15</v>
      </c>
      <c r="V10" s="1914">
        <v>544</v>
      </c>
      <c r="W10" s="1911">
        <v>409</v>
      </c>
      <c r="X10" s="1912">
        <v>9</v>
      </c>
      <c r="Y10" s="1913">
        <v>418</v>
      </c>
      <c r="Z10" s="1916">
        <v>938</v>
      </c>
      <c r="AA10" s="1912">
        <v>24</v>
      </c>
      <c r="AB10" s="1915">
        <v>962</v>
      </c>
      <c r="AC10" s="1917">
        <f t="shared" ref="AC10:AD20" si="1">Q10+Z10</f>
        <v>4457</v>
      </c>
      <c r="AD10" s="1918">
        <f t="shared" ref="AD10:AD20" si="2">R10+AA10</f>
        <v>1118</v>
      </c>
      <c r="AE10" s="1919">
        <f t="shared" ref="AE10:AE20" si="3">S10+AB10</f>
        <v>5575</v>
      </c>
    </row>
    <row r="11" spans="1:31" ht="35.25" customHeight="1" x14ac:dyDescent="0.25">
      <c r="A11" s="3140" t="s">
        <v>135</v>
      </c>
      <c r="B11" s="1604">
        <v>245</v>
      </c>
      <c r="C11" s="1600">
        <v>23</v>
      </c>
      <c r="D11" s="1920">
        <v>268</v>
      </c>
      <c r="E11" s="1604">
        <v>271</v>
      </c>
      <c r="F11" s="1600">
        <v>41</v>
      </c>
      <c r="G11" s="1603">
        <v>312</v>
      </c>
      <c r="H11" s="1604">
        <v>185</v>
      </c>
      <c r="I11" s="1600">
        <v>53</v>
      </c>
      <c r="J11" s="1603">
        <v>238</v>
      </c>
      <c r="K11" s="1604">
        <v>172</v>
      </c>
      <c r="L11" s="1600">
        <v>53</v>
      </c>
      <c r="M11" s="1920">
        <v>225</v>
      </c>
      <c r="N11" s="1599">
        <v>0</v>
      </c>
      <c r="O11" s="1600">
        <v>0</v>
      </c>
      <c r="P11" s="1602">
        <v>0</v>
      </c>
      <c r="Q11" s="1599">
        <f t="shared" ref="Q11:Q19" si="4">B11+E11+H11+K11+N11</f>
        <v>873</v>
      </c>
      <c r="R11" s="1600">
        <f t="shared" si="0"/>
        <v>170</v>
      </c>
      <c r="S11" s="1602">
        <f t="shared" si="0"/>
        <v>1043</v>
      </c>
      <c r="T11" s="1920">
        <v>102</v>
      </c>
      <c r="U11" s="1600">
        <v>6</v>
      </c>
      <c r="V11" s="1603">
        <v>108</v>
      </c>
      <c r="W11" s="1604">
        <v>94</v>
      </c>
      <c r="X11" s="1600">
        <v>1</v>
      </c>
      <c r="Y11" s="1920">
        <v>95</v>
      </c>
      <c r="Z11" s="1599">
        <v>196</v>
      </c>
      <c r="AA11" s="1600">
        <v>7</v>
      </c>
      <c r="AB11" s="1601">
        <v>203</v>
      </c>
      <c r="AC11" s="1917">
        <f t="shared" si="1"/>
        <v>1069</v>
      </c>
      <c r="AD11" s="1918">
        <f t="shared" si="2"/>
        <v>177</v>
      </c>
      <c r="AE11" s="1919">
        <f t="shared" si="3"/>
        <v>1246</v>
      </c>
    </row>
    <row r="12" spans="1:31" ht="36.75" customHeight="1" x14ac:dyDescent="0.25">
      <c r="A12" s="3140" t="s">
        <v>136</v>
      </c>
      <c r="B12" s="1604">
        <v>317</v>
      </c>
      <c r="C12" s="1600">
        <v>7</v>
      </c>
      <c r="D12" s="1920">
        <v>324</v>
      </c>
      <c r="E12" s="1604">
        <v>270</v>
      </c>
      <c r="F12" s="1600">
        <v>22</v>
      </c>
      <c r="G12" s="1603">
        <v>292</v>
      </c>
      <c r="H12" s="1604">
        <v>218</v>
      </c>
      <c r="I12" s="1600">
        <v>36</v>
      </c>
      <c r="J12" s="1603">
        <v>254</v>
      </c>
      <c r="K12" s="1604">
        <v>207</v>
      </c>
      <c r="L12" s="1600">
        <v>14</v>
      </c>
      <c r="M12" s="1920">
        <v>221</v>
      </c>
      <c r="N12" s="1599">
        <v>0</v>
      </c>
      <c r="O12" s="1600">
        <v>0</v>
      </c>
      <c r="P12" s="1602">
        <v>0</v>
      </c>
      <c r="Q12" s="1599">
        <f t="shared" si="4"/>
        <v>1012</v>
      </c>
      <c r="R12" s="1600">
        <f t="shared" si="0"/>
        <v>79</v>
      </c>
      <c r="S12" s="1602">
        <f t="shared" si="0"/>
        <v>1091</v>
      </c>
      <c r="T12" s="1920">
        <v>142</v>
      </c>
      <c r="U12" s="1600">
        <v>0</v>
      </c>
      <c r="V12" s="1603">
        <v>142</v>
      </c>
      <c r="W12" s="1604">
        <v>101</v>
      </c>
      <c r="X12" s="1600">
        <v>0</v>
      </c>
      <c r="Y12" s="1921">
        <v>101</v>
      </c>
      <c r="Z12" s="1920">
        <v>243</v>
      </c>
      <c r="AA12" s="1600">
        <v>0</v>
      </c>
      <c r="AB12" s="1603">
        <v>243</v>
      </c>
      <c r="AC12" s="1917">
        <f t="shared" si="1"/>
        <v>1255</v>
      </c>
      <c r="AD12" s="1918">
        <f t="shared" si="2"/>
        <v>79</v>
      </c>
      <c r="AE12" s="1919">
        <f t="shared" si="3"/>
        <v>1334</v>
      </c>
    </row>
    <row r="13" spans="1:31" ht="29.25" customHeight="1" x14ac:dyDescent="0.25">
      <c r="A13" s="3140" t="s">
        <v>120</v>
      </c>
      <c r="B13" s="1604">
        <v>124</v>
      </c>
      <c r="C13" s="1600">
        <v>1</v>
      </c>
      <c r="D13" s="1920">
        <v>125</v>
      </c>
      <c r="E13" s="1604">
        <v>118</v>
      </c>
      <c r="F13" s="1600">
        <v>6</v>
      </c>
      <c r="G13" s="1603">
        <v>124</v>
      </c>
      <c r="H13" s="1604">
        <v>120</v>
      </c>
      <c r="I13" s="1600">
        <v>8</v>
      </c>
      <c r="J13" s="1603">
        <v>128</v>
      </c>
      <c r="K13" s="1604">
        <v>93</v>
      </c>
      <c r="L13" s="1600">
        <v>10</v>
      </c>
      <c r="M13" s="1603">
        <v>103</v>
      </c>
      <c r="N13" s="1599">
        <v>0</v>
      </c>
      <c r="O13" s="1600">
        <v>0</v>
      </c>
      <c r="P13" s="1602">
        <v>0</v>
      </c>
      <c r="Q13" s="1599">
        <f t="shared" si="4"/>
        <v>455</v>
      </c>
      <c r="R13" s="1600">
        <f t="shared" si="0"/>
        <v>25</v>
      </c>
      <c r="S13" s="1602">
        <f t="shared" si="0"/>
        <v>480</v>
      </c>
      <c r="T13" s="1920">
        <v>74</v>
      </c>
      <c r="U13" s="1600">
        <v>0</v>
      </c>
      <c r="V13" s="1603">
        <v>74</v>
      </c>
      <c r="W13" s="1604">
        <v>50</v>
      </c>
      <c r="X13" s="1600">
        <v>0</v>
      </c>
      <c r="Y13" s="1603">
        <v>50</v>
      </c>
      <c r="Z13" s="1599">
        <v>124</v>
      </c>
      <c r="AA13" s="1600">
        <v>0</v>
      </c>
      <c r="AB13" s="1601">
        <v>124</v>
      </c>
      <c r="AC13" s="1917">
        <f t="shared" si="1"/>
        <v>579</v>
      </c>
      <c r="AD13" s="1918">
        <f t="shared" si="2"/>
        <v>25</v>
      </c>
      <c r="AE13" s="1919">
        <f t="shared" si="3"/>
        <v>604</v>
      </c>
    </row>
    <row r="14" spans="1:31" ht="34.5" customHeight="1" x14ac:dyDescent="0.25">
      <c r="A14" s="3140" t="s">
        <v>137</v>
      </c>
      <c r="B14" s="1604">
        <v>358</v>
      </c>
      <c r="C14" s="1600">
        <v>47</v>
      </c>
      <c r="D14" s="1920">
        <v>405</v>
      </c>
      <c r="E14" s="1604">
        <v>354</v>
      </c>
      <c r="F14" s="1600">
        <v>48</v>
      </c>
      <c r="G14" s="1603">
        <v>402</v>
      </c>
      <c r="H14" s="1604">
        <v>569</v>
      </c>
      <c r="I14" s="1600">
        <v>145</v>
      </c>
      <c r="J14" s="1603">
        <v>714</v>
      </c>
      <c r="K14" s="1604">
        <v>291</v>
      </c>
      <c r="L14" s="1600">
        <v>329</v>
      </c>
      <c r="M14" s="1603">
        <v>620</v>
      </c>
      <c r="N14" s="1599">
        <v>0</v>
      </c>
      <c r="O14" s="1600">
        <v>0</v>
      </c>
      <c r="P14" s="1602">
        <v>0</v>
      </c>
      <c r="Q14" s="1599">
        <f t="shared" si="4"/>
        <v>1572</v>
      </c>
      <c r="R14" s="1600">
        <f t="shared" si="0"/>
        <v>569</v>
      </c>
      <c r="S14" s="1602">
        <f>D14+G14+J14+M14+P14</f>
        <v>2141</v>
      </c>
      <c r="T14" s="1920">
        <v>271</v>
      </c>
      <c r="U14" s="1600">
        <v>14</v>
      </c>
      <c r="V14" s="1603">
        <v>285</v>
      </c>
      <c r="W14" s="1604">
        <v>240</v>
      </c>
      <c r="X14" s="1600">
        <v>5</v>
      </c>
      <c r="Y14" s="1603">
        <v>245</v>
      </c>
      <c r="Z14" s="1599">
        <v>511</v>
      </c>
      <c r="AA14" s="1600">
        <v>19</v>
      </c>
      <c r="AB14" s="1601">
        <v>530</v>
      </c>
      <c r="AC14" s="1917">
        <f t="shared" si="1"/>
        <v>2083</v>
      </c>
      <c r="AD14" s="1918">
        <f t="shared" si="2"/>
        <v>588</v>
      </c>
      <c r="AE14" s="1919">
        <f t="shared" si="3"/>
        <v>2671</v>
      </c>
    </row>
    <row r="15" spans="1:31" ht="34.5" customHeight="1" x14ac:dyDescent="0.25">
      <c r="A15" s="1922" t="s">
        <v>138</v>
      </c>
      <c r="B15" s="1604">
        <v>0</v>
      </c>
      <c r="C15" s="1600">
        <v>0</v>
      </c>
      <c r="D15" s="1920">
        <v>0</v>
      </c>
      <c r="E15" s="1604">
        <v>0</v>
      </c>
      <c r="F15" s="1600">
        <v>0</v>
      </c>
      <c r="G15" s="1603">
        <v>0</v>
      </c>
      <c r="H15" s="1604">
        <v>0</v>
      </c>
      <c r="I15" s="1600">
        <v>0</v>
      </c>
      <c r="J15" s="1603">
        <v>0</v>
      </c>
      <c r="K15" s="1604">
        <v>0</v>
      </c>
      <c r="L15" s="1600">
        <v>0</v>
      </c>
      <c r="M15" s="1920">
        <v>0</v>
      </c>
      <c r="N15" s="1599">
        <v>0</v>
      </c>
      <c r="O15" s="1600">
        <v>0</v>
      </c>
      <c r="P15" s="1602">
        <v>0</v>
      </c>
      <c r="Q15" s="1599">
        <f t="shared" si="4"/>
        <v>0</v>
      </c>
      <c r="R15" s="1600">
        <f t="shared" si="0"/>
        <v>0</v>
      </c>
      <c r="S15" s="1602">
        <f t="shared" si="0"/>
        <v>0</v>
      </c>
      <c r="T15" s="1920">
        <v>0</v>
      </c>
      <c r="U15" s="1600">
        <v>0</v>
      </c>
      <c r="V15" s="1602">
        <v>0</v>
      </c>
      <c r="W15" s="1920">
        <v>0</v>
      </c>
      <c r="X15" s="1600">
        <v>0</v>
      </c>
      <c r="Y15" s="1602">
        <v>0</v>
      </c>
      <c r="Z15" s="1599">
        <v>0</v>
      </c>
      <c r="AA15" s="1600">
        <v>0</v>
      </c>
      <c r="AB15" s="1601">
        <v>0</v>
      </c>
      <c r="AC15" s="1917">
        <f t="shared" si="1"/>
        <v>0</v>
      </c>
      <c r="AD15" s="1600">
        <f t="shared" si="1"/>
        <v>0</v>
      </c>
      <c r="AE15" s="1919">
        <f t="shared" si="3"/>
        <v>0</v>
      </c>
    </row>
    <row r="16" spans="1:31" ht="37.5" customHeight="1" x14ac:dyDescent="0.25">
      <c r="A16" s="3141" t="s">
        <v>139</v>
      </c>
      <c r="B16" s="3142">
        <v>62</v>
      </c>
      <c r="C16" s="1600">
        <v>3</v>
      </c>
      <c r="D16" s="3143">
        <v>65</v>
      </c>
      <c r="E16" s="3142">
        <v>50</v>
      </c>
      <c r="F16" s="1600">
        <v>1</v>
      </c>
      <c r="G16" s="3143">
        <v>51</v>
      </c>
      <c r="H16" s="3142">
        <v>46</v>
      </c>
      <c r="I16" s="1600">
        <v>24</v>
      </c>
      <c r="J16" s="3144">
        <v>70</v>
      </c>
      <c r="K16" s="3142">
        <v>37</v>
      </c>
      <c r="L16" s="1600">
        <v>1</v>
      </c>
      <c r="M16" s="3144">
        <v>38</v>
      </c>
      <c r="N16" s="1599">
        <v>0</v>
      </c>
      <c r="O16" s="1600">
        <v>0</v>
      </c>
      <c r="P16" s="1602">
        <v>0</v>
      </c>
      <c r="Q16" s="1599">
        <f t="shared" si="4"/>
        <v>195</v>
      </c>
      <c r="R16" s="1600">
        <f t="shared" si="0"/>
        <v>29</v>
      </c>
      <c r="S16" s="1602">
        <f t="shared" si="0"/>
        <v>224</v>
      </c>
      <c r="T16" s="3144">
        <v>0</v>
      </c>
      <c r="U16" s="3145">
        <v>0</v>
      </c>
      <c r="V16" s="3146">
        <v>0</v>
      </c>
      <c r="W16" s="3144">
        <v>0</v>
      </c>
      <c r="X16" s="3145">
        <v>0</v>
      </c>
      <c r="Y16" s="3147">
        <v>0</v>
      </c>
      <c r="Z16" s="1599">
        <v>0</v>
      </c>
      <c r="AA16" s="1600">
        <v>0</v>
      </c>
      <c r="AB16" s="1601">
        <v>0</v>
      </c>
      <c r="AC16" s="1917">
        <f t="shared" si="1"/>
        <v>195</v>
      </c>
      <c r="AD16" s="1918">
        <f t="shared" si="2"/>
        <v>29</v>
      </c>
      <c r="AE16" s="1919">
        <f t="shared" si="3"/>
        <v>224</v>
      </c>
    </row>
    <row r="17" spans="1:36" ht="39" customHeight="1" x14ac:dyDescent="0.25">
      <c r="A17" s="3148" t="s">
        <v>140</v>
      </c>
      <c r="B17" s="1599">
        <v>321</v>
      </c>
      <c r="C17" s="1600">
        <v>13</v>
      </c>
      <c r="D17" s="1601">
        <v>334</v>
      </c>
      <c r="E17" s="1599">
        <v>278</v>
      </c>
      <c r="F17" s="1600">
        <v>13</v>
      </c>
      <c r="G17" s="1601">
        <v>291</v>
      </c>
      <c r="H17" s="1599">
        <v>285</v>
      </c>
      <c r="I17" s="1600">
        <v>56</v>
      </c>
      <c r="J17" s="1601">
        <v>341</v>
      </c>
      <c r="K17" s="1599">
        <v>206</v>
      </c>
      <c r="L17" s="1600">
        <v>23</v>
      </c>
      <c r="M17" s="1601">
        <v>229</v>
      </c>
      <c r="N17" s="1599">
        <v>14</v>
      </c>
      <c r="O17" s="1600">
        <v>0</v>
      </c>
      <c r="P17" s="1602">
        <v>14</v>
      </c>
      <c r="Q17" s="1599">
        <f t="shared" si="4"/>
        <v>1104</v>
      </c>
      <c r="R17" s="1600">
        <f t="shared" si="0"/>
        <v>105</v>
      </c>
      <c r="S17" s="1602">
        <f t="shared" si="0"/>
        <v>1209</v>
      </c>
      <c r="T17" s="1603">
        <v>181</v>
      </c>
      <c r="U17" s="1600">
        <v>3</v>
      </c>
      <c r="V17" s="1602">
        <v>184</v>
      </c>
      <c r="W17" s="1603">
        <v>137</v>
      </c>
      <c r="X17" s="1600">
        <v>5</v>
      </c>
      <c r="Y17" s="1600">
        <v>142</v>
      </c>
      <c r="Z17" s="1599">
        <v>318</v>
      </c>
      <c r="AA17" s="1600">
        <v>8</v>
      </c>
      <c r="AB17" s="1601">
        <v>326</v>
      </c>
      <c r="AC17" s="1917">
        <f t="shared" si="1"/>
        <v>1422</v>
      </c>
      <c r="AD17" s="1918">
        <f t="shared" si="2"/>
        <v>113</v>
      </c>
      <c r="AE17" s="1919">
        <f t="shared" si="3"/>
        <v>1535</v>
      </c>
    </row>
    <row r="18" spans="1:36" s="354" customFormat="1" ht="37.5" customHeight="1" x14ac:dyDescent="0.25">
      <c r="A18" s="3148" t="s">
        <v>141</v>
      </c>
      <c r="B18" s="1599">
        <v>69</v>
      </c>
      <c r="C18" s="1600">
        <v>12</v>
      </c>
      <c r="D18" s="1601">
        <v>81</v>
      </c>
      <c r="E18" s="1599">
        <v>52</v>
      </c>
      <c r="F18" s="1600">
        <v>13</v>
      </c>
      <c r="G18" s="1601">
        <v>65</v>
      </c>
      <c r="H18" s="1599">
        <v>63</v>
      </c>
      <c r="I18" s="1600">
        <v>27</v>
      </c>
      <c r="J18" s="1602">
        <v>90</v>
      </c>
      <c r="K18" s="1920">
        <v>55</v>
      </c>
      <c r="L18" s="1600">
        <v>3</v>
      </c>
      <c r="M18" s="1920">
        <v>58</v>
      </c>
      <c r="N18" s="1599">
        <v>0</v>
      </c>
      <c r="O18" s="1600">
        <v>0</v>
      </c>
      <c r="P18" s="1602">
        <v>0</v>
      </c>
      <c r="Q18" s="1599">
        <f t="shared" si="4"/>
        <v>239</v>
      </c>
      <c r="R18" s="1600">
        <f t="shared" si="0"/>
        <v>55</v>
      </c>
      <c r="S18" s="1602">
        <f t="shared" si="0"/>
        <v>294</v>
      </c>
      <c r="T18" s="1603">
        <v>25</v>
      </c>
      <c r="U18" s="1600">
        <v>1</v>
      </c>
      <c r="V18" s="1602">
        <v>26</v>
      </c>
      <c r="W18" s="1603">
        <v>24</v>
      </c>
      <c r="X18" s="1600">
        <v>0</v>
      </c>
      <c r="Y18" s="1602">
        <v>24</v>
      </c>
      <c r="Z18" s="1599">
        <v>49</v>
      </c>
      <c r="AA18" s="1600">
        <v>1</v>
      </c>
      <c r="AB18" s="1601">
        <v>50</v>
      </c>
      <c r="AC18" s="1917">
        <f t="shared" si="1"/>
        <v>288</v>
      </c>
      <c r="AD18" s="1918">
        <f t="shared" si="2"/>
        <v>56</v>
      </c>
      <c r="AE18" s="1919">
        <f t="shared" si="3"/>
        <v>344</v>
      </c>
      <c r="AF18" s="339"/>
    </row>
    <row r="19" spans="1:36" s="354" customFormat="1" ht="39.75" customHeight="1" thickBot="1" x14ac:dyDescent="0.3">
      <c r="A19" s="3149" t="s">
        <v>142</v>
      </c>
      <c r="B19" s="3150">
        <v>57</v>
      </c>
      <c r="C19" s="3145">
        <v>17</v>
      </c>
      <c r="D19" s="3147">
        <v>74</v>
      </c>
      <c r="E19" s="3150">
        <v>2</v>
      </c>
      <c r="F19" s="3145">
        <v>68</v>
      </c>
      <c r="G19" s="3147">
        <v>70</v>
      </c>
      <c r="H19" s="3151">
        <v>4</v>
      </c>
      <c r="I19" s="3152">
        <v>131</v>
      </c>
      <c r="J19" s="3147">
        <v>135</v>
      </c>
      <c r="K19" s="3150">
        <v>1</v>
      </c>
      <c r="L19" s="3145">
        <v>85</v>
      </c>
      <c r="M19" s="3147">
        <v>86</v>
      </c>
      <c r="N19" s="3151">
        <v>0</v>
      </c>
      <c r="O19" s="3152">
        <v>0</v>
      </c>
      <c r="P19" s="3153">
        <v>0</v>
      </c>
      <c r="Q19" s="3151">
        <f t="shared" si="4"/>
        <v>64</v>
      </c>
      <c r="R19" s="3152">
        <f t="shared" si="0"/>
        <v>301</v>
      </c>
      <c r="S19" s="1602">
        <f t="shared" si="0"/>
        <v>365</v>
      </c>
      <c r="T19" s="3144">
        <v>19</v>
      </c>
      <c r="U19" s="3145">
        <v>1</v>
      </c>
      <c r="V19" s="3147">
        <v>20</v>
      </c>
      <c r="W19" s="3150">
        <v>10</v>
      </c>
      <c r="X19" s="3145">
        <v>0</v>
      </c>
      <c r="Y19" s="3147">
        <v>10</v>
      </c>
      <c r="Z19" s="1599">
        <v>29</v>
      </c>
      <c r="AA19" s="1600">
        <v>1</v>
      </c>
      <c r="AB19" s="1601">
        <v>30</v>
      </c>
      <c r="AC19" s="3154">
        <f t="shared" si="1"/>
        <v>93</v>
      </c>
      <c r="AD19" s="3155">
        <f t="shared" si="2"/>
        <v>302</v>
      </c>
      <c r="AE19" s="3156">
        <f t="shared" si="3"/>
        <v>395</v>
      </c>
      <c r="AF19" s="339"/>
    </row>
    <row r="20" spans="1:36" ht="37.5" customHeight="1" thickBot="1" x14ac:dyDescent="0.3">
      <c r="A20" s="355" t="s">
        <v>143</v>
      </c>
      <c r="B20" s="396">
        <f t="shared" ref="B20:AB20" si="5">SUM(B10:B19)</f>
        <v>2503</v>
      </c>
      <c r="C20" s="396">
        <f t="shared" si="5"/>
        <v>309</v>
      </c>
      <c r="D20" s="396">
        <f t="shared" si="5"/>
        <v>2812</v>
      </c>
      <c r="E20" s="396">
        <f t="shared" si="5"/>
        <v>2318</v>
      </c>
      <c r="F20" s="396">
        <f t="shared" si="5"/>
        <v>430</v>
      </c>
      <c r="G20" s="702">
        <f t="shared" si="5"/>
        <v>2748</v>
      </c>
      <c r="H20" s="396">
        <f t="shared" si="5"/>
        <v>2538</v>
      </c>
      <c r="I20" s="396">
        <f t="shared" si="5"/>
        <v>830</v>
      </c>
      <c r="J20" s="397">
        <f t="shared" si="5"/>
        <v>3368</v>
      </c>
      <c r="K20" s="398">
        <f t="shared" si="5"/>
        <v>1660</v>
      </c>
      <c r="L20" s="396">
        <f t="shared" si="5"/>
        <v>858</v>
      </c>
      <c r="M20" s="702">
        <f t="shared" si="5"/>
        <v>2518</v>
      </c>
      <c r="N20" s="397">
        <f t="shared" si="5"/>
        <v>14</v>
      </c>
      <c r="O20" s="398">
        <f t="shared" si="5"/>
        <v>0</v>
      </c>
      <c r="P20" s="702">
        <f t="shared" si="5"/>
        <v>14</v>
      </c>
      <c r="Q20" s="396">
        <f t="shared" si="5"/>
        <v>9033</v>
      </c>
      <c r="R20" s="399">
        <f t="shared" si="5"/>
        <v>2427</v>
      </c>
      <c r="S20" s="400">
        <f t="shared" si="5"/>
        <v>11460</v>
      </c>
      <c r="T20" s="398">
        <f t="shared" si="5"/>
        <v>1343</v>
      </c>
      <c r="U20" s="396">
        <f t="shared" si="5"/>
        <v>40</v>
      </c>
      <c r="V20" s="396">
        <f t="shared" si="5"/>
        <v>1383</v>
      </c>
      <c r="W20" s="396">
        <f t="shared" si="5"/>
        <v>1065</v>
      </c>
      <c r="X20" s="396">
        <f t="shared" si="5"/>
        <v>20</v>
      </c>
      <c r="Y20" s="396">
        <f t="shared" si="5"/>
        <v>1085</v>
      </c>
      <c r="Z20" s="396">
        <f t="shared" si="5"/>
        <v>2408</v>
      </c>
      <c r="AA20" s="396">
        <f t="shared" si="5"/>
        <v>60</v>
      </c>
      <c r="AB20" s="396">
        <f t="shared" si="5"/>
        <v>2468</v>
      </c>
      <c r="AC20" s="397">
        <f t="shared" si="1"/>
        <v>11441</v>
      </c>
      <c r="AD20" s="397">
        <f t="shared" si="2"/>
        <v>2487</v>
      </c>
      <c r="AE20" s="397">
        <f t="shared" si="3"/>
        <v>13928</v>
      </c>
      <c r="AF20" s="356"/>
    </row>
    <row r="21" spans="1:36" ht="24.75" customHeight="1" x14ac:dyDescent="0.3">
      <c r="A21" s="3571" t="s">
        <v>144</v>
      </c>
      <c r="B21" s="3571"/>
      <c r="C21" s="3571"/>
      <c r="D21" s="3571"/>
      <c r="E21" s="3571"/>
      <c r="F21" s="3571"/>
      <c r="G21" s="3571"/>
      <c r="H21" s="3571"/>
      <c r="I21" s="3571"/>
      <c r="J21" s="3571"/>
      <c r="K21" s="3571"/>
      <c r="L21" s="3571"/>
      <c r="M21" s="3571"/>
      <c r="N21" s="3571"/>
      <c r="O21" s="3571"/>
      <c r="P21" s="3571"/>
      <c r="Q21" s="3571"/>
      <c r="R21" s="3571"/>
      <c r="S21" s="3571"/>
      <c r="T21" s="3571"/>
      <c r="U21" s="3571"/>
      <c r="V21" s="3571"/>
      <c r="W21" s="3571"/>
      <c r="X21" s="3571"/>
      <c r="Y21" s="3571"/>
      <c r="Z21" s="3571"/>
      <c r="AA21" s="3571"/>
      <c r="AB21" s="3571"/>
      <c r="AC21" s="3571"/>
      <c r="AD21" s="3571"/>
      <c r="AE21" s="3571"/>
      <c r="AF21" s="2695"/>
      <c r="AG21" s="2695"/>
      <c r="AH21" s="2695"/>
      <c r="AI21" s="2695"/>
      <c r="AJ21" s="1144"/>
    </row>
    <row r="22" spans="1:36" ht="24.75" customHeight="1" x14ac:dyDescent="0.3">
      <c r="A22" s="3588" t="s">
        <v>369</v>
      </c>
      <c r="B22" s="3588"/>
      <c r="C22" s="3588"/>
      <c r="D22" s="3588"/>
      <c r="E22" s="3588"/>
      <c r="F22" s="3588"/>
      <c r="G22" s="3588"/>
      <c r="H22" s="3588"/>
      <c r="I22" s="3588"/>
      <c r="J22" s="3588"/>
      <c r="K22" s="3588"/>
      <c r="L22" s="3588"/>
      <c r="M22" s="3588"/>
      <c r="N22" s="3588"/>
      <c r="O22" s="3588"/>
      <c r="P22" s="3588"/>
      <c r="Q22" s="3588"/>
      <c r="R22" s="3588"/>
      <c r="S22" s="3588"/>
      <c r="T22" s="3588"/>
      <c r="U22" s="3588"/>
      <c r="V22" s="3588"/>
      <c r="W22" s="3588"/>
      <c r="X22" s="3588"/>
      <c r="Y22" s="3588"/>
      <c r="Z22" s="3588"/>
      <c r="AA22" s="3588"/>
      <c r="AB22" s="3588"/>
      <c r="AC22" s="3588"/>
      <c r="AD22" s="3588"/>
      <c r="AE22" s="3588"/>
      <c r="AF22" s="2694"/>
      <c r="AG22" s="2694"/>
      <c r="AH22" s="2694"/>
      <c r="AI22" s="2694"/>
      <c r="AJ22" s="1145"/>
    </row>
    <row r="23" spans="1:36" ht="17.25" customHeight="1" thickBot="1" x14ac:dyDescent="0.35">
      <c r="A23" s="3589" t="s">
        <v>145</v>
      </c>
      <c r="B23" s="3589"/>
      <c r="C23" s="3589"/>
      <c r="D23" s="3589"/>
      <c r="E23" s="3589"/>
      <c r="F23" s="3589"/>
      <c r="G23" s="3589"/>
      <c r="H23" s="3589"/>
      <c r="I23" s="3589"/>
      <c r="J23" s="3589"/>
      <c r="K23" s="3589"/>
      <c r="L23" s="3589"/>
      <c r="M23" s="3589"/>
      <c r="N23" s="3589"/>
      <c r="O23" s="3589"/>
      <c r="P23" s="3589"/>
      <c r="Q23" s="3589"/>
      <c r="R23" s="3589"/>
      <c r="S23" s="3589"/>
      <c r="T23" s="3589"/>
      <c r="U23" s="3589"/>
      <c r="V23" s="3589"/>
      <c r="W23" s="3589"/>
      <c r="X23" s="3589"/>
      <c r="Y23" s="3589"/>
      <c r="Z23" s="3589"/>
      <c r="AA23" s="3589"/>
      <c r="AB23" s="3589"/>
      <c r="AC23" s="3589"/>
      <c r="AD23" s="3589"/>
      <c r="AE23" s="3589"/>
      <c r="AF23" s="2695"/>
      <c r="AG23" s="2695"/>
      <c r="AH23" s="2695"/>
      <c r="AI23" s="340"/>
      <c r="AJ23" s="340"/>
    </row>
    <row r="24" spans="1:36" ht="27.75" customHeight="1" x14ac:dyDescent="0.2">
      <c r="A24" s="3581" t="s">
        <v>158</v>
      </c>
      <c r="B24" s="3572">
        <v>1</v>
      </c>
      <c r="C24" s="3573"/>
      <c r="D24" s="3574"/>
      <c r="E24" s="3572">
        <v>2</v>
      </c>
      <c r="F24" s="3573"/>
      <c r="G24" s="3574"/>
      <c r="H24" s="3572">
        <v>3</v>
      </c>
      <c r="I24" s="3573"/>
      <c r="J24" s="3574"/>
      <c r="K24" s="3572">
        <v>4</v>
      </c>
      <c r="L24" s="3573"/>
      <c r="M24" s="3574"/>
      <c r="N24" s="3572">
        <v>5</v>
      </c>
      <c r="O24" s="3573"/>
      <c r="P24" s="3574"/>
      <c r="Q24" s="3572" t="s">
        <v>4</v>
      </c>
      <c r="R24" s="3573"/>
      <c r="S24" s="3574"/>
      <c r="T24" s="3578">
        <v>1</v>
      </c>
      <c r="U24" s="3579"/>
      <c r="V24" s="3580"/>
      <c r="W24" s="3578">
        <v>2</v>
      </c>
      <c r="X24" s="3579"/>
      <c r="Y24" s="3579"/>
      <c r="Z24" s="3578">
        <v>3</v>
      </c>
      <c r="AA24" s="3579"/>
      <c r="AB24" s="3580"/>
      <c r="AC24" s="3578" t="s">
        <v>146</v>
      </c>
      <c r="AD24" s="3579"/>
      <c r="AE24" s="3580"/>
      <c r="AF24" s="3572" t="s">
        <v>4</v>
      </c>
      <c r="AG24" s="3574"/>
      <c r="AH24" s="343" t="s">
        <v>147</v>
      </c>
    </row>
    <row r="25" spans="1:36" ht="18" customHeight="1" thickBot="1" x14ac:dyDescent="0.25">
      <c r="A25" s="3582"/>
      <c r="B25" s="3584"/>
      <c r="C25" s="3585"/>
      <c r="D25" s="3586"/>
      <c r="E25" s="3584"/>
      <c r="F25" s="3585"/>
      <c r="G25" s="3586"/>
      <c r="H25" s="3584"/>
      <c r="I25" s="3585"/>
      <c r="J25" s="3586"/>
      <c r="K25" s="3584"/>
      <c r="L25" s="3585"/>
      <c r="M25" s="3586"/>
      <c r="N25" s="3584"/>
      <c r="O25" s="3585"/>
      <c r="P25" s="3586"/>
      <c r="Q25" s="3575" t="s">
        <v>159</v>
      </c>
      <c r="R25" s="3576"/>
      <c r="S25" s="3577"/>
      <c r="T25" s="3575" t="s">
        <v>5</v>
      </c>
      <c r="U25" s="3576"/>
      <c r="V25" s="3577"/>
      <c r="W25" s="3575" t="s">
        <v>5</v>
      </c>
      <c r="X25" s="3576"/>
      <c r="Y25" s="3577"/>
      <c r="Z25" s="3575" t="s">
        <v>5</v>
      </c>
      <c r="AA25" s="3576"/>
      <c r="AB25" s="3577"/>
      <c r="AC25" s="3575" t="s">
        <v>5</v>
      </c>
      <c r="AD25" s="3576"/>
      <c r="AE25" s="3577"/>
      <c r="AF25" s="2692"/>
      <c r="AG25" s="2693"/>
      <c r="AH25" s="346"/>
    </row>
    <row r="26" spans="1:36" ht="84" customHeight="1" thickBot="1" x14ac:dyDescent="0.25">
      <c r="A26" s="3583"/>
      <c r="B26" s="347" t="s">
        <v>130</v>
      </c>
      <c r="C26" s="348" t="s">
        <v>131</v>
      </c>
      <c r="D26" s="351" t="s">
        <v>132</v>
      </c>
      <c r="E26" s="347" t="s">
        <v>130</v>
      </c>
      <c r="F26" s="348" t="s">
        <v>131</v>
      </c>
      <c r="G26" s="351" t="s">
        <v>132</v>
      </c>
      <c r="H26" s="347" t="s">
        <v>130</v>
      </c>
      <c r="I26" s="348" t="s">
        <v>131</v>
      </c>
      <c r="J26" s="352" t="s">
        <v>132</v>
      </c>
      <c r="K26" s="347" t="s">
        <v>130</v>
      </c>
      <c r="L26" s="348" t="s">
        <v>294</v>
      </c>
      <c r="M26" s="351" t="s">
        <v>132</v>
      </c>
      <c r="N26" s="347" t="s">
        <v>130</v>
      </c>
      <c r="O26" s="348" t="s">
        <v>131</v>
      </c>
      <c r="P26" s="352" t="s">
        <v>132</v>
      </c>
      <c r="Q26" s="347" t="s">
        <v>130</v>
      </c>
      <c r="R26" s="348" t="s">
        <v>131</v>
      </c>
      <c r="S26" s="351" t="s">
        <v>132</v>
      </c>
      <c r="T26" s="347" t="s">
        <v>130</v>
      </c>
      <c r="U26" s="348" t="s">
        <v>131</v>
      </c>
      <c r="V26" s="357" t="s">
        <v>132</v>
      </c>
      <c r="W26" s="347" t="s">
        <v>130</v>
      </c>
      <c r="X26" s="348" t="s">
        <v>131</v>
      </c>
      <c r="Y26" s="358" t="s">
        <v>132</v>
      </c>
      <c r="Z26" s="347" t="s">
        <v>130</v>
      </c>
      <c r="AA26" s="348" t="s">
        <v>131</v>
      </c>
      <c r="AB26" s="352" t="s">
        <v>132</v>
      </c>
      <c r="AC26" s="347" t="s">
        <v>130</v>
      </c>
      <c r="AD26" s="348" t="s">
        <v>131</v>
      </c>
      <c r="AE26" s="351" t="s">
        <v>132</v>
      </c>
      <c r="AF26" s="347" t="s">
        <v>130</v>
      </c>
      <c r="AG26" s="348" t="s">
        <v>131</v>
      </c>
      <c r="AH26" s="353"/>
    </row>
    <row r="27" spans="1:36" ht="33.75" customHeight="1" x14ac:dyDescent="0.25">
      <c r="A27" s="1922" t="s">
        <v>134</v>
      </c>
      <c r="B27" s="1911">
        <v>163</v>
      </c>
      <c r="C27" s="1912">
        <v>164</v>
      </c>
      <c r="D27" s="1914">
        <v>327</v>
      </c>
      <c r="E27" s="1911">
        <v>171</v>
      </c>
      <c r="F27" s="1912">
        <v>270</v>
      </c>
      <c r="G27" s="1914">
        <v>441</v>
      </c>
      <c r="H27" s="1911">
        <v>284</v>
      </c>
      <c r="I27" s="1912">
        <v>497</v>
      </c>
      <c r="J27" s="1914">
        <v>781</v>
      </c>
      <c r="K27" s="1911">
        <v>89</v>
      </c>
      <c r="L27" s="1912">
        <v>338</v>
      </c>
      <c r="M27" s="1914">
        <v>427</v>
      </c>
      <c r="N27" s="1911">
        <v>112</v>
      </c>
      <c r="O27" s="1912">
        <v>319</v>
      </c>
      <c r="P27" s="1913">
        <v>431</v>
      </c>
      <c r="Q27" s="1916">
        <f t="shared" ref="Q27:S36" si="6">B27+E27+H27+K27+N27</f>
        <v>819</v>
      </c>
      <c r="R27" s="1600">
        <f t="shared" si="6"/>
        <v>1588</v>
      </c>
      <c r="S27" s="1915">
        <f t="shared" si="6"/>
        <v>2407</v>
      </c>
      <c r="T27" s="1911">
        <v>102</v>
      </c>
      <c r="U27" s="1912">
        <v>92</v>
      </c>
      <c r="V27" s="1914">
        <v>194</v>
      </c>
      <c r="W27" s="1911">
        <v>86</v>
      </c>
      <c r="X27" s="1912">
        <v>124</v>
      </c>
      <c r="Y27" s="1914">
        <v>210</v>
      </c>
      <c r="Z27" s="1911">
        <v>1</v>
      </c>
      <c r="AA27" s="1912">
        <v>4</v>
      </c>
      <c r="AB27" s="1913">
        <v>5</v>
      </c>
      <c r="AC27" s="1911">
        <v>189</v>
      </c>
      <c r="AD27" s="1912">
        <v>220</v>
      </c>
      <c r="AE27" s="1923">
        <v>409</v>
      </c>
      <c r="AF27" s="1917">
        <f t="shared" ref="AF27:AF37" si="7">Q27+AC27</f>
        <v>1008</v>
      </c>
      <c r="AG27" s="1918">
        <f t="shared" ref="AG27:AG37" si="8">R27+AD27</f>
        <v>1808</v>
      </c>
      <c r="AH27" s="1919">
        <f t="shared" ref="AH27:AH37" si="9">S27+AE27</f>
        <v>2816</v>
      </c>
    </row>
    <row r="28" spans="1:36" ht="34.5" customHeight="1" x14ac:dyDescent="0.25">
      <c r="A28" s="1924" t="s">
        <v>135</v>
      </c>
      <c r="B28" s="1604">
        <v>0</v>
      </c>
      <c r="C28" s="1600">
        <v>75</v>
      </c>
      <c r="D28" s="1603">
        <v>75</v>
      </c>
      <c r="E28" s="1604">
        <v>0</v>
      </c>
      <c r="F28" s="1600">
        <v>104</v>
      </c>
      <c r="G28" s="1603">
        <v>104</v>
      </c>
      <c r="H28" s="1604">
        <v>0</v>
      </c>
      <c r="I28" s="1600">
        <v>141</v>
      </c>
      <c r="J28" s="1603">
        <v>141</v>
      </c>
      <c r="K28" s="1604">
        <v>5</v>
      </c>
      <c r="L28" s="1600">
        <v>110</v>
      </c>
      <c r="M28" s="1603">
        <v>115</v>
      </c>
      <c r="N28" s="1604">
        <v>6</v>
      </c>
      <c r="O28" s="1600">
        <v>99</v>
      </c>
      <c r="P28" s="1603">
        <v>105</v>
      </c>
      <c r="Q28" s="1599">
        <f t="shared" si="6"/>
        <v>11</v>
      </c>
      <c r="R28" s="1600">
        <f t="shared" si="6"/>
        <v>529</v>
      </c>
      <c r="S28" s="1602">
        <f t="shared" si="6"/>
        <v>540</v>
      </c>
      <c r="T28" s="1604">
        <v>0</v>
      </c>
      <c r="U28" s="1600">
        <v>30</v>
      </c>
      <c r="V28" s="1603">
        <v>30</v>
      </c>
      <c r="W28" s="1604">
        <v>0</v>
      </c>
      <c r="X28" s="1600">
        <v>17</v>
      </c>
      <c r="Y28" s="1603">
        <v>17</v>
      </c>
      <c r="Z28" s="1604">
        <v>0</v>
      </c>
      <c r="AA28" s="1600">
        <v>0</v>
      </c>
      <c r="AB28" s="1920">
        <v>0</v>
      </c>
      <c r="AC28" s="1599">
        <v>0</v>
      </c>
      <c r="AD28" s="1600">
        <v>47</v>
      </c>
      <c r="AE28" s="1602">
        <v>47</v>
      </c>
      <c r="AF28" s="1917">
        <f t="shared" si="7"/>
        <v>11</v>
      </c>
      <c r="AG28" s="1918">
        <f t="shared" si="8"/>
        <v>576</v>
      </c>
      <c r="AH28" s="1919">
        <f t="shared" si="9"/>
        <v>587</v>
      </c>
    </row>
    <row r="29" spans="1:36" ht="33" customHeight="1" x14ac:dyDescent="0.25">
      <c r="A29" s="1924" t="s">
        <v>136</v>
      </c>
      <c r="B29" s="1604">
        <v>138</v>
      </c>
      <c r="C29" s="1600">
        <v>66</v>
      </c>
      <c r="D29" s="1603">
        <v>204</v>
      </c>
      <c r="E29" s="1604">
        <v>115</v>
      </c>
      <c r="F29" s="1600">
        <v>69</v>
      </c>
      <c r="G29" s="1603">
        <v>184</v>
      </c>
      <c r="H29" s="1604">
        <v>81</v>
      </c>
      <c r="I29" s="1600">
        <v>90</v>
      </c>
      <c r="J29" s="1603">
        <v>171</v>
      </c>
      <c r="K29" s="1604">
        <v>89</v>
      </c>
      <c r="L29" s="1600">
        <v>71</v>
      </c>
      <c r="M29" s="1603">
        <v>160</v>
      </c>
      <c r="N29" s="1604">
        <v>84</v>
      </c>
      <c r="O29" s="1600">
        <v>66</v>
      </c>
      <c r="P29" s="1603">
        <v>150</v>
      </c>
      <c r="Q29" s="1599">
        <f t="shared" si="6"/>
        <v>507</v>
      </c>
      <c r="R29" s="1600">
        <f t="shared" si="6"/>
        <v>362</v>
      </c>
      <c r="S29" s="1602">
        <f t="shared" si="6"/>
        <v>869</v>
      </c>
      <c r="T29" s="1604">
        <v>112</v>
      </c>
      <c r="U29" s="1600">
        <v>17</v>
      </c>
      <c r="V29" s="1603">
        <v>129</v>
      </c>
      <c r="W29" s="1604">
        <v>91</v>
      </c>
      <c r="X29" s="1600">
        <v>20</v>
      </c>
      <c r="Y29" s="1603">
        <v>111</v>
      </c>
      <c r="Z29" s="1604">
        <v>1</v>
      </c>
      <c r="AA29" s="1600">
        <v>0</v>
      </c>
      <c r="AB29" s="1920">
        <v>1</v>
      </c>
      <c r="AC29" s="1599">
        <v>204</v>
      </c>
      <c r="AD29" s="1600">
        <v>37</v>
      </c>
      <c r="AE29" s="1601">
        <v>241</v>
      </c>
      <c r="AF29" s="1917">
        <f t="shared" si="7"/>
        <v>711</v>
      </c>
      <c r="AG29" s="1918">
        <f t="shared" si="8"/>
        <v>399</v>
      </c>
      <c r="AH29" s="1919">
        <f t="shared" si="9"/>
        <v>1110</v>
      </c>
    </row>
    <row r="30" spans="1:36" ht="27.75" customHeight="1" x14ac:dyDescent="0.25">
      <c r="A30" s="3140" t="s">
        <v>120</v>
      </c>
      <c r="B30" s="1604">
        <v>5</v>
      </c>
      <c r="C30" s="1600">
        <v>3</v>
      </c>
      <c r="D30" s="1603">
        <v>8</v>
      </c>
      <c r="E30" s="1604">
        <v>13</v>
      </c>
      <c r="F30" s="1600">
        <v>24</v>
      </c>
      <c r="G30" s="1603">
        <v>37</v>
      </c>
      <c r="H30" s="1604">
        <v>25</v>
      </c>
      <c r="I30" s="1600">
        <v>33</v>
      </c>
      <c r="J30" s="1603">
        <v>58</v>
      </c>
      <c r="K30" s="1604">
        <v>3</v>
      </c>
      <c r="L30" s="1600">
        <v>29</v>
      </c>
      <c r="M30" s="1603">
        <v>32</v>
      </c>
      <c r="N30" s="1604">
        <v>3</v>
      </c>
      <c r="O30" s="1600">
        <v>31</v>
      </c>
      <c r="P30" s="1603">
        <v>34</v>
      </c>
      <c r="Q30" s="1599">
        <f t="shared" si="6"/>
        <v>49</v>
      </c>
      <c r="R30" s="1600">
        <f t="shared" si="6"/>
        <v>120</v>
      </c>
      <c r="S30" s="1602">
        <f t="shared" si="6"/>
        <v>169</v>
      </c>
      <c r="T30" s="1604">
        <v>0</v>
      </c>
      <c r="U30" s="1600">
        <v>2</v>
      </c>
      <c r="V30" s="1603">
        <v>2</v>
      </c>
      <c r="W30" s="1604">
        <v>0</v>
      </c>
      <c r="X30" s="1600">
        <v>3</v>
      </c>
      <c r="Y30" s="1603">
        <v>3</v>
      </c>
      <c r="Z30" s="1604">
        <v>0</v>
      </c>
      <c r="AA30" s="1600">
        <v>0</v>
      </c>
      <c r="AB30" s="1920">
        <v>0</v>
      </c>
      <c r="AC30" s="1599">
        <v>0</v>
      </c>
      <c r="AD30" s="1600">
        <v>5</v>
      </c>
      <c r="AE30" s="1601">
        <v>5</v>
      </c>
      <c r="AF30" s="1917">
        <f t="shared" si="7"/>
        <v>49</v>
      </c>
      <c r="AG30" s="1918">
        <f t="shared" si="8"/>
        <v>125</v>
      </c>
      <c r="AH30" s="1919">
        <f t="shared" si="9"/>
        <v>174</v>
      </c>
    </row>
    <row r="31" spans="1:36" ht="31.5" customHeight="1" x14ac:dyDescent="0.25">
      <c r="A31" s="3140" t="s">
        <v>137</v>
      </c>
      <c r="B31" s="1604">
        <v>68</v>
      </c>
      <c r="C31" s="1600">
        <v>76</v>
      </c>
      <c r="D31" s="1603">
        <v>144</v>
      </c>
      <c r="E31" s="1604">
        <v>80</v>
      </c>
      <c r="F31" s="1600">
        <v>126</v>
      </c>
      <c r="G31" s="1603">
        <v>206</v>
      </c>
      <c r="H31" s="1604">
        <v>145</v>
      </c>
      <c r="I31" s="1600">
        <v>296</v>
      </c>
      <c r="J31" s="1603">
        <v>441</v>
      </c>
      <c r="K31" s="1604">
        <v>61</v>
      </c>
      <c r="L31" s="1600">
        <v>258</v>
      </c>
      <c r="M31" s="1603">
        <v>319</v>
      </c>
      <c r="N31" s="1604">
        <v>15</v>
      </c>
      <c r="O31" s="1600">
        <v>88</v>
      </c>
      <c r="P31" s="1603">
        <v>103</v>
      </c>
      <c r="Q31" s="1599">
        <f t="shared" si="6"/>
        <v>369</v>
      </c>
      <c r="R31" s="1600">
        <f t="shared" si="6"/>
        <v>844</v>
      </c>
      <c r="S31" s="1602">
        <f t="shared" si="6"/>
        <v>1213</v>
      </c>
      <c r="T31" s="1604">
        <v>76</v>
      </c>
      <c r="U31" s="1600">
        <v>64</v>
      </c>
      <c r="V31" s="1603">
        <v>140</v>
      </c>
      <c r="W31" s="1604">
        <v>79</v>
      </c>
      <c r="X31" s="1600">
        <v>106</v>
      </c>
      <c r="Y31" s="1603">
        <v>185</v>
      </c>
      <c r="Z31" s="1604">
        <v>1</v>
      </c>
      <c r="AA31" s="1600">
        <v>0</v>
      </c>
      <c r="AB31" s="1920">
        <v>1</v>
      </c>
      <c r="AC31" s="1599">
        <v>156</v>
      </c>
      <c r="AD31" s="1600">
        <v>170</v>
      </c>
      <c r="AE31" s="1601">
        <v>326</v>
      </c>
      <c r="AF31" s="1917">
        <f t="shared" si="7"/>
        <v>525</v>
      </c>
      <c r="AG31" s="1918">
        <f t="shared" si="8"/>
        <v>1014</v>
      </c>
      <c r="AH31" s="1919">
        <f t="shared" si="9"/>
        <v>1539</v>
      </c>
    </row>
    <row r="32" spans="1:36" ht="37.5" customHeight="1" x14ac:dyDescent="0.25">
      <c r="A32" s="1924" t="s">
        <v>138</v>
      </c>
      <c r="B32" s="1604">
        <v>0</v>
      </c>
      <c r="C32" s="1600">
        <v>0</v>
      </c>
      <c r="D32" s="1921">
        <v>0</v>
      </c>
      <c r="E32" s="1920">
        <v>0</v>
      </c>
      <c r="F32" s="1600">
        <v>0</v>
      </c>
      <c r="G32" s="1921">
        <v>0</v>
      </c>
      <c r="H32" s="1920">
        <v>0</v>
      </c>
      <c r="I32" s="1600">
        <v>0</v>
      </c>
      <c r="J32" s="1920">
        <v>0</v>
      </c>
      <c r="K32" s="1604">
        <v>0</v>
      </c>
      <c r="L32" s="1600">
        <v>0</v>
      </c>
      <c r="M32" s="1921">
        <v>0</v>
      </c>
      <c r="N32" s="1920">
        <v>0</v>
      </c>
      <c r="O32" s="1600">
        <v>0</v>
      </c>
      <c r="P32" s="1920">
        <v>0</v>
      </c>
      <c r="Q32" s="1604">
        <f t="shared" si="6"/>
        <v>0</v>
      </c>
      <c r="R32" s="1600">
        <f t="shared" si="6"/>
        <v>0</v>
      </c>
      <c r="S32" s="1602">
        <f t="shared" si="6"/>
        <v>0</v>
      </c>
      <c r="T32" s="1604">
        <v>0</v>
      </c>
      <c r="U32" s="1600">
        <v>24</v>
      </c>
      <c r="V32" s="1603">
        <v>24</v>
      </c>
      <c r="W32" s="1604">
        <v>0</v>
      </c>
      <c r="X32" s="1600">
        <v>35</v>
      </c>
      <c r="Y32" s="1603">
        <v>35</v>
      </c>
      <c r="Z32" s="1604">
        <v>0</v>
      </c>
      <c r="AA32" s="1600">
        <v>0</v>
      </c>
      <c r="AB32" s="1603">
        <v>0</v>
      </c>
      <c r="AC32" s="1599">
        <v>0</v>
      </c>
      <c r="AD32" s="1600">
        <v>59</v>
      </c>
      <c r="AE32" s="1601">
        <v>59</v>
      </c>
      <c r="AF32" s="1917">
        <f t="shared" si="7"/>
        <v>0</v>
      </c>
      <c r="AG32" s="1918">
        <f t="shared" si="8"/>
        <v>59</v>
      </c>
      <c r="AH32" s="1919">
        <f t="shared" si="9"/>
        <v>59</v>
      </c>
    </row>
    <row r="33" spans="1:34" ht="39" customHeight="1" x14ac:dyDescent="0.25">
      <c r="A33" s="3141" t="s">
        <v>139</v>
      </c>
      <c r="B33" s="1604">
        <v>20</v>
      </c>
      <c r="C33" s="1600">
        <v>22</v>
      </c>
      <c r="D33" s="1921">
        <v>42</v>
      </c>
      <c r="E33" s="1920">
        <v>10</v>
      </c>
      <c r="F33" s="1600">
        <v>61</v>
      </c>
      <c r="G33" s="1920">
        <v>71</v>
      </c>
      <c r="H33" s="1604">
        <v>6</v>
      </c>
      <c r="I33" s="1600">
        <v>45</v>
      </c>
      <c r="J33" s="1921">
        <v>51</v>
      </c>
      <c r="K33" s="1920">
        <v>2</v>
      </c>
      <c r="L33" s="1600">
        <v>1</v>
      </c>
      <c r="M33" s="1920">
        <v>3</v>
      </c>
      <c r="N33" s="1604">
        <v>2</v>
      </c>
      <c r="O33" s="1600">
        <v>7</v>
      </c>
      <c r="P33" s="1921">
        <v>9</v>
      </c>
      <c r="Q33" s="1599">
        <f t="shared" si="6"/>
        <v>40</v>
      </c>
      <c r="R33" s="1600">
        <f t="shared" si="6"/>
        <v>136</v>
      </c>
      <c r="S33" s="1602">
        <f>D33+G33+J33+M33+P33</f>
        <v>176</v>
      </c>
      <c r="T33" s="1604">
        <v>0</v>
      </c>
      <c r="U33" s="1600">
        <v>0</v>
      </c>
      <c r="V33" s="1921">
        <v>0</v>
      </c>
      <c r="W33" s="1920">
        <v>0</v>
      </c>
      <c r="X33" s="1600">
        <v>0</v>
      </c>
      <c r="Y33" s="1920">
        <v>0</v>
      </c>
      <c r="Z33" s="1604" t="s">
        <v>264</v>
      </c>
      <c r="AA33" s="1600">
        <v>0</v>
      </c>
      <c r="AB33" s="1920">
        <v>0</v>
      </c>
      <c r="AC33" s="1599">
        <v>0</v>
      </c>
      <c r="AD33" s="1600">
        <v>0</v>
      </c>
      <c r="AE33" s="1601">
        <v>0</v>
      </c>
      <c r="AF33" s="1917">
        <f t="shared" si="7"/>
        <v>40</v>
      </c>
      <c r="AG33" s="1918">
        <f t="shared" si="8"/>
        <v>136</v>
      </c>
      <c r="AH33" s="1919">
        <f t="shared" si="9"/>
        <v>176</v>
      </c>
    </row>
    <row r="34" spans="1:34" ht="36.75" customHeight="1" x14ac:dyDescent="0.25">
      <c r="A34" s="3148" t="s">
        <v>148</v>
      </c>
      <c r="B34" s="3142">
        <v>62</v>
      </c>
      <c r="C34" s="3145">
        <v>42</v>
      </c>
      <c r="D34" s="3144">
        <v>104</v>
      </c>
      <c r="E34" s="3142">
        <v>51</v>
      </c>
      <c r="F34" s="3145">
        <v>131</v>
      </c>
      <c r="G34" s="3144">
        <v>182</v>
      </c>
      <c r="H34" s="3142">
        <v>31</v>
      </c>
      <c r="I34" s="3145">
        <v>180</v>
      </c>
      <c r="J34" s="3144">
        <v>211</v>
      </c>
      <c r="K34" s="3142">
        <v>32</v>
      </c>
      <c r="L34" s="3145">
        <v>80</v>
      </c>
      <c r="M34" s="3144">
        <v>112</v>
      </c>
      <c r="N34" s="3142">
        <v>28</v>
      </c>
      <c r="O34" s="3145">
        <v>220</v>
      </c>
      <c r="P34" s="3144">
        <v>248</v>
      </c>
      <c r="Q34" s="1604">
        <f t="shared" si="6"/>
        <v>204</v>
      </c>
      <c r="R34" s="1600">
        <f t="shared" si="6"/>
        <v>653</v>
      </c>
      <c r="S34" s="1603">
        <f t="shared" si="6"/>
        <v>857</v>
      </c>
      <c r="T34" s="1604">
        <v>55</v>
      </c>
      <c r="U34" s="1600">
        <v>14</v>
      </c>
      <c r="V34" s="1603">
        <v>69</v>
      </c>
      <c r="W34" s="1604">
        <v>60</v>
      </c>
      <c r="X34" s="1600">
        <v>19</v>
      </c>
      <c r="Y34" s="1603">
        <v>79</v>
      </c>
      <c r="Z34" s="1604">
        <v>1</v>
      </c>
      <c r="AA34" s="1600">
        <v>1</v>
      </c>
      <c r="AB34" s="1920">
        <v>2</v>
      </c>
      <c r="AC34" s="1599">
        <v>116</v>
      </c>
      <c r="AD34" s="1600">
        <v>34</v>
      </c>
      <c r="AE34" s="1601">
        <v>150</v>
      </c>
      <c r="AF34" s="1917">
        <f t="shared" si="7"/>
        <v>320</v>
      </c>
      <c r="AG34" s="1918">
        <f t="shared" si="8"/>
        <v>687</v>
      </c>
      <c r="AH34" s="1919">
        <f t="shared" si="9"/>
        <v>1007</v>
      </c>
    </row>
    <row r="35" spans="1:34" ht="35.25" customHeight="1" x14ac:dyDescent="0.25">
      <c r="A35" s="3148" t="s">
        <v>141</v>
      </c>
      <c r="B35" s="1604">
        <v>17</v>
      </c>
      <c r="C35" s="1600">
        <v>41</v>
      </c>
      <c r="D35" s="1921">
        <v>58</v>
      </c>
      <c r="E35" s="1920">
        <v>20</v>
      </c>
      <c r="F35" s="1600">
        <v>89</v>
      </c>
      <c r="G35" s="1920">
        <v>109</v>
      </c>
      <c r="H35" s="1604">
        <v>11</v>
      </c>
      <c r="I35" s="1600">
        <v>94</v>
      </c>
      <c r="J35" s="1921">
        <v>105</v>
      </c>
      <c r="K35" s="1920">
        <v>5</v>
      </c>
      <c r="L35" s="1600">
        <v>21</v>
      </c>
      <c r="M35" s="1920">
        <v>26</v>
      </c>
      <c r="N35" s="1604">
        <v>5</v>
      </c>
      <c r="O35" s="1600">
        <v>66</v>
      </c>
      <c r="P35" s="1921">
        <v>71</v>
      </c>
      <c r="Q35" s="1599">
        <f t="shared" si="6"/>
        <v>58</v>
      </c>
      <c r="R35" s="1600">
        <f t="shared" si="6"/>
        <v>311</v>
      </c>
      <c r="S35" s="1602">
        <f t="shared" si="6"/>
        <v>369</v>
      </c>
      <c r="T35" s="1604">
        <v>9</v>
      </c>
      <c r="U35" s="1600">
        <v>8</v>
      </c>
      <c r="V35" s="1603">
        <v>17</v>
      </c>
      <c r="W35" s="1604">
        <v>12</v>
      </c>
      <c r="X35" s="1600">
        <v>16</v>
      </c>
      <c r="Y35" s="1603">
        <v>28</v>
      </c>
      <c r="Z35" s="1604">
        <v>0</v>
      </c>
      <c r="AA35" s="1600">
        <v>0</v>
      </c>
      <c r="AB35" s="1920">
        <v>0</v>
      </c>
      <c r="AC35" s="1599">
        <v>21</v>
      </c>
      <c r="AD35" s="1600">
        <v>24</v>
      </c>
      <c r="AE35" s="1601">
        <v>45</v>
      </c>
      <c r="AF35" s="1917">
        <f t="shared" si="7"/>
        <v>79</v>
      </c>
      <c r="AG35" s="1918">
        <f t="shared" si="8"/>
        <v>335</v>
      </c>
      <c r="AH35" s="1919">
        <f t="shared" si="9"/>
        <v>414</v>
      </c>
    </row>
    <row r="36" spans="1:34" ht="42.75" customHeight="1" thickBot="1" x14ac:dyDescent="0.3">
      <c r="A36" s="3157" t="s">
        <v>142</v>
      </c>
      <c r="B36" s="3154">
        <v>6</v>
      </c>
      <c r="C36" s="3158">
        <v>51</v>
      </c>
      <c r="D36" s="1925">
        <v>57</v>
      </c>
      <c r="E36" s="3154">
        <v>3</v>
      </c>
      <c r="F36" s="3158">
        <v>141</v>
      </c>
      <c r="G36" s="1925">
        <v>144</v>
      </c>
      <c r="H36" s="3154">
        <v>0</v>
      </c>
      <c r="I36" s="3158">
        <v>252</v>
      </c>
      <c r="J36" s="1925">
        <v>252</v>
      </c>
      <c r="K36" s="3154">
        <v>11</v>
      </c>
      <c r="L36" s="3158">
        <v>132</v>
      </c>
      <c r="M36" s="1925">
        <v>143</v>
      </c>
      <c r="N36" s="3154">
        <v>11</v>
      </c>
      <c r="O36" s="3158">
        <v>127</v>
      </c>
      <c r="P36" s="1925">
        <v>138</v>
      </c>
      <c r="Q36" s="3151">
        <f>B36+E36+H36+K36+N36</f>
        <v>31</v>
      </c>
      <c r="R36" s="3152">
        <f>C36+F36+I36+L36+O36</f>
        <v>703</v>
      </c>
      <c r="S36" s="3153">
        <f t="shared" si="6"/>
        <v>734</v>
      </c>
      <c r="T36" s="3142">
        <v>5</v>
      </c>
      <c r="U36" s="3152">
        <v>85</v>
      </c>
      <c r="V36" s="3144">
        <v>90</v>
      </c>
      <c r="W36" s="3142">
        <v>5</v>
      </c>
      <c r="X36" s="3152">
        <v>117</v>
      </c>
      <c r="Y36" s="3144">
        <v>122</v>
      </c>
      <c r="Z36" s="3142">
        <v>0</v>
      </c>
      <c r="AA36" s="3152">
        <v>0</v>
      </c>
      <c r="AB36" s="3143">
        <v>0</v>
      </c>
      <c r="AC36" s="3151">
        <v>10</v>
      </c>
      <c r="AD36" s="3152">
        <v>202</v>
      </c>
      <c r="AE36" s="3159">
        <v>212</v>
      </c>
      <c r="AF36" s="3154">
        <f t="shared" si="7"/>
        <v>41</v>
      </c>
      <c r="AG36" s="1918">
        <f t="shared" si="8"/>
        <v>905</v>
      </c>
      <c r="AH36" s="3156">
        <f t="shared" si="9"/>
        <v>946</v>
      </c>
    </row>
    <row r="37" spans="1:34" ht="41.25" customHeight="1" thickBot="1" x14ac:dyDescent="0.3">
      <c r="A37" s="355" t="s">
        <v>143</v>
      </c>
      <c r="B37" s="396">
        <f t="shared" ref="B37:AE37" si="10">SUM(B27:B36)</f>
        <v>479</v>
      </c>
      <c r="C37" s="396">
        <f t="shared" si="10"/>
        <v>540</v>
      </c>
      <c r="D37" s="396">
        <f t="shared" si="10"/>
        <v>1019</v>
      </c>
      <c r="E37" s="396">
        <f t="shared" si="10"/>
        <v>463</v>
      </c>
      <c r="F37" s="396">
        <f t="shared" si="10"/>
        <v>1015</v>
      </c>
      <c r="G37" s="396">
        <f t="shared" si="10"/>
        <v>1478</v>
      </c>
      <c r="H37" s="396">
        <f t="shared" si="10"/>
        <v>583</v>
      </c>
      <c r="I37" s="396">
        <f t="shared" si="10"/>
        <v>1628</v>
      </c>
      <c r="J37" s="396">
        <f t="shared" si="10"/>
        <v>2211</v>
      </c>
      <c r="K37" s="396">
        <f t="shared" si="10"/>
        <v>297</v>
      </c>
      <c r="L37" s="396">
        <f t="shared" si="10"/>
        <v>1040</v>
      </c>
      <c r="M37" s="396">
        <f t="shared" si="10"/>
        <v>1337</v>
      </c>
      <c r="N37" s="396">
        <f t="shared" si="10"/>
        <v>266</v>
      </c>
      <c r="O37" s="396">
        <f t="shared" si="10"/>
        <v>1023</v>
      </c>
      <c r="P37" s="396">
        <f t="shared" si="10"/>
        <v>1289</v>
      </c>
      <c r="Q37" s="401">
        <f t="shared" si="10"/>
        <v>2088</v>
      </c>
      <c r="R37" s="401">
        <f t="shared" si="10"/>
        <v>5246</v>
      </c>
      <c r="S37" s="401">
        <f t="shared" si="10"/>
        <v>7334</v>
      </c>
      <c r="T37" s="396">
        <f t="shared" si="10"/>
        <v>359</v>
      </c>
      <c r="U37" s="396">
        <f t="shared" si="10"/>
        <v>336</v>
      </c>
      <c r="V37" s="396">
        <f t="shared" si="10"/>
        <v>695</v>
      </c>
      <c r="W37" s="396">
        <f t="shared" si="10"/>
        <v>333</v>
      </c>
      <c r="X37" s="396">
        <f t="shared" si="10"/>
        <v>457</v>
      </c>
      <c r="Y37" s="702">
        <f t="shared" si="10"/>
        <v>790</v>
      </c>
      <c r="Z37" s="396">
        <f t="shared" si="10"/>
        <v>4</v>
      </c>
      <c r="AA37" s="396">
        <f t="shared" si="10"/>
        <v>5</v>
      </c>
      <c r="AB37" s="397">
        <f t="shared" si="10"/>
        <v>9</v>
      </c>
      <c r="AC37" s="397">
        <f t="shared" si="10"/>
        <v>696</v>
      </c>
      <c r="AD37" s="397">
        <f t="shared" si="10"/>
        <v>798</v>
      </c>
      <c r="AE37" s="397">
        <f t="shared" si="10"/>
        <v>1494</v>
      </c>
      <c r="AF37" s="402">
        <f t="shared" si="7"/>
        <v>2784</v>
      </c>
      <c r="AG37" s="403">
        <f t="shared" si="8"/>
        <v>6044</v>
      </c>
      <c r="AH37" s="404">
        <f t="shared" si="9"/>
        <v>8828</v>
      </c>
    </row>
    <row r="38" spans="1:34" s="354" customFormat="1" ht="56.25" customHeight="1" x14ac:dyDescent="0.25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2"/>
      <c r="R38" s="422"/>
      <c r="S38" s="422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3"/>
      <c r="AG38" s="423"/>
      <c r="AH38" s="423"/>
    </row>
    <row r="39" spans="1:34" ht="36.75" customHeight="1" thickBot="1" x14ac:dyDescent="0.25">
      <c r="A39" s="3626" t="s">
        <v>370</v>
      </c>
      <c r="B39" s="3626"/>
      <c r="C39" s="3626"/>
      <c r="D39" s="3626"/>
      <c r="E39" s="3626"/>
      <c r="F39" s="3626"/>
      <c r="G39" s="3626"/>
      <c r="H39" s="3626"/>
      <c r="I39" s="3626"/>
      <c r="J39" s="3626"/>
      <c r="K39" s="3626"/>
      <c r="L39" s="3626"/>
      <c r="M39" s="3626"/>
      <c r="N39" s="3626"/>
      <c r="O39" s="3626"/>
      <c r="P39" s="3626"/>
      <c r="Q39" s="3626"/>
      <c r="R39" s="3626"/>
      <c r="S39" s="3626"/>
      <c r="T39" s="3626"/>
      <c r="U39" s="3626"/>
      <c r="V39" s="3626"/>
    </row>
    <row r="40" spans="1:34" ht="27" customHeight="1" thickBot="1" x14ac:dyDescent="0.25">
      <c r="A40" s="3629" t="s">
        <v>158</v>
      </c>
      <c r="B40" s="2685" t="s">
        <v>0</v>
      </c>
      <c r="C40" s="2686"/>
      <c r="D40" s="2687"/>
      <c r="E40" s="2685" t="s">
        <v>1</v>
      </c>
      <c r="F40" s="2686"/>
      <c r="G40" s="2687"/>
      <c r="H40" s="2685" t="s">
        <v>2</v>
      </c>
      <c r="I40" s="2686"/>
      <c r="J40" s="2687"/>
      <c r="K40" s="2685" t="s">
        <v>3</v>
      </c>
      <c r="L40" s="2686"/>
      <c r="M40" s="2687"/>
      <c r="N40" s="2685" t="s">
        <v>149</v>
      </c>
      <c r="O40" s="2686"/>
      <c r="P40" s="2687"/>
      <c r="Q40" s="2685" t="s">
        <v>150</v>
      </c>
      <c r="R40" s="2686"/>
      <c r="S40" s="2687"/>
      <c r="T40" s="3596" t="s">
        <v>132</v>
      </c>
      <c r="U40" s="3597"/>
      <c r="V40" s="3598"/>
      <c r="W40" s="359"/>
      <c r="X40" s="359"/>
      <c r="Y40" s="359"/>
      <c r="Z40" s="359"/>
      <c r="AA40" s="359"/>
    </row>
    <row r="41" spans="1:34" ht="25.5" customHeight="1" thickBot="1" x14ac:dyDescent="0.25">
      <c r="A41" s="3630"/>
      <c r="B41" s="2688"/>
      <c r="C41" s="2689"/>
      <c r="D41" s="2690"/>
      <c r="E41" s="2688"/>
      <c r="F41" s="2689"/>
      <c r="G41" s="2690"/>
      <c r="H41" s="2688"/>
      <c r="I41" s="2689"/>
      <c r="J41" s="2690"/>
      <c r="K41" s="2688"/>
      <c r="L41" s="2689"/>
      <c r="M41" s="2690"/>
      <c r="N41" s="2688"/>
      <c r="O41" s="2689"/>
      <c r="P41" s="2690"/>
      <c r="Q41" s="2688"/>
      <c r="R41" s="2689"/>
      <c r="S41" s="2690"/>
      <c r="T41" s="3599" t="s">
        <v>151</v>
      </c>
      <c r="U41" s="3600"/>
      <c r="V41" s="3601"/>
      <c r="W41" s="360"/>
      <c r="X41" s="360"/>
      <c r="Y41" s="360"/>
      <c r="Z41" s="360"/>
      <c r="AA41" s="360"/>
    </row>
    <row r="42" spans="1:34" ht="80.25" customHeight="1" thickBot="1" x14ac:dyDescent="0.25">
      <c r="A42" s="3630"/>
      <c r="B42" s="347" t="s">
        <v>130</v>
      </c>
      <c r="C42" s="348" t="s">
        <v>131</v>
      </c>
      <c r="D42" s="351" t="s">
        <v>132</v>
      </c>
      <c r="E42" s="347" t="s">
        <v>130</v>
      </c>
      <c r="F42" s="348" t="s">
        <v>131</v>
      </c>
      <c r="G42" s="351" t="s">
        <v>132</v>
      </c>
      <c r="H42" s="347" t="s">
        <v>130</v>
      </c>
      <c r="I42" s="348" t="s">
        <v>131</v>
      </c>
      <c r="J42" s="351" t="s">
        <v>132</v>
      </c>
      <c r="K42" s="347" t="s">
        <v>130</v>
      </c>
      <c r="L42" s="348" t="s">
        <v>131</v>
      </c>
      <c r="M42" s="351" t="s">
        <v>132</v>
      </c>
      <c r="N42" s="347" t="s">
        <v>130</v>
      </c>
      <c r="O42" s="348" t="s">
        <v>131</v>
      </c>
      <c r="P42" s="351" t="s">
        <v>132</v>
      </c>
      <c r="Q42" s="347" t="s">
        <v>130</v>
      </c>
      <c r="R42" s="348" t="s">
        <v>131</v>
      </c>
      <c r="S42" s="351" t="s">
        <v>132</v>
      </c>
      <c r="T42" s="347" t="s">
        <v>130</v>
      </c>
      <c r="U42" s="348" t="s">
        <v>131</v>
      </c>
      <c r="V42" s="351" t="s">
        <v>132</v>
      </c>
      <c r="W42" s="361"/>
      <c r="X42" s="361"/>
      <c r="Y42" s="361"/>
      <c r="Z42" s="361"/>
      <c r="AA42" s="361"/>
    </row>
    <row r="43" spans="1:34" ht="28.5" customHeight="1" x14ac:dyDescent="0.25">
      <c r="A43" s="1926" t="s">
        <v>134</v>
      </c>
      <c r="B43" s="1916">
        <v>23</v>
      </c>
      <c r="C43" s="1912">
        <v>3</v>
      </c>
      <c r="D43" s="1927">
        <v>26</v>
      </c>
      <c r="E43" s="1916">
        <v>20</v>
      </c>
      <c r="F43" s="1912">
        <v>2</v>
      </c>
      <c r="G43" s="1915">
        <v>22</v>
      </c>
      <c r="H43" s="1914">
        <v>41</v>
      </c>
      <c r="I43" s="1912">
        <v>0</v>
      </c>
      <c r="J43" s="1927">
        <v>41</v>
      </c>
      <c r="K43" s="1916">
        <v>0</v>
      </c>
      <c r="L43" s="1912">
        <v>24</v>
      </c>
      <c r="M43" s="1915">
        <v>24</v>
      </c>
      <c r="N43" s="1914">
        <v>0</v>
      </c>
      <c r="O43" s="1912">
        <v>15</v>
      </c>
      <c r="P43" s="1927">
        <v>15</v>
      </c>
      <c r="Q43" s="1916">
        <v>0</v>
      </c>
      <c r="R43" s="1912">
        <v>10</v>
      </c>
      <c r="S43" s="1915">
        <v>10</v>
      </c>
      <c r="T43" s="1916">
        <f t="shared" ref="T43:V46" si="11">B43+E43+K43+H43+N43+Q43</f>
        <v>84</v>
      </c>
      <c r="U43" s="1912">
        <f t="shared" si="11"/>
        <v>54</v>
      </c>
      <c r="V43" s="1915">
        <f t="shared" si="11"/>
        <v>138</v>
      </c>
      <c r="W43" s="362"/>
      <c r="X43" s="362"/>
      <c r="Y43" s="362"/>
      <c r="Z43" s="362"/>
      <c r="AA43" s="362"/>
    </row>
    <row r="44" spans="1:34" ht="33" customHeight="1" x14ac:dyDescent="0.25">
      <c r="A44" s="1598" t="s">
        <v>138</v>
      </c>
      <c r="B44" s="1599">
        <v>498</v>
      </c>
      <c r="C44" s="1600">
        <v>423</v>
      </c>
      <c r="D44" s="1601">
        <v>921</v>
      </c>
      <c r="E44" s="1599">
        <v>470</v>
      </c>
      <c r="F44" s="1600">
        <v>530</v>
      </c>
      <c r="G44" s="1602">
        <v>1000</v>
      </c>
      <c r="H44" s="1603">
        <v>467</v>
      </c>
      <c r="I44" s="1600">
        <v>410</v>
      </c>
      <c r="J44" s="1601">
        <v>877</v>
      </c>
      <c r="K44" s="1599">
        <v>218</v>
      </c>
      <c r="L44" s="1600">
        <v>363</v>
      </c>
      <c r="M44" s="1602">
        <v>581</v>
      </c>
      <c r="N44" s="1603">
        <v>224</v>
      </c>
      <c r="O44" s="1600">
        <v>382</v>
      </c>
      <c r="P44" s="1601">
        <v>606</v>
      </c>
      <c r="Q44" s="1599">
        <v>184</v>
      </c>
      <c r="R44" s="1600">
        <v>239</v>
      </c>
      <c r="S44" s="1602">
        <v>423</v>
      </c>
      <c r="T44" s="1604">
        <f t="shared" si="11"/>
        <v>2061</v>
      </c>
      <c r="U44" s="1600">
        <f>C44+F44+L44+I44+O44+R44</f>
        <v>2347</v>
      </c>
      <c r="V44" s="1602">
        <f>D44+G44+M44+J44+P44+S44</f>
        <v>4408</v>
      </c>
      <c r="W44" s="362"/>
      <c r="X44" s="362"/>
      <c r="Y44" s="362"/>
      <c r="Z44" s="362"/>
      <c r="AA44" s="362"/>
    </row>
    <row r="45" spans="1:34" ht="33.75" customHeight="1" x14ac:dyDescent="0.25">
      <c r="A45" s="3160" t="s">
        <v>160</v>
      </c>
      <c r="B45" s="1599">
        <v>28</v>
      </c>
      <c r="C45" s="1600">
        <v>0</v>
      </c>
      <c r="D45" s="1601">
        <v>28</v>
      </c>
      <c r="E45" s="1599">
        <v>20</v>
      </c>
      <c r="F45" s="1600">
        <v>0</v>
      </c>
      <c r="G45" s="1602">
        <v>20</v>
      </c>
      <c r="H45" s="1603">
        <v>22</v>
      </c>
      <c r="I45" s="1600">
        <v>0</v>
      </c>
      <c r="J45" s="1601">
        <v>22</v>
      </c>
      <c r="K45" s="1599">
        <v>0</v>
      </c>
      <c r="L45" s="1600">
        <v>0</v>
      </c>
      <c r="M45" s="1602">
        <v>0</v>
      </c>
      <c r="N45" s="1603">
        <v>0</v>
      </c>
      <c r="O45" s="1600">
        <v>0</v>
      </c>
      <c r="P45" s="1601">
        <v>0</v>
      </c>
      <c r="Q45" s="1599">
        <v>0</v>
      </c>
      <c r="R45" s="1600">
        <v>0</v>
      </c>
      <c r="S45" s="1602">
        <v>0</v>
      </c>
      <c r="T45" s="1599">
        <f t="shared" si="11"/>
        <v>70</v>
      </c>
      <c r="U45" s="1600">
        <f t="shared" si="11"/>
        <v>0</v>
      </c>
      <c r="V45" s="1602">
        <f t="shared" si="11"/>
        <v>70</v>
      </c>
      <c r="W45" s="362"/>
      <c r="X45" s="362"/>
      <c r="Y45" s="362"/>
      <c r="Z45" s="362"/>
      <c r="AA45" s="362"/>
    </row>
    <row r="46" spans="1:34" ht="37.5" customHeight="1" thickBot="1" x14ac:dyDescent="0.3">
      <c r="A46" s="1928" t="s">
        <v>136</v>
      </c>
      <c r="B46" s="3151">
        <v>83</v>
      </c>
      <c r="C46" s="3152">
        <v>9</v>
      </c>
      <c r="D46" s="3159">
        <v>92</v>
      </c>
      <c r="E46" s="3151">
        <v>52</v>
      </c>
      <c r="F46" s="3152">
        <v>17</v>
      </c>
      <c r="G46" s="3153">
        <v>69</v>
      </c>
      <c r="H46" s="3161">
        <v>66</v>
      </c>
      <c r="I46" s="3152">
        <v>19</v>
      </c>
      <c r="J46" s="3159">
        <v>85</v>
      </c>
      <c r="K46" s="3151">
        <v>54</v>
      </c>
      <c r="L46" s="3152">
        <v>9</v>
      </c>
      <c r="M46" s="3153">
        <v>63</v>
      </c>
      <c r="N46" s="3161">
        <v>57</v>
      </c>
      <c r="O46" s="3152">
        <v>4</v>
      </c>
      <c r="P46" s="3159">
        <v>61</v>
      </c>
      <c r="Q46" s="3151">
        <v>0</v>
      </c>
      <c r="R46" s="3152">
        <v>0</v>
      </c>
      <c r="S46" s="3146">
        <v>0</v>
      </c>
      <c r="T46" s="3150">
        <f t="shared" si="11"/>
        <v>312</v>
      </c>
      <c r="U46" s="1600">
        <f t="shared" si="11"/>
        <v>58</v>
      </c>
      <c r="V46" s="3146">
        <f t="shared" si="11"/>
        <v>370</v>
      </c>
      <c r="W46" s="362"/>
      <c r="X46" s="362"/>
      <c r="Y46" s="362"/>
      <c r="Z46" s="362"/>
      <c r="AA46" s="362"/>
    </row>
    <row r="47" spans="1:34" ht="36.75" customHeight="1" thickBot="1" x14ac:dyDescent="0.3">
      <c r="A47" s="355" t="s">
        <v>143</v>
      </c>
      <c r="B47" s="401">
        <f t="shared" ref="B47:V47" si="12">SUM(B43:B46)</f>
        <v>632</v>
      </c>
      <c r="C47" s="405">
        <f t="shared" si="12"/>
        <v>435</v>
      </c>
      <c r="D47" s="406">
        <f t="shared" si="12"/>
        <v>1067</v>
      </c>
      <c r="E47" s="401">
        <f t="shared" si="12"/>
        <v>562</v>
      </c>
      <c r="F47" s="405">
        <f t="shared" si="12"/>
        <v>549</v>
      </c>
      <c r="G47" s="407">
        <f t="shared" si="12"/>
        <v>1111</v>
      </c>
      <c r="H47" s="408">
        <f t="shared" si="12"/>
        <v>596</v>
      </c>
      <c r="I47" s="405">
        <f t="shared" si="12"/>
        <v>429</v>
      </c>
      <c r="J47" s="406">
        <f t="shared" si="12"/>
        <v>1025</v>
      </c>
      <c r="K47" s="401">
        <f t="shared" si="12"/>
        <v>272</v>
      </c>
      <c r="L47" s="401">
        <f t="shared" si="12"/>
        <v>396</v>
      </c>
      <c r="M47" s="407">
        <f t="shared" si="12"/>
        <v>668</v>
      </c>
      <c r="N47" s="408">
        <f t="shared" si="12"/>
        <v>281</v>
      </c>
      <c r="O47" s="405">
        <f t="shared" si="12"/>
        <v>401</v>
      </c>
      <c r="P47" s="406">
        <f t="shared" si="12"/>
        <v>682</v>
      </c>
      <c r="Q47" s="401">
        <f t="shared" si="12"/>
        <v>184</v>
      </c>
      <c r="R47" s="405">
        <f t="shared" si="12"/>
        <v>249</v>
      </c>
      <c r="S47" s="400">
        <f t="shared" si="12"/>
        <v>433</v>
      </c>
      <c r="T47" s="396">
        <f t="shared" si="12"/>
        <v>2527</v>
      </c>
      <c r="U47" s="399">
        <f t="shared" si="12"/>
        <v>2459</v>
      </c>
      <c r="V47" s="400">
        <f t="shared" si="12"/>
        <v>4986</v>
      </c>
      <c r="W47" s="363"/>
      <c r="X47" s="363"/>
      <c r="Y47" s="363"/>
      <c r="Z47" s="362"/>
      <c r="AA47" s="362"/>
      <c r="AB47" s="354"/>
    </row>
    <row r="48" spans="1:34" ht="31.5" customHeight="1" thickBot="1" x14ac:dyDescent="0.3">
      <c r="A48" s="3627" t="s">
        <v>371</v>
      </c>
      <c r="B48" s="3627"/>
      <c r="C48" s="3627"/>
      <c r="D48" s="3627"/>
      <c r="E48" s="3627"/>
      <c r="F48" s="3627"/>
      <c r="G48" s="3627"/>
      <c r="H48" s="3627"/>
      <c r="I48" s="3627"/>
      <c r="J48" s="3627"/>
      <c r="K48" s="3627"/>
      <c r="L48" s="3627"/>
      <c r="M48" s="3627"/>
      <c r="N48" s="3627"/>
      <c r="O48" s="3627"/>
      <c r="P48" s="3627"/>
      <c r="Q48" s="3627"/>
      <c r="R48" s="3627"/>
      <c r="S48" s="3627"/>
      <c r="T48" s="3627"/>
      <c r="U48" s="3627"/>
      <c r="V48" s="3627"/>
      <c r="W48" s="363"/>
      <c r="X48" s="363"/>
      <c r="Y48" s="363"/>
      <c r="Z48" s="362"/>
      <c r="AA48" s="362"/>
      <c r="AB48" s="354"/>
    </row>
    <row r="49" spans="1:31" ht="21.75" customHeight="1" thickBot="1" x14ac:dyDescent="0.3">
      <c r="A49" s="364" t="s">
        <v>9</v>
      </c>
      <c r="B49" s="2685" t="s">
        <v>0</v>
      </c>
      <c r="C49" s="2686"/>
      <c r="D49" s="2687"/>
      <c r="E49" s="2685" t="s">
        <v>1</v>
      </c>
      <c r="F49" s="2686"/>
      <c r="G49" s="2687"/>
      <c r="H49" s="2685" t="s">
        <v>2</v>
      </c>
      <c r="I49" s="2686"/>
      <c r="J49" s="2687"/>
      <c r="K49" s="2685" t="s">
        <v>3</v>
      </c>
      <c r="L49" s="2686"/>
      <c r="M49" s="2687"/>
      <c r="N49" s="2685" t="s">
        <v>149</v>
      </c>
      <c r="O49" s="2686"/>
      <c r="P49" s="2687"/>
      <c r="Q49" s="2685" t="s">
        <v>150</v>
      </c>
      <c r="R49" s="2686"/>
      <c r="S49" s="2687"/>
      <c r="T49" s="3596" t="s">
        <v>132</v>
      </c>
      <c r="U49" s="3597"/>
      <c r="V49" s="3598"/>
      <c r="W49" s="363"/>
      <c r="X49" s="363"/>
      <c r="Y49" s="363"/>
      <c r="Z49" s="362"/>
      <c r="AA49" s="362"/>
      <c r="AB49" s="354"/>
    </row>
    <row r="50" spans="1:31" ht="76.5" customHeight="1" thickBot="1" x14ac:dyDescent="0.3">
      <c r="A50" s="365"/>
      <c r="B50" s="347" t="s">
        <v>130</v>
      </c>
      <c r="C50" s="348" t="s">
        <v>131</v>
      </c>
      <c r="D50" s="351" t="s">
        <v>132</v>
      </c>
      <c r="E50" s="347" t="s">
        <v>130</v>
      </c>
      <c r="F50" s="348" t="s">
        <v>131</v>
      </c>
      <c r="G50" s="351" t="s">
        <v>132</v>
      </c>
      <c r="H50" s="347" t="s">
        <v>130</v>
      </c>
      <c r="I50" s="348" t="s">
        <v>131</v>
      </c>
      <c r="J50" s="351" t="s">
        <v>132</v>
      </c>
      <c r="K50" s="347" t="s">
        <v>130</v>
      </c>
      <c r="L50" s="348" t="s">
        <v>131</v>
      </c>
      <c r="M50" s="351" t="s">
        <v>132</v>
      </c>
      <c r="N50" s="347" t="s">
        <v>130</v>
      </c>
      <c r="O50" s="348" t="s">
        <v>131</v>
      </c>
      <c r="P50" s="351" t="s">
        <v>132</v>
      </c>
      <c r="Q50" s="347" t="s">
        <v>130</v>
      </c>
      <c r="R50" s="348" t="s">
        <v>131</v>
      </c>
      <c r="S50" s="351" t="s">
        <v>132</v>
      </c>
      <c r="T50" s="347" t="s">
        <v>130</v>
      </c>
      <c r="U50" s="348" t="s">
        <v>131</v>
      </c>
      <c r="V50" s="351" t="s">
        <v>132</v>
      </c>
      <c r="W50" s="363"/>
      <c r="X50" s="363"/>
      <c r="Y50" s="363"/>
      <c r="Z50" s="362"/>
      <c r="AA50" s="362"/>
      <c r="AB50" s="354"/>
    </row>
    <row r="51" spans="1:31" ht="36.75" customHeight="1" thickBot="1" x14ac:dyDescent="0.3">
      <c r="A51" s="3162" t="s">
        <v>160</v>
      </c>
      <c r="B51" s="3163">
        <v>0</v>
      </c>
      <c r="C51" s="3164">
        <v>3</v>
      </c>
      <c r="D51" s="3165">
        <v>3</v>
      </c>
      <c r="E51" s="3163">
        <v>2</v>
      </c>
      <c r="F51" s="3164">
        <v>2</v>
      </c>
      <c r="G51" s="3166">
        <v>4</v>
      </c>
      <c r="H51" s="3167">
        <v>4</v>
      </c>
      <c r="I51" s="3164">
        <v>3</v>
      </c>
      <c r="J51" s="3165">
        <v>7</v>
      </c>
      <c r="K51" s="3163">
        <v>0</v>
      </c>
      <c r="L51" s="3164">
        <v>0</v>
      </c>
      <c r="M51" s="3166">
        <v>0</v>
      </c>
      <c r="N51" s="3167">
        <v>0</v>
      </c>
      <c r="O51" s="3164">
        <v>0</v>
      </c>
      <c r="P51" s="3165">
        <v>0</v>
      </c>
      <c r="Q51" s="3163">
        <v>0</v>
      </c>
      <c r="R51" s="3164">
        <v>0</v>
      </c>
      <c r="S51" s="3166">
        <v>0</v>
      </c>
      <c r="T51" s="3163">
        <f>B51+E51+K51+H51+N51+Q51</f>
        <v>6</v>
      </c>
      <c r="U51" s="3164">
        <f>C51+F51+L51+I51+O51+R51</f>
        <v>8</v>
      </c>
      <c r="V51" s="3166">
        <f>D51+G51+M51+J51+P51+S51</f>
        <v>14</v>
      </c>
      <c r="W51" s="363"/>
      <c r="X51" s="363"/>
      <c r="Y51" s="363"/>
      <c r="Z51" s="362"/>
      <c r="AA51" s="362"/>
      <c r="AB51" s="354"/>
    </row>
    <row r="52" spans="1:31" ht="40.5" customHeight="1" thickBot="1" x14ac:dyDescent="0.3">
      <c r="A52" s="355" t="s">
        <v>143</v>
      </c>
      <c r="B52" s="401">
        <f t="shared" ref="B52:V52" si="13">SUM(B51:B51)</f>
        <v>0</v>
      </c>
      <c r="C52" s="405">
        <f t="shared" si="13"/>
        <v>3</v>
      </c>
      <c r="D52" s="406">
        <f t="shared" si="13"/>
        <v>3</v>
      </c>
      <c r="E52" s="401">
        <f t="shared" si="13"/>
        <v>2</v>
      </c>
      <c r="F52" s="405">
        <f t="shared" si="13"/>
        <v>2</v>
      </c>
      <c r="G52" s="407">
        <f t="shared" si="13"/>
        <v>4</v>
      </c>
      <c r="H52" s="408">
        <f t="shared" si="13"/>
        <v>4</v>
      </c>
      <c r="I52" s="405">
        <f t="shared" si="13"/>
        <v>3</v>
      </c>
      <c r="J52" s="406">
        <f t="shared" si="13"/>
        <v>7</v>
      </c>
      <c r="K52" s="401">
        <f t="shared" si="13"/>
        <v>0</v>
      </c>
      <c r="L52" s="405">
        <f t="shared" si="13"/>
        <v>0</v>
      </c>
      <c r="M52" s="407">
        <f t="shared" si="13"/>
        <v>0</v>
      </c>
      <c r="N52" s="408">
        <f t="shared" si="13"/>
        <v>0</v>
      </c>
      <c r="O52" s="405">
        <f t="shared" si="13"/>
        <v>0</v>
      </c>
      <c r="P52" s="406">
        <f t="shared" si="13"/>
        <v>0</v>
      </c>
      <c r="Q52" s="401">
        <f t="shared" si="13"/>
        <v>0</v>
      </c>
      <c r="R52" s="405">
        <f t="shared" si="13"/>
        <v>0</v>
      </c>
      <c r="S52" s="407">
        <f t="shared" si="13"/>
        <v>0</v>
      </c>
      <c r="T52" s="408">
        <f t="shared" si="13"/>
        <v>6</v>
      </c>
      <c r="U52" s="405">
        <f t="shared" si="13"/>
        <v>8</v>
      </c>
      <c r="V52" s="407">
        <f t="shared" si="13"/>
        <v>14</v>
      </c>
      <c r="W52" s="366"/>
      <c r="X52" s="366"/>
      <c r="Y52" s="366"/>
      <c r="Z52" s="366"/>
      <c r="AA52" s="366"/>
      <c r="AB52" s="354"/>
    </row>
    <row r="53" spans="1:31" ht="9" customHeight="1" x14ac:dyDescent="0.3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</row>
    <row r="54" spans="1:31" ht="21.75" customHeight="1" x14ac:dyDescent="0.3">
      <c r="A54" s="3588" t="s">
        <v>372</v>
      </c>
      <c r="B54" s="3588"/>
      <c r="C54" s="3588"/>
      <c r="D54" s="3588"/>
      <c r="E54" s="3588"/>
      <c r="F54" s="3588"/>
      <c r="G54" s="3588"/>
      <c r="H54" s="3588"/>
      <c r="I54" s="3588"/>
      <c r="J54" s="3588"/>
      <c r="K54" s="3588"/>
      <c r="L54" s="3588"/>
      <c r="M54" s="3588"/>
      <c r="N54" s="3588"/>
      <c r="O54" s="3588"/>
      <c r="P54" s="3588"/>
      <c r="Q54" s="3588"/>
      <c r="R54" s="3588"/>
      <c r="S54" s="3588"/>
      <c r="T54" s="3588"/>
      <c r="U54" s="3588"/>
      <c r="V54" s="3588"/>
      <c r="W54" s="3588"/>
      <c r="X54" s="3588"/>
      <c r="Y54" s="3588"/>
      <c r="Z54" s="3588"/>
      <c r="AA54" s="3588"/>
      <c r="AB54" s="3588"/>
    </row>
    <row r="55" spans="1:31" ht="3" customHeight="1" thickBot="1" x14ac:dyDescent="0.25"/>
    <row r="56" spans="1:31" ht="19.5" customHeight="1" thickBot="1" x14ac:dyDescent="0.25">
      <c r="A56" s="3608" t="s">
        <v>158</v>
      </c>
      <c r="B56" s="3590" t="s">
        <v>0</v>
      </c>
      <c r="C56" s="3591"/>
      <c r="D56" s="3592"/>
      <c r="E56" s="3614" t="s">
        <v>1</v>
      </c>
      <c r="F56" s="3615"/>
      <c r="G56" s="3616"/>
      <c r="H56" s="3614" t="s">
        <v>2</v>
      </c>
      <c r="I56" s="3615"/>
      <c r="J56" s="3616"/>
      <c r="K56" s="3614" t="s">
        <v>3</v>
      </c>
      <c r="L56" s="3615"/>
      <c r="M56" s="3616"/>
      <c r="N56" s="3614">
        <v>5</v>
      </c>
      <c r="O56" s="3615"/>
      <c r="P56" s="3616"/>
      <c r="Q56" s="3602" t="s">
        <v>6</v>
      </c>
      <c r="R56" s="3603"/>
      <c r="S56" s="3604"/>
      <c r="T56" s="3625" t="s">
        <v>19</v>
      </c>
      <c r="U56" s="3619"/>
      <c r="V56" s="3620"/>
      <c r="W56" s="3618" t="s">
        <v>20</v>
      </c>
      <c r="X56" s="3619"/>
      <c r="Y56" s="3620"/>
      <c r="Z56" s="3618" t="s">
        <v>31</v>
      </c>
      <c r="AA56" s="3619"/>
      <c r="AB56" s="3620"/>
      <c r="AC56" s="3621" t="s">
        <v>152</v>
      </c>
      <c r="AD56" s="3622"/>
      <c r="AE56" s="3623"/>
    </row>
    <row r="57" spans="1:31" ht="19.5" customHeight="1" thickBot="1" x14ac:dyDescent="0.25">
      <c r="A57" s="3609"/>
      <c r="B57" s="3593"/>
      <c r="C57" s="3594"/>
      <c r="D57" s="3595"/>
      <c r="E57" s="3617"/>
      <c r="F57" s="3594"/>
      <c r="G57" s="3595"/>
      <c r="H57" s="3617"/>
      <c r="I57" s="3594"/>
      <c r="J57" s="3595"/>
      <c r="K57" s="3617"/>
      <c r="L57" s="3594"/>
      <c r="M57" s="3595"/>
      <c r="N57" s="3617"/>
      <c r="O57" s="3594"/>
      <c r="P57" s="3595"/>
      <c r="Q57" s="3605"/>
      <c r="R57" s="3606"/>
      <c r="S57" s="3607"/>
      <c r="T57" s="3628" t="s">
        <v>5</v>
      </c>
      <c r="U57" s="3612"/>
      <c r="V57" s="3613"/>
      <c r="W57" s="3611" t="s">
        <v>5</v>
      </c>
      <c r="X57" s="3612"/>
      <c r="Y57" s="3613"/>
      <c r="Z57" s="3611" t="s">
        <v>5</v>
      </c>
      <c r="AA57" s="3612"/>
      <c r="AB57" s="3613"/>
      <c r="AC57" s="3624"/>
      <c r="AD57" s="3606"/>
      <c r="AE57" s="3607"/>
    </row>
    <row r="58" spans="1:31" ht="76.5" customHeight="1" thickBot="1" x14ac:dyDescent="0.25">
      <c r="A58" s="3610"/>
      <c r="B58" s="347" t="s">
        <v>130</v>
      </c>
      <c r="C58" s="348" t="s">
        <v>131</v>
      </c>
      <c r="D58" s="351" t="s">
        <v>132</v>
      </c>
      <c r="E58" s="347" t="s">
        <v>130</v>
      </c>
      <c r="F58" s="348" t="s">
        <v>131</v>
      </c>
      <c r="G58" s="351" t="s">
        <v>132</v>
      </c>
      <c r="H58" s="347" t="s">
        <v>130</v>
      </c>
      <c r="I58" s="348" t="s">
        <v>131</v>
      </c>
      <c r="J58" s="351" t="s">
        <v>132</v>
      </c>
      <c r="K58" s="347" t="s">
        <v>130</v>
      </c>
      <c r="L58" s="348" t="s">
        <v>131</v>
      </c>
      <c r="M58" s="351" t="s">
        <v>132</v>
      </c>
      <c r="N58" s="347" t="s">
        <v>130</v>
      </c>
      <c r="O58" s="348" t="s">
        <v>131</v>
      </c>
      <c r="P58" s="351" t="s">
        <v>132</v>
      </c>
      <c r="Q58" s="347" t="s">
        <v>130</v>
      </c>
      <c r="R58" s="348" t="s">
        <v>131</v>
      </c>
      <c r="S58" s="351" t="s">
        <v>132</v>
      </c>
      <c r="T58" s="347" t="s">
        <v>130</v>
      </c>
      <c r="U58" s="348" t="s">
        <v>131</v>
      </c>
      <c r="V58" s="351" t="s">
        <v>132</v>
      </c>
      <c r="W58" s="347" t="s">
        <v>130</v>
      </c>
      <c r="X58" s="348" t="s">
        <v>131</v>
      </c>
      <c r="Y58" s="351" t="s">
        <v>132</v>
      </c>
      <c r="Z58" s="347" t="s">
        <v>130</v>
      </c>
      <c r="AA58" s="348" t="s">
        <v>131</v>
      </c>
      <c r="AB58" s="351" t="s">
        <v>132</v>
      </c>
      <c r="AC58" s="347" t="s">
        <v>130</v>
      </c>
      <c r="AD58" s="348" t="s">
        <v>131</v>
      </c>
      <c r="AE58" s="351" t="s">
        <v>132</v>
      </c>
    </row>
    <row r="59" spans="1:31" ht="33.75" customHeight="1" x14ac:dyDescent="0.3">
      <c r="A59" s="1922" t="s">
        <v>134</v>
      </c>
      <c r="B59" s="1929">
        <v>29</v>
      </c>
      <c r="C59" s="1930">
        <v>9</v>
      </c>
      <c r="D59" s="1931">
        <v>38</v>
      </c>
      <c r="E59" s="1929">
        <v>18</v>
      </c>
      <c r="F59" s="1930">
        <v>16</v>
      </c>
      <c r="G59" s="1932">
        <v>34</v>
      </c>
      <c r="H59" s="1929">
        <v>0</v>
      </c>
      <c r="I59" s="1930">
        <v>0</v>
      </c>
      <c r="J59" s="1931">
        <v>0</v>
      </c>
      <c r="K59" s="1933">
        <v>0</v>
      </c>
      <c r="L59" s="1930">
        <v>8</v>
      </c>
      <c r="M59" s="1931">
        <v>8</v>
      </c>
      <c r="N59" s="1933">
        <v>0</v>
      </c>
      <c r="O59" s="1930">
        <v>0</v>
      </c>
      <c r="P59" s="1932">
        <v>0</v>
      </c>
      <c r="Q59" s="1934">
        <f t="shared" ref="Q59:S60" si="14">B59+E59+H59+K59</f>
        <v>47</v>
      </c>
      <c r="R59" s="1930">
        <f t="shared" si="14"/>
        <v>33</v>
      </c>
      <c r="S59" s="1933">
        <f t="shared" si="14"/>
        <v>80</v>
      </c>
      <c r="T59" s="1929">
        <v>15</v>
      </c>
      <c r="U59" s="1930">
        <v>6</v>
      </c>
      <c r="V59" s="1931">
        <v>21</v>
      </c>
      <c r="W59" s="1914">
        <v>16</v>
      </c>
      <c r="X59" s="1930">
        <v>0</v>
      </c>
      <c r="Y59" s="1931">
        <v>16</v>
      </c>
      <c r="Z59" s="1929">
        <v>0</v>
      </c>
      <c r="AA59" s="1930">
        <v>0</v>
      </c>
      <c r="AB59" s="1931">
        <v>0</v>
      </c>
      <c r="AC59" s="1929">
        <f t="shared" ref="AC59:AE61" si="15">Q59+T59+W59+Z59</f>
        <v>78</v>
      </c>
      <c r="AD59" s="1930">
        <f t="shared" si="15"/>
        <v>39</v>
      </c>
      <c r="AE59" s="1931">
        <f t="shared" si="15"/>
        <v>117</v>
      </c>
    </row>
    <row r="60" spans="1:31" ht="34.5" customHeight="1" x14ac:dyDescent="0.3">
      <c r="A60" s="1928" t="s">
        <v>136</v>
      </c>
      <c r="B60" s="1935">
        <v>0</v>
      </c>
      <c r="C60" s="1936">
        <v>0</v>
      </c>
      <c r="D60" s="1937">
        <v>0</v>
      </c>
      <c r="E60" s="1935">
        <v>0</v>
      </c>
      <c r="F60" s="1936">
        <v>0</v>
      </c>
      <c r="G60" s="1937">
        <v>0</v>
      </c>
      <c r="H60" s="1935">
        <v>0</v>
      </c>
      <c r="I60" s="1936">
        <v>0</v>
      </c>
      <c r="J60" s="1938">
        <v>0</v>
      </c>
      <c r="K60" s="1939">
        <v>0</v>
      </c>
      <c r="L60" s="1936">
        <v>0</v>
      </c>
      <c r="M60" s="1938">
        <v>0</v>
      </c>
      <c r="N60" s="1939">
        <v>0</v>
      </c>
      <c r="O60" s="1936">
        <v>0</v>
      </c>
      <c r="P60" s="1937">
        <v>0</v>
      </c>
      <c r="Q60" s="1940">
        <f t="shared" si="14"/>
        <v>0</v>
      </c>
      <c r="R60" s="1941">
        <f t="shared" si="14"/>
        <v>0</v>
      </c>
      <c r="S60" s="1942">
        <f t="shared" si="14"/>
        <v>0</v>
      </c>
      <c r="T60" s="1935">
        <v>6</v>
      </c>
      <c r="U60" s="1936">
        <v>0</v>
      </c>
      <c r="V60" s="1938">
        <v>6</v>
      </c>
      <c r="W60" s="1925">
        <v>0</v>
      </c>
      <c r="X60" s="1936">
        <v>0</v>
      </c>
      <c r="Y60" s="1938">
        <v>0</v>
      </c>
      <c r="Z60" s="1935">
        <v>0</v>
      </c>
      <c r="AA60" s="1936">
        <v>0</v>
      </c>
      <c r="AB60" s="1938">
        <v>0</v>
      </c>
      <c r="AC60" s="1943">
        <f t="shared" si="15"/>
        <v>6</v>
      </c>
      <c r="AD60" s="1941">
        <f t="shared" si="15"/>
        <v>0</v>
      </c>
      <c r="AE60" s="1944">
        <f t="shared" si="15"/>
        <v>6</v>
      </c>
    </row>
    <row r="61" spans="1:31" ht="34.5" customHeight="1" thickBot="1" x14ac:dyDescent="0.35">
      <c r="A61" s="3168" t="s">
        <v>160</v>
      </c>
      <c r="B61" s="3169">
        <v>0</v>
      </c>
      <c r="C61" s="3170">
        <v>0</v>
      </c>
      <c r="D61" s="3171">
        <v>0</v>
      </c>
      <c r="E61" s="3169">
        <v>8</v>
      </c>
      <c r="F61" s="3170">
        <v>4</v>
      </c>
      <c r="G61" s="3172">
        <v>12</v>
      </c>
      <c r="H61" s="3169">
        <v>0</v>
      </c>
      <c r="I61" s="3170">
        <v>12</v>
      </c>
      <c r="J61" s="3171">
        <v>12</v>
      </c>
      <c r="K61" s="3173">
        <v>0</v>
      </c>
      <c r="L61" s="3170">
        <v>0</v>
      </c>
      <c r="M61" s="3171">
        <v>0</v>
      </c>
      <c r="N61" s="3173">
        <v>0</v>
      </c>
      <c r="O61" s="3170">
        <v>1</v>
      </c>
      <c r="P61" s="3172">
        <v>1</v>
      </c>
      <c r="Q61" s="3174">
        <f>B61+E61+H61+K61</f>
        <v>8</v>
      </c>
      <c r="R61" s="3170">
        <f>C61+F61+I61+L61+O61</f>
        <v>17</v>
      </c>
      <c r="S61" s="3170">
        <f>D61+G61+J61+M61+P61</f>
        <v>25</v>
      </c>
      <c r="T61" s="3169">
        <v>0</v>
      </c>
      <c r="U61" s="3170">
        <v>1</v>
      </c>
      <c r="V61" s="3171">
        <v>1</v>
      </c>
      <c r="W61" s="3161">
        <v>0</v>
      </c>
      <c r="X61" s="3170">
        <v>13</v>
      </c>
      <c r="Y61" s="3171">
        <v>13</v>
      </c>
      <c r="Z61" s="3170">
        <v>0</v>
      </c>
      <c r="AA61" s="3170">
        <v>0</v>
      </c>
      <c r="AB61" s="3171">
        <v>0</v>
      </c>
      <c r="AC61" s="3169">
        <f t="shared" si="15"/>
        <v>8</v>
      </c>
      <c r="AD61" s="3170">
        <f t="shared" si="15"/>
        <v>31</v>
      </c>
      <c r="AE61" s="3171">
        <f t="shared" si="15"/>
        <v>39</v>
      </c>
    </row>
    <row r="62" spans="1:31" ht="39.75" customHeight="1" thickBot="1" x14ac:dyDescent="0.35">
      <c r="A62" s="368" t="s">
        <v>143</v>
      </c>
      <c r="B62" s="409">
        <f t="shared" ref="B62:Y62" si="16">SUM(B59:B61)</f>
        <v>29</v>
      </c>
      <c r="C62" s="410">
        <f t="shared" si="16"/>
        <v>9</v>
      </c>
      <c r="D62" s="411">
        <f t="shared" si="16"/>
        <v>38</v>
      </c>
      <c r="E62" s="409">
        <f t="shared" si="16"/>
        <v>26</v>
      </c>
      <c r="F62" s="410">
        <f t="shared" si="16"/>
        <v>20</v>
      </c>
      <c r="G62" s="411">
        <f t="shared" si="16"/>
        <v>46</v>
      </c>
      <c r="H62" s="409">
        <f t="shared" si="16"/>
        <v>0</v>
      </c>
      <c r="I62" s="410">
        <f t="shared" si="16"/>
        <v>12</v>
      </c>
      <c r="J62" s="412">
        <f t="shared" si="16"/>
        <v>12</v>
      </c>
      <c r="K62" s="413">
        <f t="shared" si="16"/>
        <v>0</v>
      </c>
      <c r="L62" s="410">
        <f t="shared" si="16"/>
        <v>8</v>
      </c>
      <c r="M62" s="412">
        <f t="shared" si="16"/>
        <v>8</v>
      </c>
      <c r="N62" s="413">
        <f t="shared" si="16"/>
        <v>0</v>
      </c>
      <c r="O62" s="410">
        <f t="shared" si="16"/>
        <v>1</v>
      </c>
      <c r="P62" s="411">
        <f t="shared" si="16"/>
        <v>1</v>
      </c>
      <c r="Q62" s="409">
        <f t="shared" si="16"/>
        <v>55</v>
      </c>
      <c r="R62" s="410">
        <f t="shared" si="16"/>
        <v>50</v>
      </c>
      <c r="S62" s="411">
        <f t="shared" si="16"/>
        <v>105</v>
      </c>
      <c r="T62" s="409">
        <f t="shared" si="16"/>
        <v>21</v>
      </c>
      <c r="U62" s="410">
        <f t="shared" si="16"/>
        <v>7</v>
      </c>
      <c r="V62" s="412">
        <f t="shared" si="16"/>
        <v>28</v>
      </c>
      <c r="W62" s="413">
        <f t="shared" si="16"/>
        <v>16</v>
      </c>
      <c r="X62" s="410">
        <f t="shared" si="16"/>
        <v>13</v>
      </c>
      <c r="Y62" s="412">
        <f t="shared" si="16"/>
        <v>29</v>
      </c>
      <c r="Z62" s="409">
        <f t="shared" ref="Z62:AE62" si="17">SUM(Z59:Z61)</f>
        <v>0</v>
      </c>
      <c r="AA62" s="410">
        <f t="shared" si="17"/>
        <v>0</v>
      </c>
      <c r="AB62" s="412">
        <f t="shared" si="17"/>
        <v>0</v>
      </c>
      <c r="AC62" s="409">
        <f t="shared" si="17"/>
        <v>92</v>
      </c>
      <c r="AD62" s="410">
        <f t="shared" si="17"/>
        <v>70</v>
      </c>
      <c r="AE62" s="412">
        <f t="shared" si="17"/>
        <v>162</v>
      </c>
    </row>
    <row r="63" spans="1:31" ht="9" customHeight="1" x14ac:dyDescent="0.3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</row>
    <row r="64" spans="1:31" ht="9" customHeight="1" thickBot="1" x14ac:dyDescent="0.25">
      <c r="A64" s="370"/>
    </row>
    <row r="65" spans="1:31" ht="34.5" customHeight="1" thickBot="1" x14ac:dyDescent="0.35">
      <c r="A65" s="371" t="s">
        <v>153</v>
      </c>
      <c r="B65" s="372">
        <f>AC20+T47</f>
        <v>13968</v>
      </c>
      <c r="C65" s="372">
        <f>AD20+U47</f>
        <v>4946</v>
      </c>
      <c r="D65" s="372">
        <f>AE20+V47</f>
        <v>18914</v>
      </c>
      <c r="E65" s="370"/>
      <c r="F65" s="370"/>
      <c r="G65" s="370"/>
      <c r="H65" s="370"/>
      <c r="I65" s="370"/>
    </row>
    <row r="66" spans="1:31" ht="40.5" customHeight="1" thickBot="1" x14ac:dyDescent="0.35">
      <c r="A66" s="371" t="s">
        <v>154</v>
      </c>
      <c r="B66" s="372">
        <f>AF37+T52+AC62</f>
        <v>2882</v>
      </c>
      <c r="C66" s="372">
        <f>AG37+U52+AD62</f>
        <v>6122</v>
      </c>
      <c r="D66" s="372">
        <f>AH37+V52+AE62</f>
        <v>9004</v>
      </c>
      <c r="E66" s="370"/>
      <c r="F66" s="370"/>
      <c r="G66" s="370"/>
      <c r="H66" s="370"/>
      <c r="I66" s="370"/>
      <c r="AC66" s="363"/>
      <c r="AD66" s="363"/>
      <c r="AE66" s="363"/>
    </row>
    <row r="67" spans="1:31" ht="36.75" customHeight="1" thickBot="1" x14ac:dyDescent="0.35">
      <c r="A67" s="373" t="s">
        <v>155</v>
      </c>
      <c r="B67" s="372">
        <f>AC20+AF37+T47+T52+AC62</f>
        <v>16850</v>
      </c>
      <c r="C67" s="372">
        <f>AD20+AG37+U47+U52+AD62</f>
        <v>11068</v>
      </c>
      <c r="D67" s="372">
        <f>AE20+AH37+V47+V52+AE62</f>
        <v>27918</v>
      </c>
      <c r="E67" s="370"/>
      <c r="F67" s="370"/>
      <c r="G67" s="370"/>
      <c r="H67" s="370"/>
      <c r="I67" s="370"/>
    </row>
    <row r="68" spans="1:31" ht="129.75" customHeight="1" x14ac:dyDescent="0.2"/>
  </sheetData>
  <mergeCells count="58"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O31" sqref="O31"/>
    </sheetView>
  </sheetViews>
  <sheetFormatPr defaultRowHeight="25.5" x14ac:dyDescent="0.35"/>
  <cols>
    <col min="1" max="1" width="93" style="15" customWidth="1"/>
    <col min="2" max="2" width="16.140625" style="15" customWidth="1"/>
    <col min="3" max="3" width="14.28515625" style="15" customWidth="1"/>
    <col min="4" max="4" width="13.85546875" style="15" customWidth="1"/>
    <col min="5" max="5" width="15.140625" style="15" customWidth="1"/>
    <col min="6" max="6" width="11.85546875" style="15" customWidth="1"/>
    <col min="7" max="7" width="13.5703125" style="15" customWidth="1"/>
    <col min="8" max="8" width="16.7109375" style="15" customWidth="1"/>
    <col min="9" max="9" width="13.140625" style="15" customWidth="1"/>
    <col min="10" max="10" width="14.85546875" style="15" customWidth="1"/>
    <col min="11" max="12" width="10.7109375" style="15" customWidth="1"/>
    <col min="13" max="13" width="9.140625" style="15"/>
    <col min="14" max="14" width="12.85546875" style="15" customWidth="1"/>
    <col min="15" max="15" width="23.42578125" style="15" customWidth="1"/>
    <col min="16" max="17" width="9.140625" style="15"/>
    <col min="18" max="18" width="10.5703125" style="15" bestFit="1" customWidth="1"/>
    <col min="19" max="19" width="11.28515625" style="15" customWidth="1"/>
    <col min="20" max="256" width="9.140625" style="15"/>
    <col min="257" max="257" width="93" style="15" customWidth="1"/>
    <col min="258" max="258" width="16.140625" style="15" customWidth="1"/>
    <col min="259" max="259" width="14.28515625" style="15" customWidth="1"/>
    <col min="260" max="260" width="13.85546875" style="15" customWidth="1"/>
    <col min="261" max="261" width="15.140625" style="15" customWidth="1"/>
    <col min="262" max="262" width="11.85546875" style="15" customWidth="1"/>
    <col min="263" max="263" width="13.5703125" style="15" customWidth="1"/>
    <col min="264" max="264" width="16.7109375" style="15" customWidth="1"/>
    <col min="265" max="265" width="13.140625" style="15" customWidth="1"/>
    <col min="266" max="266" width="14.85546875" style="15" customWidth="1"/>
    <col min="267" max="268" width="10.7109375" style="15" customWidth="1"/>
    <col min="269" max="269" width="9.140625" style="15"/>
    <col min="270" max="270" width="12.85546875" style="15" customWidth="1"/>
    <col min="271" max="271" width="23.42578125" style="15" customWidth="1"/>
    <col min="272" max="273" width="9.140625" style="15"/>
    <col min="274" max="274" width="10.5703125" style="15" bestFit="1" customWidth="1"/>
    <col min="275" max="275" width="11.28515625" style="15" customWidth="1"/>
    <col min="276" max="512" width="9.140625" style="15"/>
    <col min="513" max="513" width="93" style="15" customWidth="1"/>
    <col min="514" max="514" width="16.140625" style="15" customWidth="1"/>
    <col min="515" max="515" width="14.28515625" style="15" customWidth="1"/>
    <col min="516" max="516" width="13.85546875" style="15" customWidth="1"/>
    <col min="517" max="517" width="15.140625" style="15" customWidth="1"/>
    <col min="518" max="518" width="11.85546875" style="15" customWidth="1"/>
    <col min="519" max="519" width="13.5703125" style="15" customWidth="1"/>
    <col min="520" max="520" width="16.7109375" style="15" customWidth="1"/>
    <col min="521" max="521" width="13.140625" style="15" customWidth="1"/>
    <col min="522" max="522" width="14.85546875" style="15" customWidth="1"/>
    <col min="523" max="524" width="10.7109375" style="15" customWidth="1"/>
    <col min="525" max="525" width="9.140625" style="15"/>
    <col min="526" max="526" width="12.85546875" style="15" customWidth="1"/>
    <col min="527" max="527" width="23.42578125" style="15" customWidth="1"/>
    <col min="528" max="529" width="9.140625" style="15"/>
    <col min="530" max="530" width="10.5703125" style="15" bestFit="1" customWidth="1"/>
    <col min="531" max="531" width="11.28515625" style="15" customWidth="1"/>
    <col min="532" max="768" width="9.140625" style="15"/>
    <col min="769" max="769" width="93" style="15" customWidth="1"/>
    <col min="770" max="770" width="16.140625" style="15" customWidth="1"/>
    <col min="771" max="771" width="14.28515625" style="15" customWidth="1"/>
    <col min="772" max="772" width="13.85546875" style="15" customWidth="1"/>
    <col min="773" max="773" width="15.140625" style="15" customWidth="1"/>
    <col min="774" max="774" width="11.85546875" style="15" customWidth="1"/>
    <col min="775" max="775" width="13.5703125" style="15" customWidth="1"/>
    <col min="776" max="776" width="16.7109375" style="15" customWidth="1"/>
    <col min="777" max="777" width="13.140625" style="15" customWidth="1"/>
    <col min="778" max="778" width="14.85546875" style="15" customWidth="1"/>
    <col min="779" max="780" width="10.7109375" style="15" customWidth="1"/>
    <col min="781" max="781" width="9.140625" style="15"/>
    <col min="782" max="782" width="12.85546875" style="15" customWidth="1"/>
    <col min="783" max="783" width="23.42578125" style="15" customWidth="1"/>
    <col min="784" max="785" width="9.140625" style="15"/>
    <col min="786" max="786" width="10.5703125" style="15" bestFit="1" customWidth="1"/>
    <col min="787" max="787" width="11.28515625" style="15" customWidth="1"/>
    <col min="788" max="1024" width="9.140625" style="15"/>
    <col min="1025" max="1025" width="93" style="15" customWidth="1"/>
    <col min="1026" max="1026" width="16.140625" style="15" customWidth="1"/>
    <col min="1027" max="1027" width="14.28515625" style="15" customWidth="1"/>
    <col min="1028" max="1028" width="13.85546875" style="15" customWidth="1"/>
    <col min="1029" max="1029" width="15.140625" style="15" customWidth="1"/>
    <col min="1030" max="1030" width="11.85546875" style="15" customWidth="1"/>
    <col min="1031" max="1031" width="13.5703125" style="15" customWidth="1"/>
    <col min="1032" max="1032" width="16.7109375" style="15" customWidth="1"/>
    <col min="1033" max="1033" width="13.140625" style="15" customWidth="1"/>
    <col min="1034" max="1034" width="14.85546875" style="15" customWidth="1"/>
    <col min="1035" max="1036" width="10.7109375" style="15" customWidth="1"/>
    <col min="1037" max="1037" width="9.140625" style="15"/>
    <col min="1038" max="1038" width="12.85546875" style="15" customWidth="1"/>
    <col min="1039" max="1039" width="23.42578125" style="15" customWidth="1"/>
    <col min="1040" max="1041" width="9.140625" style="15"/>
    <col min="1042" max="1042" width="10.5703125" style="15" bestFit="1" customWidth="1"/>
    <col min="1043" max="1043" width="11.28515625" style="15" customWidth="1"/>
    <col min="1044" max="1280" width="9.140625" style="15"/>
    <col min="1281" max="1281" width="93" style="15" customWidth="1"/>
    <col min="1282" max="1282" width="16.140625" style="15" customWidth="1"/>
    <col min="1283" max="1283" width="14.28515625" style="15" customWidth="1"/>
    <col min="1284" max="1284" width="13.85546875" style="15" customWidth="1"/>
    <col min="1285" max="1285" width="15.140625" style="15" customWidth="1"/>
    <col min="1286" max="1286" width="11.85546875" style="15" customWidth="1"/>
    <col min="1287" max="1287" width="13.5703125" style="15" customWidth="1"/>
    <col min="1288" max="1288" width="16.7109375" style="15" customWidth="1"/>
    <col min="1289" max="1289" width="13.140625" style="15" customWidth="1"/>
    <col min="1290" max="1290" width="14.85546875" style="15" customWidth="1"/>
    <col min="1291" max="1292" width="10.7109375" style="15" customWidth="1"/>
    <col min="1293" max="1293" width="9.140625" style="15"/>
    <col min="1294" max="1294" width="12.85546875" style="15" customWidth="1"/>
    <col min="1295" max="1295" width="23.42578125" style="15" customWidth="1"/>
    <col min="1296" max="1297" width="9.140625" style="15"/>
    <col min="1298" max="1298" width="10.5703125" style="15" bestFit="1" customWidth="1"/>
    <col min="1299" max="1299" width="11.28515625" style="15" customWidth="1"/>
    <col min="1300" max="1536" width="9.140625" style="15"/>
    <col min="1537" max="1537" width="93" style="15" customWidth="1"/>
    <col min="1538" max="1538" width="16.140625" style="15" customWidth="1"/>
    <col min="1539" max="1539" width="14.28515625" style="15" customWidth="1"/>
    <col min="1540" max="1540" width="13.85546875" style="15" customWidth="1"/>
    <col min="1541" max="1541" width="15.140625" style="15" customWidth="1"/>
    <col min="1542" max="1542" width="11.85546875" style="15" customWidth="1"/>
    <col min="1543" max="1543" width="13.5703125" style="15" customWidth="1"/>
    <col min="1544" max="1544" width="16.7109375" style="15" customWidth="1"/>
    <col min="1545" max="1545" width="13.140625" style="15" customWidth="1"/>
    <col min="1546" max="1546" width="14.85546875" style="15" customWidth="1"/>
    <col min="1547" max="1548" width="10.7109375" style="15" customWidth="1"/>
    <col min="1549" max="1549" width="9.140625" style="15"/>
    <col min="1550" max="1550" width="12.85546875" style="15" customWidth="1"/>
    <col min="1551" max="1551" width="23.42578125" style="15" customWidth="1"/>
    <col min="1552" max="1553" width="9.140625" style="15"/>
    <col min="1554" max="1554" width="10.5703125" style="15" bestFit="1" customWidth="1"/>
    <col min="1555" max="1555" width="11.28515625" style="15" customWidth="1"/>
    <col min="1556" max="1792" width="9.140625" style="15"/>
    <col min="1793" max="1793" width="93" style="15" customWidth="1"/>
    <col min="1794" max="1794" width="16.140625" style="15" customWidth="1"/>
    <col min="1795" max="1795" width="14.28515625" style="15" customWidth="1"/>
    <col min="1796" max="1796" width="13.85546875" style="15" customWidth="1"/>
    <col min="1797" max="1797" width="15.140625" style="15" customWidth="1"/>
    <col min="1798" max="1798" width="11.85546875" style="15" customWidth="1"/>
    <col min="1799" max="1799" width="13.5703125" style="15" customWidth="1"/>
    <col min="1800" max="1800" width="16.7109375" style="15" customWidth="1"/>
    <col min="1801" max="1801" width="13.140625" style="15" customWidth="1"/>
    <col min="1802" max="1802" width="14.85546875" style="15" customWidth="1"/>
    <col min="1803" max="1804" width="10.7109375" style="15" customWidth="1"/>
    <col min="1805" max="1805" width="9.140625" style="15"/>
    <col min="1806" max="1806" width="12.85546875" style="15" customWidth="1"/>
    <col min="1807" max="1807" width="23.42578125" style="15" customWidth="1"/>
    <col min="1808" max="1809" width="9.140625" style="15"/>
    <col min="1810" max="1810" width="10.5703125" style="15" bestFit="1" customWidth="1"/>
    <col min="1811" max="1811" width="11.28515625" style="15" customWidth="1"/>
    <col min="1812" max="2048" width="9.140625" style="15"/>
    <col min="2049" max="2049" width="93" style="15" customWidth="1"/>
    <col min="2050" max="2050" width="16.140625" style="15" customWidth="1"/>
    <col min="2051" max="2051" width="14.28515625" style="15" customWidth="1"/>
    <col min="2052" max="2052" width="13.85546875" style="15" customWidth="1"/>
    <col min="2053" max="2053" width="15.140625" style="15" customWidth="1"/>
    <col min="2054" max="2054" width="11.85546875" style="15" customWidth="1"/>
    <col min="2055" max="2055" width="13.5703125" style="15" customWidth="1"/>
    <col min="2056" max="2056" width="16.7109375" style="15" customWidth="1"/>
    <col min="2057" max="2057" width="13.140625" style="15" customWidth="1"/>
    <col min="2058" max="2058" width="14.85546875" style="15" customWidth="1"/>
    <col min="2059" max="2060" width="10.7109375" style="15" customWidth="1"/>
    <col min="2061" max="2061" width="9.140625" style="15"/>
    <col min="2062" max="2062" width="12.85546875" style="15" customWidth="1"/>
    <col min="2063" max="2063" width="23.42578125" style="15" customWidth="1"/>
    <col min="2064" max="2065" width="9.140625" style="15"/>
    <col min="2066" max="2066" width="10.5703125" style="15" bestFit="1" customWidth="1"/>
    <col min="2067" max="2067" width="11.28515625" style="15" customWidth="1"/>
    <col min="2068" max="2304" width="9.140625" style="15"/>
    <col min="2305" max="2305" width="93" style="15" customWidth="1"/>
    <col min="2306" max="2306" width="16.140625" style="15" customWidth="1"/>
    <col min="2307" max="2307" width="14.28515625" style="15" customWidth="1"/>
    <col min="2308" max="2308" width="13.85546875" style="15" customWidth="1"/>
    <col min="2309" max="2309" width="15.140625" style="15" customWidth="1"/>
    <col min="2310" max="2310" width="11.85546875" style="15" customWidth="1"/>
    <col min="2311" max="2311" width="13.5703125" style="15" customWidth="1"/>
    <col min="2312" max="2312" width="16.7109375" style="15" customWidth="1"/>
    <col min="2313" max="2313" width="13.140625" style="15" customWidth="1"/>
    <col min="2314" max="2314" width="14.85546875" style="15" customWidth="1"/>
    <col min="2315" max="2316" width="10.7109375" style="15" customWidth="1"/>
    <col min="2317" max="2317" width="9.140625" style="15"/>
    <col min="2318" max="2318" width="12.85546875" style="15" customWidth="1"/>
    <col min="2319" max="2319" width="23.42578125" style="15" customWidth="1"/>
    <col min="2320" max="2321" width="9.140625" style="15"/>
    <col min="2322" max="2322" width="10.5703125" style="15" bestFit="1" customWidth="1"/>
    <col min="2323" max="2323" width="11.28515625" style="15" customWidth="1"/>
    <col min="2324" max="2560" width="9.140625" style="15"/>
    <col min="2561" max="2561" width="93" style="15" customWidth="1"/>
    <col min="2562" max="2562" width="16.140625" style="15" customWidth="1"/>
    <col min="2563" max="2563" width="14.28515625" style="15" customWidth="1"/>
    <col min="2564" max="2564" width="13.85546875" style="15" customWidth="1"/>
    <col min="2565" max="2565" width="15.140625" style="15" customWidth="1"/>
    <col min="2566" max="2566" width="11.85546875" style="15" customWidth="1"/>
    <col min="2567" max="2567" width="13.5703125" style="15" customWidth="1"/>
    <col min="2568" max="2568" width="16.7109375" style="15" customWidth="1"/>
    <col min="2569" max="2569" width="13.140625" style="15" customWidth="1"/>
    <col min="2570" max="2570" width="14.85546875" style="15" customWidth="1"/>
    <col min="2571" max="2572" width="10.7109375" style="15" customWidth="1"/>
    <col min="2573" max="2573" width="9.140625" style="15"/>
    <col min="2574" max="2574" width="12.85546875" style="15" customWidth="1"/>
    <col min="2575" max="2575" width="23.42578125" style="15" customWidth="1"/>
    <col min="2576" max="2577" width="9.140625" style="15"/>
    <col min="2578" max="2578" width="10.5703125" style="15" bestFit="1" customWidth="1"/>
    <col min="2579" max="2579" width="11.28515625" style="15" customWidth="1"/>
    <col min="2580" max="2816" width="9.140625" style="15"/>
    <col min="2817" max="2817" width="93" style="15" customWidth="1"/>
    <col min="2818" max="2818" width="16.140625" style="15" customWidth="1"/>
    <col min="2819" max="2819" width="14.28515625" style="15" customWidth="1"/>
    <col min="2820" max="2820" width="13.85546875" style="15" customWidth="1"/>
    <col min="2821" max="2821" width="15.140625" style="15" customWidth="1"/>
    <col min="2822" max="2822" width="11.85546875" style="15" customWidth="1"/>
    <col min="2823" max="2823" width="13.5703125" style="15" customWidth="1"/>
    <col min="2824" max="2824" width="16.7109375" style="15" customWidth="1"/>
    <col min="2825" max="2825" width="13.140625" style="15" customWidth="1"/>
    <col min="2826" max="2826" width="14.85546875" style="15" customWidth="1"/>
    <col min="2827" max="2828" width="10.7109375" style="15" customWidth="1"/>
    <col min="2829" max="2829" width="9.140625" style="15"/>
    <col min="2830" max="2830" width="12.85546875" style="15" customWidth="1"/>
    <col min="2831" max="2831" width="23.42578125" style="15" customWidth="1"/>
    <col min="2832" max="2833" width="9.140625" style="15"/>
    <col min="2834" max="2834" width="10.5703125" style="15" bestFit="1" customWidth="1"/>
    <col min="2835" max="2835" width="11.28515625" style="15" customWidth="1"/>
    <col min="2836" max="3072" width="9.140625" style="15"/>
    <col min="3073" max="3073" width="93" style="15" customWidth="1"/>
    <col min="3074" max="3074" width="16.140625" style="15" customWidth="1"/>
    <col min="3075" max="3075" width="14.28515625" style="15" customWidth="1"/>
    <col min="3076" max="3076" width="13.85546875" style="15" customWidth="1"/>
    <col min="3077" max="3077" width="15.140625" style="15" customWidth="1"/>
    <col min="3078" max="3078" width="11.85546875" style="15" customWidth="1"/>
    <col min="3079" max="3079" width="13.5703125" style="15" customWidth="1"/>
    <col min="3080" max="3080" width="16.7109375" style="15" customWidth="1"/>
    <col min="3081" max="3081" width="13.140625" style="15" customWidth="1"/>
    <col min="3082" max="3082" width="14.85546875" style="15" customWidth="1"/>
    <col min="3083" max="3084" width="10.7109375" style="15" customWidth="1"/>
    <col min="3085" max="3085" width="9.140625" style="15"/>
    <col min="3086" max="3086" width="12.85546875" style="15" customWidth="1"/>
    <col min="3087" max="3087" width="23.42578125" style="15" customWidth="1"/>
    <col min="3088" max="3089" width="9.140625" style="15"/>
    <col min="3090" max="3090" width="10.5703125" style="15" bestFit="1" customWidth="1"/>
    <col min="3091" max="3091" width="11.28515625" style="15" customWidth="1"/>
    <col min="3092" max="3328" width="9.140625" style="15"/>
    <col min="3329" max="3329" width="93" style="15" customWidth="1"/>
    <col min="3330" max="3330" width="16.140625" style="15" customWidth="1"/>
    <col min="3331" max="3331" width="14.28515625" style="15" customWidth="1"/>
    <col min="3332" max="3332" width="13.85546875" style="15" customWidth="1"/>
    <col min="3333" max="3333" width="15.140625" style="15" customWidth="1"/>
    <col min="3334" max="3334" width="11.85546875" style="15" customWidth="1"/>
    <col min="3335" max="3335" width="13.5703125" style="15" customWidth="1"/>
    <col min="3336" max="3336" width="16.7109375" style="15" customWidth="1"/>
    <col min="3337" max="3337" width="13.140625" style="15" customWidth="1"/>
    <col min="3338" max="3338" width="14.85546875" style="15" customWidth="1"/>
    <col min="3339" max="3340" width="10.7109375" style="15" customWidth="1"/>
    <col min="3341" max="3341" width="9.140625" style="15"/>
    <col min="3342" max="3342" width="12.85546875" style="15" customWidth="1"/>
    <col min="3343" max="3343" width="23.42578125" style="15" customWidth="1"/>
    <col min="3344" max="3345" width="9.140625" style="15"/>
    <col min="3346" max="3346" width="10.5703125" style="15" bestFit="1" customWidth="1"/>
    <col min="3347" max="3347" width="11.28515625" style="15" customWidth="1"/>
    <col min="3348" max="3584" width="9.140625" style="15"/>
    <col min="3585" max="3585" width="93" style="15" customWidth="1"/>
    <col min="3586" max="3586" width="16.140625" style="15" customWidth="1"/>
    <col min="3587" max="3587" width="14.28515625" style="15" customWidth="1"/>
    <col min="3588" max="3588" width="13.85546875" style="15" customWidth="1"/>
    <col min="3589" max="3589" width="15.140625" style="15" customWidth="1"/>
    <col min="3590" max="3590" width="11.85546875" style="15" customWidth="1"/>
    <col min="3591" max="3591" width="13.5703125" style="15" customWidth="1"/>
    <col min="3592" max="3592" width="16.7109375" style="15" customWidth="1"/>
    <col min="3593" max="3593" width="13.140625" style="15" customWidth="1"/>
    <col min="3594" max="3594" width="14.85546875" style="15" customWidth="1"/>
    <col min="3595" max="3596" width="10.7109375" style="15" customWidth="1"/>
    <col min="3597" max="3597" width="9.140625" style="15"/>
    <col min="3598" max="3598" width="12.85546875" style="15" customWidth="1"/>
    <col min="3599" max="3599" width="23.42578125" style="15" customWidth="1"/>
    <col min="3600" max="3601" width="9.140625" style="15"/>
    <col min="3602" max="3602" width="10.5703125" style="15" bestFit="1" customWidth="1"/>
    <col min="3603" max="3603" width="11.28515625" style="15" customWidth="1"/>
    <col min="3604" max="3840" width="9.140625" style="15"/>
    <col min="3841" max="3841" width="93" style="15" customWidth="1"/>
    <col min="3842" max="3842" width="16.140625" style="15" customWidth="1"/>
    <col min="3843" max="3843" width="14.28515625" style="15" customWidth="1"/>
    <col min="3844" max="3844" width="13.85546875" style="15" customWidth="1"/>
    <col min="3845" max="3845" width="15.140625" style="15" customWidth="1"/>
    <col min="3846" max="3846" width="11.85546875" style="15" customWidth="1"/>
    <col min="3847" max="3847" width="13.5703125" style="15" customWidth="1"/>
    <col min="3848" max="3848" width="16.7109375" style="15" customWidth="1"/>
    <col min="3849" max="3849" width="13.140625" style="15" customWidth="1"/>
    <col min="3850" max="3850" width="14.85546875" style="15" customWidth="1"/>
    <col min="3851" max="3852" width="10.7109375" style="15" customWidth="1"/>
    <col min="3853" max="3853" width="9.140625" style="15"/>
    <col min="3854" max="3854" width="12.85546875" style="15" customWidth="1"/>
    <col min="3855" max="3855" width="23.42578125" style="15" customWidth="1"/>
    <col min="3856" max="3857" width="9.140625" style="15"/>
    <col min="3858" max="3858" width="10.5703125" style="15" bestFit="1" customWidth="1"/>
    <col min="3859" max="3859" width="11.28515625" style="15" customWidth="1"/>
    <col min="3860" max="4096" width="9.140625" style="15"/>
    <col min="4097" max="4097" width="93" style="15" customWidth="1"/>
    <col min="4098" max="4098" width="16.140625" style="15" customWidth="1"/>
    <col min="4099" max="4099" width="14.28515625" style="15" customWidth="1"/>
    <col min="4100" max="4100" width="13.85546875" style="15" customWidth="1"/>
    <col min="4101" max="4101" width="15.140625" style="15" customWidth="1"/>
    <col min="4102" max="4102" width="11.85546875" style="15" customWidth="1"/>
    <col min="4103" max="4103" width="13.5703125" style="15" customWidth="1"/>
    <col min="4104" max="4104" width="16.7109375" style="15" customWidth="1"/>
    <col min="4105" max="4105" width="13.140625" style="15" customWidth="1"/>
    <col min="4106" max="4106" width="14.85546875" style="15" customWidth="1"/>
    <col min="4107" max="4108" width="10.7109375" style="15" customWidth="1"/>
    <col min="4109" max="4109" width="9.140625" style="15"/>
    <col min="4110" max="4110" width="12.85546875" style="15" customWidth="1"/>
    <col min="4111" max="4111" width="23.42578125" style="15" customWidth="1"/>
    <col min="4112" max="4113" width="9.140625" style="15"/>
    <col min="4114" max="4114" width="10.5703125" style="15" bestFit="1" customWidth="1"/>
    <col min="4115" max="4115" width="11.28515625" style="15" customWidth="1"/>
    <col min="4116" max="4352" width="9.140625" style="15"/>
    <col min="4353" max="4353" width="93" style="15" customWidth="1"/>
    <col min="4354" max="4354" width="16.140625" style="15" customWidth="1"/>
    <col min="4355" max="4355" width="14.28515625" style="15" customWidth="1"/>
    <col min="4356" max="4356" width="13.85546875" style="15" customWidth="1"/>
    <col min="4357" max="4357" width="15.140625" style="15" customWidth="1"/>
    <col min="4358" max="4358" width="11.85546875" style="15" customWidth="1"/>
    <col min="4359" max="4359" width="13.5703125" style="15" customWidth="1"/>
    <col min="4360" max="4360" width="16.7109375" style="15" customWidth="1"/>
    <col min="4361" max="4361" width="13.140625" style="15" customWidth="1"/>
    <col min="4362" max="4362" width="14.85546875" style="15" customWidth="1"/>
    <col min="4363" max="4364" width="10.7109375" style="15" customWidth="1"/>
    <col min="4365" max="4365" width="9.140625" style="15"/>
    <col min="4366" max="4366" width="12.85546875" style="15" customWidth="1"/>
    <col min="4367" max="4367" width="23.42578125" style="15" customWidth="1"/>
    <col min="4368" max="4369" width="9.140625" style="15"/>
    <col min="4370" max="4370" width="10.5703125" style="15" bestFit="1" customWidth="1"/>
    <col min="4371" max="4371" width="11.28515625" style="15" customWidth="1"/>
    <col min="4372" max="4608" width="9.140625" style="15"/>
    <col min="4609" max="4609" width="93" style="15" customWidth="1"/>
    <col min="4610" max="4610" width="16.140625" style="15" customWidth="1"/>
    <col min="4611" max="4611" width="14.28515625" style="15" customWidth="1"/>
    <col min="4612" max="4612" width="13.85546875" style="15" customWidth="1"/>
    <col min="4613" max="4613" width="15.140625" style="15" customWidth="1"/>
    <col min="4614" max="4614" width="11.85546875" style="15" customWidth="1"/>
    <col min="4615" max="4615" width="13.5703125" style="15" customWidth="1"/>
    <col min="4616" max="4616" width="16.7109375" style="15" customWidth="1"/>
    <col min="4617" max="4617" width="13.140625" style="15" customWidth="1"/>
    <col min="4618" max="4618" width="14.85546875" style="15" customWidth="1"/>
    <col min="4619" max="4620" width="10.7109375" style="15" customWidth="1"/>
    <col min="4621" max="4621" width="9.140625" style="15"/>
    <col min="4622" max="4622" width="12.85546875" style="15" customWidth="1"/>
    <col min="4623" max="4623" width="23.42578125" style="15" customWidth="1"/>
    <col min="4624" max="4625" width="9.140625" style="15"/>
    <col min="4626" max="4626" width="10.5703125" style="15" bestFit="1" customWidth="1"/>
    <col min="4627" max="4627" width="11.28515625" style="15" customWidth="1"/>
    <col min="4628" max="4864" width="9.140625" style="15"/>
    <col min="4865" max="4865" width="93" style="15" customWidth="1"/>
    <col min="4866" max="4866" width="16.140625" style="15" customWidth="1"/>
    <col min="4867" max="4867" width="14.28515625" style="15" customWidth="1"/>
    <col min="4868" max="4868" width="13.85546875" style="15" customWidth="1"/>
    <col min="4869" max="4869" width="15.140625" style="15" customWidth="1"/>
    <col min="4870" max="4870" width="11.85546875" style="15" customWidth="1"/>
    <col min="4871" max="4871" width="13.5703125" style="15" customWidth="1"/>
    <col min="4872" max="4872" width="16.7109375" style="15" customWidth="1"/>
    <col min="4873" max="4873" width="13.140625" style="15" customWidth="1"/>
    <col min="4874" max="4874" width="14.85546875" style="15" customWidth="1"/>
    <col min="4875" max="4876" width="10.7109375" style="15" customWidth="1"/>
    <col min="4877" max="4877" width="9.140625" style="15"/>
    <col min="4878" max="4878" width="12.85546875" style="15" customWidth="1"/>
    <col min="4879" max="4879" width="23.42578125" style="15" customWidth="1"/>
    <col min="4880" max="4881" width="9.140625" style="15"/>
    <col min="4882" max="4882" width="10.5703125" style="15" bestFit="1" customWidth="1"/>
    <col min="4883" max="4883" width="11.28515625" style="15" customWidth="1"/>
    <col min="4884" max="5120" width="9.140625" style="15"/>
    <col min="5121" max="5121" width="93" style="15" customWidth="1"/>
    <col min="5122" max="5122" width="16.140625" style="15" customWidth="1"/>
    <col min="5123" max="5123" width="14.28515625" style="15" customWidth="1"/>
    <col min="5124" max="5124" width="13.85546875" style="15" customWidth="1"/>
    <col min="5125" max="5125" width="15.140625" style="15" customWidth="1"/>
    <col min="5126" max="5126" width="11.85546875" style="15" customWidth="1"/>
    <col min="5127" max="5127" width="13.5703125" style="15" customWidth="1"/>
    <col min="5128" max="5128" width="16.7109375" style="15" customWidth="1"/>
    <col min="5129" max="5129" width="13.140625" style="15" customWidth="1"/>
    <col min="5130" max="5130" width="14.85546875" style="15" customWidth="1"/>
    <col min="5131" max="5132" width="10.7109375" style="15" customWidth="1"/>
    <col min="5133" max="5133" width="9.140625" style="15"/>
    <col min="5134" max="5134" width="12.85546875" style="15" customWidth="1"/>
    <col min="5135" max="5135" width="23.42578125" style="15" customWidth="1"/>
    <col min="5136" max="5137" width="9.140625" style="15"/>
    <col min="5138" max="5138" width="10.5703125" style="15" bestFit="1" customWidth="1"/>
    <col min="5139" max="5139" width="11.28515625" style="15" customWidth="1"/>
    <col min="5140" max="5376" width="9.140625" style="15"/>
    <col min="5377" max="5377" width="93" style="15" customWidth="1"/>
    <col min="5378" max="5378" width="16.140625" style="15" customWidth="1"/>
    <col min="5379" max="5379" width="14.28515625" style="15" customWidth="1"/>
    <col min="5380" max="5380" width="13.85546875" style="15" customWidth="1"/>
    <col min="5381" max="5381" width="15.140625" style="15" customWidth="1"/>
    <col min="5382" max="5382" width="11.85546875" style="15" customWidth="1"/>
    <col min="5383" max="5383" width="13.5703125" style="15" customWidth="1"/>
    <col min="5384" max="5384" width="16.7109375" style="15" customWidth="1"/>
    <col min="5385" max="5385" width="13.140625" style="15" customWidth="1"/>
    <col min="5386" max="5386" width="14.85546875" style="15" customWidth="1"/>
    <col min="5387" max="5388" width="10.7109375" style="15" customWidth="1"/>
    <col min="5389" max="5389" width="9.140625" style="15"/>
    <col min="5390" max="5390" width="12.85546875" style="15" customWidth="1"/>
    <col min="5391" max="5391" width="23.42578125" style="15" customWidth="1"/>
    <col min="5392" max="5393" width="9.140625" style="15"/>
    <col min="5394" max="5394" width="10.5703125" style="15" bestFit="1" customWidth="1"/>
    <col min="5395" max="5395" width="11.28515625" style="15" customWidth="1"/>
    <col min="5396" max="5632" width="9.140625" style="15"/>
    <col min="5633" max="5633" width="93" style="15" customWidth="1"/>
    <col min="5634" max="5634" width="16.140625" style="15" customWidth="1"/>
    <col min="5635" max="5635" width="14.28515625" style="15" customWidth="1"/>
    <col min="5636" max="5636" width="13.85546875" style="15" customWidth="1"/>
    <col min="5637" max="5637" width="15.140625" style="15" customWidth="1"/>
    <col min="5638" max="5638" width="11.85546875" style="15" customWidth="1"/>
    <col min="5639" max="5639" width="13.5703125" style="15" customWidth="1"/>
    <col min="5640" max="5640" width="16.7109375" style="15" customWidth="1"/>
    <col min="5641" max="5641" width="13.140625" style="15" customWidth="1"/>
    <col min="5642" max="5642" width="14.85546875" style="15" customWidth="1"/>
    <col min="5643" max="5644" width="10.7109375" style="15" customWidth="1"/>
    <col min="5645" max="5645" width="9.140625" style="15"/>
    <col min="5646" max="5646" width="12.85546875" style="15" customWidth="1"/>
    <col min="5647" max="5647" width="23.42578125" style="15" customWidth="1"/>
    <col min="5648" max="5649" width="9.140625" style="15"/>
    <col min="5650" max="5650" width="10.5703125" style="15" bestFit="1" customWidth="1"/>
    <col min="5651" max="5651" width="11.28515625" style="15" customWidth="1"/>
    <col min="5652" max="5888" width="9.140625" style="15"/>
    <col min="5889" max="5889" width="93" style="15" customWidth="1"/>
    <col min="5890" max="5890" width="16.140625" style="15" customWidth="1"/>
    <col min="5891" max="5891" width="14.28515625" style="15" customWidth="1"/>
    <col min="5892" max="5892" width="13.85546875" style="15" customWidth="1"/>
    <col min="5893" max="5893" width="15.140625" style="15" customWidth="1"/>
    <col min="5894" max="5894" width="11.85546875" style="15" customWidth="1"/>
    <col min="5895" max="5895" width="13.5703125" style="15" customWidth="1"/>
    <col min="5896" max="5896" width="16.7109375" style="15" customWidth="1"/>
    <col min="5897" max="5897" width="13.140625" style="15" customWidth="1"/>
    <col min="5898" max="5898" width="14.85546875" style="15" customWidth="1"/>
    <col min="5899" max="5900" width="10.7109375" style="15" customWidth="1"/>
    <col min="5901" max="5901" width="9.140625" style="15"/>
    <col min="5902" max="5902" width="12.85546875" style="15" customWidth="1"/>
    <col min="5903" max="5903" width="23.42578125" style="15" customWidth="1"/>
    <col min="5904" max="5905" width="9.140625" style="15"/>
    <col min="5906" max="5906" width="10.5703125" style="15" bestFit="1" customWidth="1"/>
    <col min="5907" max="5907" width="11.28515625" style="15" customWidth="1"/>
    <col min="5908" max="6144" width="9.140625" style="15"/>
    <col min="6145" max="6145" width="93" style="15" customWidth="1"/>
    <col min="6146" max="6146" width="16.140625" style="15" customWidth="1"/>
    <col min="6147" max="6147" width="14.28515625" style="15" customWidth="1"/>
    <col min="6148" max="6148" width="13.85546875" style="15" customWidth="1"/>
    <col min="6149" max="6149" width="15.140625" style="15" customWidth="1"/>
    <col min="6150" max="6150" width="11.85546875" style="15" customWidth="1"/>
    <col min="6151" max="6151" width="13.5703125" style="15" customWidth="1"/>
    <col min="6152" max="6152" width="16.7109375" style="15" customWidth="1"/>
    <col min="6153" max="6153" width="13.140625" style="15" customWidth="1"/>
    <col min="6154" max="6154" width="14.85546875" style="15" customWidth="1"/>
    <col min="6155" max="6156" width="10.7109375" style="15" customWidth="1"/>
    <col min="6157" max="6157" width="9.140625" style="15"/>
    <col min="6158" max="6158" width="12.85546875" style="15" customWidth="1"/>
    <col min="6159" max="6159" width="23.42578125" style="15" customWidth="1"/>
    <col min="6160" max="6161" width="9.140625" style="15"/>
    <col min="6162" max="6162" width="10.5703125" style="15" bestFit="1" customWidth="1"/>
    <col min="6163" max="6163" width="11.28515625" style="15" customWidth="1"/>
    <col min="6164" max="6400" width="9.140625" style="15"/>
    <col min="6401" max="6401" width="93" style="15" customWidth="1"/>
    <col min="6402" max="6402" width="16.140625" style="15" customWidth="1"/>
    <col min="6403" max="6403" width="14.28515625" style="15" customWidth="1"/>
    <col min="6404" max="6404" width="13.85546875" style="15" customWidth="1"/>
    <col min="6405" max="6405" width="15.140625" style="15" customWidth="1"/>
    <col min="6406" max="6406" width="11.85546875" style="15" customWidth="1"/>
    <col min="6407" max="6407" width="13.5703125" style="15" customWidth="1"/>
    <col min="6408" max="6408" width="16.7109375" style="15" customWidth="1"/>
    <col min="6409" max="6409" width="13.140625" style="15" customWidth="1"/>
    <col min="6410" max="6410" width="14.85546875" style="15" customWidth="1"/>
    <col min="6411" max="6412" width="10.7109375" style="15" customWidth="1"/>
    <col min="6413" max="6413" width="9.140625" style="15"/>
    <col min="6414" max="6414" width="12.85546875" style="15" customWidth="1"/>
    <col min="6415" max="6415" width="23.42578125" style="15" customWidth="1"/>
    <col min="6416" max="6417" width="9.140625" style="15"/>
    <col min="6418" max="6418" width="10.5703125" style="15" bestFit="1" customWidth="1"/>
    <col min="6419" max="6419" width="11.28515625" style="15" customWidth="1"/>
    <col min="6420" max="6656" width="9.140625" style="15"/>
    <col min="6657" max="6657" width="93" style="15" customWidth="1"/>
    <col min="6658" max="6658" width="16.140625" style="15" customWidth="1"/>
    <col min="6659" max="6659" width="14.28515625" style="15" customWidth="1"/>
    <col min="6660" max="6660" width="13.85546875" style="15" customWidth="1"/>
    <col min="6661" max="6661" width="15.140625" style="15" customWidth="1"/>
    <col min="6662" max="6662" width="11.85546875" style="15" customWidth="1"/>
    <col min="6663" max="6663" width="13.5703125" style="15" customWidth="1"/>
    <col min="6664" max="6664" width="16.7109375" style="15" customWidth="1"/>
    <col min="6665" max="6665" width="13.140625" style="15" customWidth="1"/>
    <col min="6666" max="6666" width="14.85546875" style="15" customWidth="1"/>
    <col min="6667" max="6668" width="10.7109375" style="15" customWidth="1"/>
    <col min="6669" max="6669" width="9.140625" style="15"/>
    <col min="6670" max="6670" width="12.85546875" style="15" customWidth="1"/>
    <col min="6671" max="6671" width="23.42578125" style="15" customWidth="1"/>
    <col min="6672" max="6673" width="9.140625" style="15"/>
    <col min="6674" max="6674" width="10.5703125" style="15" bestFit="1" customWidth="1"/>
    <col min="6675" max="6675" width="11.28515625" style="15" customWidth="1"/>
    <col min="6676" max="6912" width="9.140625" style="15"/>
    <col min="6913" max="6913" width="93" style="15" customWidth="1"/>
    <col min="6914" max="6914" width="16.140625" style="15" customWidth="1"/>
    <col min="6915" max="6915" width="14.28515625" style="15" customWidth="1"/>
    <col min="6916" max="6916" width="13.85546875" style="15" customWidth="1"/>
    <col min="6917" max="6917" width="15.140625" style="15" customWidth="1"/>
    <col min="6918" max="6918" width="11.85546875" style="15" customWidth="1"/>
    <col min="6919" max="6919" width="13.5703125" style="15" customWidth="1"/>
    <col min="6920" max="6920" width="16.7109375" style="15" customWidth="1"/>
    <col min="6921" max="6921" width="13.140625" style="15" customWidth="1"/>
    <col min="6922" max="6922" width="14.85546875" style="15" customWidth="1"/>
    <col min="6923" max="6924" width="10.7109375" style="15" customWidth="1"/>
    <col min="6925" max="6925" width="9.140625" style="15"/>
    <col min="6926" max="6926" width="12.85546875" style="15" customWidth="1"/>
    <col min="6927" max="6927" width="23.42578125" style="15" customWidth="1"/>
    <col min="6928" max="6929" width="9.140625" style="15"/>
    <col min="6930" max="6930" width="10.5703125" style="15" bestFit="1" customWidth="1"/>
    <col min="6931" max="6931" width="11.28515625" style="15" customWidth="1"/>
    <col min="6932" max="7168" width="9.140625" style="15"/>
    <col min="7169" max="7169" width="93" style="15" customWidth="1"/>
    <col min="7170" max="7170" width="16.140625" style="15" customWidth="1"/>
    <col min="7171" max="7171" width="14.28515625" style="15" customWidth="1"/>
    <col min="7172" max="7172" width="13.85546875" style="15" customWidth="1"/>
    <col min="7173" max="7173" width="15.140625" style="15" customWidth="1"/>
    <col min="7174" max="7174" width="11.85546875" style="15" customWidth="1"/>
    <col min="7175" max="7175" width="13.5703125" style="15" customWidth="1"/>
    <col min="7176" max="7176" width="16.7109375" style="15" customWidth="1"/>
    <col min="7177" max="7177" width="13.140625" style="15" customWidth="1"/>
    <col min="7178" max="7178" width="14.85546875" style="15" customWidth="1"/>
    <col min="7179" max="7180" width="10.7109375" style="15" customWidth="1"/>
    <col min="7181" max="7181" width="9.140625" style="15"/>
    <col min="7182" max="7182" width="12.85546875" style="15" customWidth="1"/>
    <col min="7183" max="7183" width="23.42578125" style="15" customWidth="1"/>
    <col min="7184" max="7185" width="9.140625" style="15"/>
    <col min="7186" max="7186" width="10.5703125" style="15" bestFit="1" customWidth="1"/>
    <col min="7187" max="7187" width="11.28515625" style="15" customWidth="1"/>
    <col min="7188" max="7424" width="9.140625" style="15"/>
    <col min="7425" max="7425" width="93" style="15" customWidth="1"/>
    <col min="7426" max="7426" width="16.140625" style="15" customWidth="1"/>
    <col min="7427" max="7427" width="14.28515625" style="15" customWidth="1"/>
    <col min="7428" max="7428" width="13.85546875" style="15" customWidth="1"/>
    <col min="7429" max="7429" width="15.140625" style="15" customWidth="1"/>
    <col min="7430" max="7430" width="11.85546875" style="15" customWidth="1"/>
    <col min="7431" max="7431" width="13.5703125" style="15" customWidth="1"/>
    <col min="7432" max="7432" width="16.7109375" style="15" customWidth="1"/>
    <col min="7433" max="7433" width="13.140625" style="15" customWidth="1"/>
    <col min="7434" max="7434" width="14.85546875" style="15" customWidth="1"/>
    <col min="7435" max="7436" width="10.7109375" style="15" customWidth="1"/>
    <col min="7437" max="7437" width="9.140625" style="15"/>
    <col min="7438" max="7438" width="12.85546875" style="15" customWidth="1"/>
    <col min="7439" max="7439" width="23.42578125" style="15" customWidth="1"/>
    <col min="7440" max="7441" width="9.140625" style="15"/>
    <col min="7442" max="7442" width="10.5703125" style="15" bestFit="1" customWidth="1"/>
    <col min="7443" max="7443" width="11.28515625" style="15" customWidth="1"/>
    <col min="7444" max="7680" width="9.140625" style="15"/>
    <col min="7681" max="7681" width="93" style="15" customWidth="1"/>
    <col min="7682" max="7682" width="16.140625" style="15" customWidth="1"/>
    <col min="7683" max="7683" width="14.28515625" style="15" customWidth="1"/>
    <col min="7684" max="7684" width="13.85546875" style="15" customWidth="1"/>
    <col min="7685" max="7685" width="15.140625" style="15" customWidth="1"/>
    <col min="7686" max="7686" width="11.85546875" style="15" customWidth="1"/>
    <col min="7687" max="7687" width="13.5703125" style="15" customWidth="1"/>
    <col min="7688" max="7688" width="16.7109375" style="15" customWidth="1"/>
    <col min="7689" max="7689" width="13.140625" style="15" customWidth="1"/>
    <col min="7690" max="7690" width="14.85546875" style="15" customWidth="1"/>
    <col min="7691" max="7692" width="10.7109375" style="15" customWidth="1"/>
    <col min="7693" max="7693" width="9.140625" style="15"/>
    <col min="7694" max="7694" width="12.85546875" style="15" customWidth="1"/>
    <col min="7695" max="7695" width="23.42578125" style="15" customWidth="1"/>
    <col min="7696" max="7697" width="9.140625" style="15"/>
    <col min="7698" max="7698" width="10.5703125" style="15" bestFit="1" customWidth="1"/>
    <col min="7699" max="7699" width="11.28515625" style="15" customWidth="1"/>
    <col min="7700" max="7936" width="9.140625" style="15"/>
    <col min="7937" max="7937" width="93" style="15" customWidth="1"/>
    <col min="7938" max="7938" width="16.140625" style="15" customWidth="1"/>
    <col min="7939" max="7939" width="14.28515625" style="15" customWidth="1"/>
    <col min="7940" max="7940" width="13.85546875" style="15" customWidth="1"/>
    <col min="7941" max="7941" width="15.140625" style="15" customWidth="1"/>
    <col min="7942" max="7942" width="11.85546875" style="15" customWidth="1"/>
    <col min="7943" max="7943" width="13.5703125" style="15" customWidth="1"/>
    <col min="7944" max="7944" width="16.7109375" style="15" customWidth="1"/>
    <col min="7945" max="7945" width="13.140625" style="15" customWidth="1"/>
    <col min="7946" max="7946" width="14.85546875" style="15" customWidth="1"/>
    <col min="7947" max="7948" width="10.7109375" style="15" customWidth="1"/>
    <col min="7949" max="7949" width="9.140625" style="15"/>
    <col min="7950" max="7950" width="12.85546875" style="15" customWidth="1"/>
    <col min="7951" max="7951" width="23.42578125" style="15" customWidth="1"/>
    <col min="7952" max="7953" width="9.140625" style="15"/>
    <col min="7954" max="7954" width="10.5703125" style="15" bestFit="1" customWidth="1"/>
    <col min="7955" max="7955" width="11.28515625" style="15" customWidth="1"/>
    <col min="7956" max="8192" width="9.140625" style="15"/>
    <col min="8193" max="8193" width="93" style="15" customWidth="1"/>
    <col min="8194" max="8194" width="16.140625" style="15" customWidth="1"/>
    <col min="8195" max="8195" width="14.28515625" style="15" customWidth="1"/>
    <col min="8196" max="8196" width="13.85546875" style="15" customWidth="1"/>
    <col min="8197" max="8197" width="15.140625" style="15" customWidth="1"/>
    <col min="8198" max="8198" width="11.85546875" style="15" customWidth="1"/>
    <col min="8199" max="8199" width="13.5703125" style="15" customWidth="1"/>
    <col min="8200" max="8200" width="16.7109375" style="15" customWidth="1"/>
    <col min="8201" max="8201" width="13.140625" style="15" customWidth="1"/>
    <col min="8202" max="8202" width="14.85546875" style="15" customWidth="1"/>
    <col min="8203" max="8204" width="10.7109375" style="15" customWidth="1"/>
    <col min="8205" max="8205" width="9.140625" style="15"/>
    <col min="8206" max="8206" width="12.85546875" style="15" customWidth="1"/>
    <col min="8207" max="8207" width="23.42578125" style="15" customWidth="1"/>
    <col min="8208" max="8209" width="9.140625" style="15"/>
    <col min="8210" max="8210" width="10.5703125" style="15" bestFit="1" customWidth="1"/>
    <col min="8211" max="8211" width="11.28515625" style="15" customWidth="1"/>
    <col min="8212" max="8448" width="9.140625" style="15"/>
    <col min="8449" max="8449" width="93" style="15" customWidth="1"/>
    <col min="8450" max="8450" width="16.140625" style="15" customWidth="1"/>
    <col min="8451" max="8451" width="14.28515625" style="15" customWidth="1"/>
    <col min="8452" max="8452" width="13.85546875" style="15" customWidth="1"/>
    <col min="8453" max="8453" width="15.140625" style="15" customWidth="1"/>
    <col min="8454" max="8454" width="11.85546875" style="15" customWidth="1"/>
    <col min="8455" max="8455" width="13.5703125" style="15" customWidth="1"/>
    <col min="8456" max="8456" width="16.7109375" style="15" customWidth="1"/>
    <col min="8457" max="8457" width="13.140625" style="15" customWidth="1"/>
    <col min="8458" max="8458" width="14.85546875" style="15" customWidth="1"/>
    <col min="8459" max="8460" width="10.7109375" style="15" customWidth="1"/>
    <col min="8461" max="8461" width="9.140625" style="15"/>
    <col min="8462" max="8462" width="12.85546875" style="15" customWidth="1"/>
    <col min="8463" max="8463" width="23.42578125" style="15" customWidth="1"/>
    <col min="8464" max="8465" width="9.140625" style="15"/>
    <col min="8466" max="8466" width="10.5703125" style="15" bestFit="1" customWidth="1"/>
    <col min="8467" max="8467" width="11.28515625" style="15" customWidth="1"/>
    <col min="8468" max="8704" width="9.140625" style="15"/>
    <col min="8705" max="8705" width="93" style="15" customWidth="1"/>
    <col min="8706" max="8706" width="16.140625" style="15" customWidth="1"/>
    <col min="8707" max="8707" width="14.28515625" style="15" customWidth="1"/>
    <col min="8708" max="8708" width="13.85546875" style="15" customWidth="1"/>
    <col min="8709" max="8709" width="15.140625" style="15" customWidth="1"/>
    <col min="8710" max="8710" width="11.85546875" style="15" customWidth="1"/>
    <col min="8711" max="8711" width="13.5703125" style="15" customWidth="1"/>
    <col min="8712" max="8712" width="16.7109375" style="15" customWidth="1"/>
    <col min="8713" max="8713" width="13.140625" style="15" customWidth="1"/>
    <col min="8714" max="8714" width="14.85546875" style="15" customWidth="1"/>
    <col min="8715" max="8716" width="10.7109375" style="15" customWidth="1"/>
    <col min="8717" max="8717" width="9.140625" style="15"/>
    <col min="8718" max="8718" width="12.85546875" style="15" customWidth="1"/>
    <col min="8719" max="8719" width="23.42578125" style="15" customWidth="1"/>
    <col min="8720" max="8721" width="9.140625" style="15"/>
    <col min="8722" max="8722" width="10.5703125" style="15" bestFit="1" customWidth="1"/>
    <col min="8723" max="8723" width="11.28515625" style="15" customWidth="1"/>
    <col min="8724" max="8960" width="9.140625" style="15"/>
    <col min="8961" max="8961" width="93" style="15" customWidth="1"/>
    <col min="8962" max="8962" width="16.140625" style="15" customWidth="1"/>
    <col min="8963" max="8963" width="14.28515625" style="15" customWidth="1"/>
    <col min="8964" max="8964" width="13.85546875" style="15" customWidth="1"/>
    <col min="8965" max="8965" width="15.140625" style="15" customWidth="1"/>
    <col min="8966" max="8966" width="11.85546875" style="15" customWidth="1"/>
    <col min="8967" max="8967" width="13.5703125" style="15" customWidth="1"/>
    <col min="8968" max="8968" width="16.7109375" style="15" customWidth="1"/>
    <col min="8969" max="8969" width="13.140625" style="15" customWidth="1"/>
    <col min="8970" max="8970" width="14.85546875" style="15" customWidth="1"/>
    <col min="8971" max="8972" width="10.7109375" style="15" customWidth="1"/>
    <col min="8973" max="8973" width="9.140625" style="15"/>
    <col min="8974" max="8974" width="12.85546875" style="15" customWidth="1"/>
    <col min="8975" max="8975" width="23.42578125" style="15" customWidth="1"/>
    <col min="8976" max="8977" width="9.140625" style="15"/>
    <col min="8978" max="8978" width="10.5703125" style="15" bestFit="1" customWidth="1"/>
    <col min="8979" max="8979" width="11.28515625" style="15" customWidth="1"/>
    <col min="8980" max="9216" width="9.140625" style="15"/>
    <col min="9217" max="9217" width="93" style="15" customWidth="1"/>
    <col min="9218" max="9218" width="16.140625" style="15" customWidth="1"/>
    <col min="9219" max="9219" width="14.28515625" style="15" customWidth="1"/>
    <col min="9220" max="9220" width="13.85546875" style="15" customWidth="1"/>
    <col min="9221" max="9221" width="15.140625" style="15" customWidth="1"/>
    <col min="9222" max="9222" width="11.85546875" style="15" customWidth="1"/>
    <col min="9223" max="9223" width="13.5703125" style="15" customWidth="1"/>
    <col min="9224" max="9224" width="16.7109375" style="15" customWidth="1"/>
    <col min="9225" max="9225" width="13.140625" style="15" customWidth="1"/>
    <col min="9226" max="9226" width="14.85546875" style="15" customWidth="1"/>
    <col min="9227" max="9228" width="10.7109375" style="15" customWidth="1"/>
    <col min="9229" max="9229" width="9.140625" style="15"/>
    <col min="9230" max="9230" width="12.85546875" style="15" customWidth="1"/>
    <col min="9231" max="9231" width="23.42578125" style="15" customWidth="1"/>
    <col min="9232" max="9233" width="9.140625" style="15"/>
    <col min="9234" max="9234" width="10.5703125" style="15" bestFit="1" customWidth="1"/>
    <col min="9235" max="9235" width="11.28515625" style="15" customWidth="1"/>
    <col min="9236" max="9472" width="9.140625" style="15"/>
    <col min="9473" max="9473" width="93" style="15" customWidth="1"/>
    <col min="9474" max="9474" width="16.140625" style="15" customWidth="1"/>
    <col min="9475" max="9475" width="14.28515625" style="15" customWidth="1"/>
    <col min="9476" max="9476" width="13.85546875" style="15" customWidth="1"/>
    <col min="9477" max="9477" width="15.140625" style="15" customWidth="1"/>
    <col min="9478" max="9478" width="11.85546875" style="15" customWidth="1"/>
    <col min="9479" max="9479" width="13.5703125" style="15" customWidth="1"/>
    <col min="9480" max="9480" width="16.7109375" style="15" customWidth="1"/>
    <col min="9481" max="9481" width="13.140625" style="15" customWidth="1"/>
    <col min="9482" max="9482" width="14.85546875" style="15" customWidth="1"/>
    <col min="9483" max="9484" width="10.7109375" style="15" customWidth="1"/>
    <col min="9485" max="9485" width="9.140625" style="15"/>
    <col min="9486" max="9486" width="12.85546875" style="15" customWidth="1"/>
    <col min="9487" max="9487" width="23.42578125" style="15" customWidth="1"/>
    <col min="9488" max="9489" width="9.140625" style="15"/>
    <col min="9490" max="9490" width="10.5703125" style="15" bestFit="1" customWidth="1"/>
    <col min="9491" max="9491" width="11.28515625" style="15" customWidth="1"/>
    <col min="9492" max="9728" width="9.140625" style="15"/>
    <col min="9729" max="9729" width="93" style="15" customWidth="1"/>
    <col min="9730" max="9730" width="16.140625" style="15" customWidth="1"/>
    <col min="9731" max="9731" width="14.28515625" style="15" customWidth="1"/>
    <col min="9732" max="9732" width="13.85546875" style="15" customWidth="1"/>
    <col min="9733" max="9733" width="15.140625" style="15" customWidth="1"/>
    <col min="9734" max="9734" width="11.85546875" style="15" customWidth="1"/>
    <col min="9735" max="9735" width="13.5703125" style="15" customWidth="1"/>
    <col min="9736" max="9736" width="16.7109375" style="15" customWidth="1"/>
    <col min="9737" max="9737" width="13.140625" style="15" customWidth="1"/>
    <col min="9738" max="9738" width="14.85546875" style="15" customWidth="1"/>
    <col min="9739" max="9740" width="10.7109375" style="15" customWidth="1"/>
    <col min="9741" max="9741" width="9.140625" style="15"/>
    <col min="9742" max="9742" width="12.85546875" style="15" customWidth="1"/>
    <col min="9743" max="9743" width="23.42578125" style="15" customWidth="1"/>
    <col min="9744" max="9745" width="9.140625" style="15"/>
    <col min="9746" max="9746" width="10.5703125" style="15" bestFit="1" customWidth="1"/>
    <col min="9747" max="9747" width="11.28515625" style="15" customWidth="1"/>
    <col min="9748" max="9984" width="9.140625" style="15"/>
    <col min="9985" max="9985" width="93" style="15" customWidth="1"/>
    <col min="9986" max="9986" width="16.140625" style="15" customWidth="1"/>
    <col min="9987" max="9987" width="14.28515625" style="15" customWidth="1"/>
    <col min="9988" max="9988" width="13.85546875" style="15" customWidth="1"/>
    <col min="9989" max="9989" width="15.140625" style="15" customWidth="1"/>
    <col min="9990" max="9990" width="11.85546875" style="15" customWidth="1"/>
    <col min="9991" max="9991" width="13.5703125" style="15" customWidth="1"/>
    <col min="9992" max="9992" width="16.7109375" style="15" customWidth="1"/>
    <col min="9993" max="9993" width="13.140625" style="15" customWidth="1"/>
    <col min="9994" max="9994" width="14.85546875" style="15" customWidth="1"/>
    <col min="9995" max="9996" width="10.7109375" style="15" customWidth="1"/>
    <col min="9997" max="9997" width="9.140625" style="15"/>
    <col min="9998" max="9998" width="12.85546875" style="15" customWidth="1"/>
    <col min="9999" max="9999" width="23.42578125" style="15" customWidth="1"/>
    <col min="10000" max="10001" width="9.140625" style="15"/>
    <col min="10002" max="10002" width="10.5703125" style="15" bestFit="1" customWidth="1"/>
    <col min="10003" max="10003" width="11.28515625" style="15" customWidth="1"/>
    <col min="10004" max="10240" width="9.140625" style="15"/>
    <col min="10241" max="10241" width="93" style="15" customWidth="1"/>
    <col min="10242" max="10242" width="16.140625" style="15" customWidth="1"/>
    <col min="10243" max="10243" width="14.28515625" style="15" customWidth="1"/>
    <col min="10244" max="10244" width="13.85546875" style="15" customWidth="1"/>
    <col min="10245" max="10245" width="15.140625" style="15" customWidth="1"/>
    <col min="10246" max="10246" width="11.85546875" style="15" customWidth="1"/>
    <col min="10247" max="10247" width="13.5703125" style="15" customWidth="1"/>
    <col min="10248" max="10248" width="16.7109375" style="15" customWidth="1"/>
    <col min="10249" max="10249" width="13.140625" style="15" customWidth="1"/>
    <col min="10250" max="10250" width="14.85546875" style="15" customWidth="1"/>
    <col min="10251" max="10252" width="10.7109375" style="15" customWidth="1"/>
    <col min="10253" max="10253" width="9.140625" style="15"/>
    <col min="10254" max="10254" width="12.85546875" style="15" customWidth="1"/>
    <col min="10255" max="10255" width="23.42578125" style="15" customWidth="1"/>
    <col min="10256" max="10257" width="9.140625" style="15"/>
    <col min="10258" max="10258" width="10.5703125" style="15" bestFit="1" customWidth="1"/>
    <col min="10259" max="10259" width="11.28515625" style="15" customWidth="1"/>
    <col min="10260" max="10496" width="9.140625" style="15"/>
    <col min="10497" max="10497" width="93" style="15" customWidth="1"/>
    <col min="10498" max="10498" width="16.140625" style="15" customWidth="1"/>
    <col min="10499" max="10499" width="14.28515625" style="15" customWidth="1"/>
    <col min="10500" max="10500" width="13.85546875" style="15" customWidth="1"/>
    <col min="10501" max="10501" width="15.140625" style="15" customWidth="1"/>
    <col min="10502" max="10502" width="11.85546875" style="15" customWidth="1"/>
    <col min="10503" max="10503" width="13.5703125" style="15" customWidth="1"/>
    <col min="10504" max="10504" width="16.7109375" style="15" customWidth="1"/>
    <col min="10505" max="10505" width="13.140625" style="15" customWidth="1"/>
    <col min="10506" max="10506" width="14.85546875" style="15" customWidth="1"/>
    <col min="10507" max="10508" width="10.7109375" style="15" customWidth="1"/>
    <col min="10509" max="10509" width="9.140625" style="15"/>
    <col min="10510" max="10510" width="12.85546875" style="15" customWidth="1"/>
    <col min="10511" max="10511" width="23.42578125" style="15" customWidth="1"/>
    <col min="10512" max="10513" width="9.140625" style="15"/>
    <col min="10514" max="10514" width="10.5703125" style="15" bestFit="1" customWidth="1"/>
    <col min="10515" max="10515" width="11.28515625" style="15" customWidth="1"/>
    <col min="10516" max="10752" width="9.140625" style="15"/>
    <col min="10753" max="10753" width="93" style="15" customWidth="1"/>
    <col min="10754" max="10754" width="16.140625" style="15" customWidth="1"/>
    <col min="10755" max="10755" width="14.28515625" style="15" customWidth="1"/>
    <col min="10756" max="10756" width="13.85546875" style="15" customWidth="1"/>
    <col min="10757" max="10757" width="15.140625" style="15" customWidth="1"/>
    <col min="10758" max="10758" width="11.85546875" style="15" customWidth="1"/>
    <col min="10759" max="10759" width="13.5703125" style="15" customWidth="1"/>
    <col min="10760" max="10760" width="16.7109375" style="15" customWidth="1"/>
    <col min="10761" max="10761" width="13.140625" style="15" customWidth="1"/>
    <col min="10762" max="10762" width="14.85546875" style="15" customWidth="1"/>
    <col min="10763" max="10764" width="10.7109375" style="15" customWidth="1"/>
    <col min="10765" max="10765" width="9.140625" style="15"/>
    <col min="10766" max="10766" width="12.85546875" style="15" customWidth="1"/>
    <col min="10767" max="10767" width="23.42578125" style="15" customWidth="1"/>
    <col min="10768" max="10769" width="9.140625" style="15"/>
    <col min="10770" max="10770" width="10.5703125" style="15" bestFit="1" customWidth="1"/>
    <col min="10771" max="10771" width="11.28515625" style="15" customWidth="1"/>
    <col min="10772" max="11008" width="9.140625" style="15"/>
    <col min="11009" max="11009" width="93" style="15" customWidth="1"/>
    <col min="11010" max="11010" width="16.140625" style="15" customWidth="1"/>
    <col min="11011" max="11011" width="14.28515625" style="15" customWidth="1"/>
    <col min="11012" max="11012" width="13.85546875" style="15" customWidth="1"/>
    <col min="11013" max="11013" width="15.140625" style="15" customWidth="1"/>
    <col min="11014" max="11014" width="11.85546875" style="15" customWidth="1"/>
    <col min="11015" max="11015" width="13.5703125" style="15" customWidth="1"/>
    <col min="11016" max="11016" width="16.7109375" style="15" customWidth="1"/>
    <col min="11017" max="11017" width="13.140625" style="15" customWidth="1"/>
    <col min="11018" max="11018" width="14.85546875" style="15" customWidth="1"/>
    <col min="11019" max="11020" width="10.7109375" style="15" customWidth="1"/>
    <col min="11021" max="11021" width="9.140625" style="15"/>
    <col min="11022" max="11022" width="12.85546875" style="15" customWidth="1"/>
    <col min="11023" max="11023" width="23.42578125" style="15" customWidth="1"/>
    <col min="11024" max="11025" width="9.140625" style="15"/>
    <col min="11026" max="11026" width="10.5703125" style="15" bestFit="1" customWidth="1"/>
    <col min="11027" max="11027" width="11.28515625" style="15" customWidth="1"/>
    <col min="11028" max="11264" width="9.140625" style="15"/>
    <col min="11265" max="11265" width="93" style="15" customWidth="1"/>
    <col min="11266" max="11266" width="16.140625" style="15" customWidth="1"/>
    <col min="11267" max="11267" width="14.28515625" style="15" customWidth="1"/>
    <col min="11268" max="11268" width="13.85546875" style="15" customWidth="1"/>
    <col min="11269" max="11269" width="15.140625" style="15" customWidth="1"/>
    <col min="11270" max="11270" width="11.85546875" style="15" customWidth="1"/>
    <col min="11271" max="11271" width="13.5703125" style="15" customWidth="1"/>
    <col min="11272" max="11272" width="16.7109375" style="15" customWidth="1"/>
    <col min="11273" max="11273" width="13.140625" style="15" customWidth="1"/>
    <col min="11274" max="11274" width="14.85546875" style="15" customWidth="1"/>
    <col min="11275" max="11276" width="10.7109375" style="15" customWidth="1"/>
    <col min="11277" max="11277" width="9.140625" style="15"/>
    <col min="11278" max="11278" width="12.85546875" style="15" customWidth="1"/>
    <col min="11279" max="11279" width="23.42578125" style="15" customWidth="1"/>
    <col min="11280" max="11281" width="9.140625" style="15"/>
    <col min="11282" max="11282" width="10.5703125" style="15" bestFit="1" customWidth="1"/>
    <col min="11283" max="11283" width="11.28515625" style="15" customWidth="1"/>
    <col min="11284" max="11520" width="9.140625" style="15"/>
    <col min="11521" max="11521" width="93" style="15" customWidth="1"/>
    <col min="11522" max="11522" width="16.140625" style="15" customWidth="1"/>
    <col min="11523" max="11523" width="14.28515625" style="15" customWidth="1"/>
    <col min="11524" max="11524" width="13.85546875" style="15" customWidth="1"/>
    <col min="11525" max="11525" width="15.140625" style="15" customWidth="1"/>
    <col min="11526" max="11526" width="11.85546875" style="15" customWidth="1"/>
    <col min="11527" max="11527" width="13.5703125" style="15" customWidth="1"/>
    <col min="11528" max="11528" width="16.7109375" style="15" customWidth="1"/>
    <col min="11529" max="11529" width="13.140625" style="15" customWidth="1"/>
    <col min="11530" max="11530" width="14.85546875" style="15" customWidth="1"/>
    <col min="11531" max="11532" width="10.7109375" style="15" customWidth="1"/>
    <col min="11533" max="11533" width="9.140625" style="15"/>
    <col min="11534" max="11534" width="12.85546875" style="15" customWidth="1"/>
    <col min="11535" max="11535" width="23.42578125" style="15" customWidth="1"/>
    <col min="11536" max="11537" width="9.140625" style="15"/>
    <col min="11538" max="11538" width="10.5703125" style="15" bestFit="1" customWidth="1"/>
    <col min="11539" max="11539" width="11.28515625" style="15" customWidth="1"/>
    <col min="11540" max="11776" width="9.140625" style="15"/>
    <col min="11777" max="11777" width="93" style="15" customWidth="1"/>
    <col min="11778" max="11778" width="16.140625" style="15" customWidth="1"/>
    <col min="11779" max="11779" width="14.28515625" style="15" customWidth="1"/>
    <col min="11780" max="11780" width="13.85546875" style="15" customWidth="1"/>
    <col min="11781" max="11781" width="15.140625" style="15" customWidth="1"/>
    <col min="11782" max="11782" width="11.85546875" style="15" customWidth="1"/>
    <col min="11783" max="11783" width="13.5703125" style="15" customWidth="1"/>
    <col min="11784" max="11784" width="16.7109375" style="15" customWidth="1"/>
    <col min="11785" max="11785" width="13.140625" style="15" customWidth="1"/>
    <col min="11786" max="11786" width="14.85546875" style="15" customWidth="1"/>
    <col min="11787" max="11788" width="10.7109375" style="15" customWidth="1"/>
    <col min="11789" max="11789" width="9.140625" style="15"/>
    <col min="11790" max="11790" width="12.85546875" style="15" customWidth="1"/>
    <col min="11791" max="11791" width="23.42578125" style="15" customWidth="1"/>
    <col min="11792" max="11793" width="9.140625" style="15"/>
    <col min="11794" max="11794" width="10.5703125" style="15" bestFit="1" customWidth="1"/>
    <col min="11795" max="11795" width="11.28515625" style="15" customWidth="1"/>
    <col min="11796" max="12032" width="9.140625" style="15"/>
    <col min="12033" max="12033" width="93" style="15" customWidth="1"/>
    <col min="12034" max="12034" width="16.140625" style="15" customWidth="1"/>
    <col min="12035" max="12035" width="14.28515625" style="15" customWidth="1"/>
    <col min="12036" max="12036" width="13.85546875" style="15" customWidth="1"/>
    <col min="12037" max="12037" width="15.140625" style="15" customWidth="1"/>
    <col min="12038" max="12038" width="11.85546875" style="15" customWidth="1"/>
    <col min="12039" max="12039" width="13.5703125" style="15" customWidth="1"/>
    <col min="12040" max="12040" width="16.7109375" style="15" customWidth="1"/>
    <col min="12041" max="12041" width="13.140625" style="15" customWidth="1"/>
    <col min="12042" max="12042" width="14.85546875" style="15" customWidth="1"/>
    <col min="12043" max="12044" width="10.7109375" style="15" customWidth="1"/>
    <col min="12045" max="12045" width="9.140625" style="15"/>
    <col min="12046" max="12046" width="12.85546875" style="15" customWidth="1"/>
    <col min="12047" max="12047" width="23.42578125" style="15" customWidth="1"/>
    <col min="12048" max="12049" width="9.140625" style="15"/>
    <col min="12050" max="12050" width="10.5703125" style="15" bestFit="1" customWidth="1"/>
    <col min="12051" max="12051" width="11.28515625" style="15" customWidth="1"/>
    <col min="12052" max="12288" width="9.140625" style="15"/>
    <col min="12289" max="12289" width="93" style="15" customWidth="1"/>
    <col min="12290" max="12290" width="16.140625" style="15" customWidth="1"/>
    <col min="12291" max="12291" width="14.28515625" style="15" customWidth="1"/>
    <col min="12292" max="12292" width="13.85546875" style="15" customWidth="1"/>
    <col min="12293" max="12293" width="15.140625" style="15" customWidth="1"/>
    <col min="12294" max="12294" width="11.85546875" style="15" customWidth="1"/>
    <col min="12295" max="12295" width="13.5703125" style="15" customWidth="1"/>
    <col min="12296" max="12296" width="16.7109375" style="15" customWidth="1"/>
    <col min="12297" max="12297" width="13.140625" style="15" customWidth="1"/>
    <col min="12298" max="12298" width="14.85546875" style="15" customWidth="1"/>
    <col min="12299" max="12300" width="10.7109375" style="15" customWidth="1"/>
    <col min="12301" max="12301" width="9.140625" style="15"/>
    <col min="12302" max="12302" width="12.85546875" style="15" customWidth="1"/>
    <col min="12303" max="12303" width="23.42578125" style="15" customWidth="1"/>
    <col min="12304" max="12305" width="9.140625" style="15"/>
    <col min="12306" max="12306" width="10.5703125" style="15" bestFit="1" customWidth="1"/>
    <col min="12307" max="12307" width="11.28515625" style="15" customWidth="1"/>
    <col min="12308" max="12544" width="9.140625" style="15"/>
    <col min="12545" max="12545" width="93" style="15" customWidth="1"/>
    <col min="12546" max="12546" width="16.140625" style="15" customWidth="1"/>
    <col min="12547" max="12547" width="14.28515625" style="15" customWidth="1"/>
    <col min="12548" max="12548" width="13.85546875" style="15" customWidth="1"/>
    <col min="12549" max="12549" width="15.140625" style="15" customWidth="1"/>
    <col min="12550" max="12550" width="11.85546875" style="15" customWidth="1"/>
    <col min="12551" max="12551" width="13.5703125" style="15" customWidth="1"/>
    <col min="12552" max="12552" width="16.7109375" style="15" customWidth="1"/>
    <col min="12553" max="12553" width="13.140625" style="15" customWidth="1"/>
    <col min="12554" max="12554" width="14.85546875" style="15" customWidth="1"/>
    <col min="12555" max="12556" width="10.7109375" style="15" customWidth="1"/>
    <col min="12557" max="12557" width="9.140625" style="15"/>
    <col min="12558" max="12558" width="12.85546875" style="15" customWidth="1"/>
    <col min="12559" max="12559" width="23.42578125" style="15" customWidth="1"/>
    <col min="12560" max="12561" width="9.140625" style="15"/>
    <col min="12562" max="12562" width="10.5703125" style="15" bestFit="1" customWidth="1"/>
    <col min="12563" max="12563" width="11.28515625" style="15" customWidth="1"/>
    <col min="12564" max="12800" width="9.140625" style="15"/>
    <col min="12801" max="12801" width="93" style="15" customWidth="1"/>
    <col min="12802" max="12802" width="16.140625" style="15" customWidth="1"/>
    <col min="12803" max="12803" width="14.28515625" style="15" customWidth="1"/>
    <col min="12804" max="12804" width="13.85546875" style="15" customWidth="1"/>
    <col min="12805" max="12805" width="15.140625" style="15" customWidth="1"/>
    <col min="12806" max="12806" width="11.85546875" style="15" customWidth="1"/>
    <col min="12807" max="12807" width="13.5703125" style="15" customWidth="1"/>
    <col min="12808" max="12808" width="16.7109375" style="15" customWidth="1"/>
    <col min="12809" max="12809" width="13.140625" style="15" customWidth="1"/>
    <col min="12810" max="12810" width="14.85546875" style="15" customWidth="1"/>
    <col min="12811" max="12812" width="10.7109375" style="15" customWidth="1"/>
    <col min="12813" max="12813" width="9.140625" style="15"/>
    <col min="12814" max="12814" width="12.85546875" style="15" customWidth="1"/>
    <col min="12815" max="12815" width="23.42578125" style="15" customWidth="1"/>
    <col min="12816" max="12817" width="9.140625" style="15"/>
    <col min="12818" max="12818" width="10.5703125" style="15" bestFit="1" customWidth="1"/>
    <col min="12819" max="12819" width="11.28515625" style="15" customWidth="1"/>
    <col min="12820" max="13056" width="9.140625" style="15"/>
    <col min="13057" max="13057" width="93" style="15" customWidth="1"/>
    <col min="13058" max="13058" width="16.140625" style="15" customWidth="1"/>
    <col min="13059" max="13059" width="14.28515625" style="15" customWidth="1"/>
    <col min="13060" max="13060" width="13.85546875" style="15" customWidth="1"/>
    <col min="13061" max="13061" width="15.140625" style="15" customWidth="1"/>
    <col min="13062" max="13062" width="11.85546875" style="15" customWidth="1"/>
    <col min="13063" max="13063" width="13.5703125" style="15" customWidth="1"/>
    <col min="13064" max="13064" width="16.7109375" style="15" customWidth="1"/>
    <col min="13065" max="13065" width="13.140625" style="15" customWidth="1"/>
    <col min="13066" max="13066" width="14.85546875" style="15" customWidth="1"/>
    <col min="13067" max="13068" width="10.7109375" style="15" customWidth="1"/>
    <col min="13069" max="13069" width="9.140625" style="15"/>
    <col min="13070" max="13070" width="12.85546875" style="15" customWidth="1"/>
    <col min="13071" max="13071" width="23.42578125" style="15" customWidth="1"/>
    <col min="13072" max="13073" width="9.140625" style="15"/>
    <col min="13074" max="13074" width="10.5703125" style="15" bestFit="1" customWidth="1"/>
    <col min="13075" max="13075" width="11.28515625" style="15" customWidth="1"/>
    <col min="13076" max="13312" width="9.140625" style="15"/>
    <col min="13313" max="13313" width="93" style="15" customWidth="1"/>
    <col min="13314" max="13314" width="16.140625" style="15" customWidth="1"/>
    <col min="13315" max="13315" width="14.28515625" style="15" customWidth="1"/>
    <col min="13316" max="13316" width="13.85546875" style="15" customWidth="1"/>
    <col min="13317" max="13317" width="15.140625" style="15" customWidth="1"/>
    <col min="13318" max="13318" width="11.85546875" style="15" customWidth="1"/>
    <col min="13319" max="13319" width="13.5703125" style="15" customWidth="1"/>
    <col min="13320" max="13320" width="16.7109375" style="15" customWidth="1"/>
    <col min="13321" max="13321" width="13.140625" style="15" customWidth="1"/>
    <col min="13322" max="13322" width="14.85546875" style="15" customWidth="1"/>
    <col min="13323" max="13324" width="10.7109375" style="15" customWidth="1"/>
    <col min="13325" max="13325" width="9.140625" style="15"/>
    <col min="13326" max="13326" width="12.85546875" style="15" customWidth="1"/>
    <col min="13327" max="13327" width="23.42578125" style="15" customWidth="1"/>
    <col min="13328" max="13329" width="9.140625" style="15"/>
    <col min="13330" max="13330" width="10.5703125" style="15" bestFit="1" customWidth="1"/>
    <col min="13331" max="13331" width="11.28515625" style="15" customWidth="1"/>
    <col min="13332" max="13568" width="9.140625" style="15"/>
    <col min="13569" max="13569" width="93" style="15" customWidth="1"/>
    <col min="13570" max="13570" width="16.140625" style="15" customWidth="1"/>
    <col min="13571" max="13571" width="14.28515625" style="15" customWidth="1"/>
    <col min="13572" max="13572" width="13.85546875" style="15" customWidth="1"/>
    <col min="13573" max="13573" width="15.140625" style="15" customWidth="1"/>
    <col min="13574" max="13574" width="11.85546875" style="15" customWidth="1"/>
    <col min="13575" max="13575" width="13.5703125" style="15" customWidth="1"/>
    <col min="13576" max="13576" width="16.7109375" style="15" customWidth="1"/>
    <col min="13577" max="13577" width="13.140625" style="15" customWidth="1"/>
    <col min="13578" max="13578" width="14.85546875" style="15" customWidth="1"/>
    <col min="13579" max="13580" width="10.7109375" style="15" customWidth="1"/>
    <col min="13581" max="13581" width="9.140625" style="15"/>
    <col min="13582" max="13582" width="12.85546875" style="15" customWidth="1"/>
    <col min="13583" max="13583" width="23.42578125" style="15" customWidth="1"/>
    <col min="13584" max="13585" width="9.140625" style="15"/>
    <col min="13586" max="13586" width="10.5703125" style="15" bestFit="1" customWidth="1"/>
    <col min="13587" max="13587" width="11.28515625" style="15" customWidth="1"/>
    <col min="13588" max="13824" width="9.140625" style="15"/>
    <col min="13825" max="13825" width="93" style="15" customWidth="1"/>
    <col min="13826" max="13826" width="16.140625" style="15" customWidth="1"/>
    <col min="13827" max="13827" width="14.28515625" style="15" customWidth="1"/>
    <col min="13828" max="13828" width="13.85546875" style="15" customWidth="1"/>
    <col min="13829" max="13829" width="15.140625" style="15" customWidth="1"/>
    <col min="13830" max="13830" width="11.85546875" style="15" customWidth="1"/>
    <col min="13831" max="13831" width="13.5703125" style="15" customWidth="1"/>
    <col min="13832" max="13832" width="16.7109375" style="15" customWidth="1"/>
    <col min="13833" max="13833" width="13.140625" style="15" customWidth="1"/>
    <col min="13834" max="13834" width="14.85546875" style="15" customWidth="1"/>
    <col min="13835" max="13836" width="10.7109375" style="15" customWidth="1"/>
    <col min="13837" max="13837" width="9.140625" style="15"/>
    <col min="13838" max="13838" width="12.85546875" style="15" customWidth="1"/>
    <col min="13839" max="13839" width="23.42578125" style="15" customWidth="1"/>
    <col min="13840" max="13841" width="9.140625" style="15"/>
    <col min="13842" max="13842" width="10.5703125" style="15" bestFit="1" customWidth="1"/>
    <col min="13843" max="13843" width="11.28515625" style="15" customWidth="1"/>
    <col min="13844" max="14080" width="9.140625" style="15"/>
    <col min="14081" max="14081" width="93" style="15" customWidth="1"/>
    <col min="14082" max="14082" width="16.140625" style="15" customWidth="1"/>
    <col min="14083" max="14083" width="14.28515625" style="15" customWidth="1"/>
    <col min="14084" max="14084" width="13.85546875" style="15" customWidth="1"/>
    <col min="14085" max="14085" width="15.140625" style="15" customWidth="1"/>
    <col min="14086" max="14086" width="11.85546875" style="15" customWidth="1"/>
    <col min="14087" max="14087" width="13.5703125" style="15" customWidth="1"/>
    <col min="14088" max="14088" width="16.7109375" style="15" customWidth="1"/>
    <col min="14089" max="14089" width="13.140625" style="15" customWidth="1"/>
    <col min="14090" max="14090" width="14.85546875" style="15" customWidth="1"/>
    <col min="14091" max="14092" width="10.7109375" style="15" customWidth="1"/>
    <col min="14093" max="14093" width="9.140625" style="15"/>
    <col min="14094" max="14094" width="12.85546875" style="15" customWidth="1"/>
    <col min="14095" max="14095" width="23.42578125" style="15" customWidth="1"/>
    <col min="14096" max="14097" width="9.140625" style="15"/>
    <col min="14098" max="14098" width="10.5703125" style="15" bestFit="1" customWidth="1"/>
    <col min="14099" max="14099" width="11.28515625" style="15" customWidth="1"/>
    <col min="14100" max="14336" width="9.140625" style="15"/>
    <col min="14337" max="14337" width="93" style="15" customWidth="1"/>
    <col min="14338" max="14338" width="16.140625" style="15" customWidth="1"/>
    <col min="14339" max="14339" width="14.28515625" style="15" customWidth="1"/>
    <col min="14340" max="14340" width="13.85546875" style="15" customWidth="1"/>
    <col min="14341" max="14341" width="15.140625" style="15" customWidth="1"/>
    <col min="14342" max="14342" width="11.85546875" style="15" customWidth="1"/>
    <col min="14343" max="14343" width="13.5703125" style="15" customWidth="1"/>
    <col min="14344" max="14344" width="16.7109375" style="15" customWidth="1"/>
    <col min="14345" max="14345" width="13.140625" style="15" customWidth="1"/>
    <col min="14346" max="14346" width="14.85546875" style="15" customWidth="1"/>
    <col min="14347" max="14348" width="10.7109375" style="15" customWidth="1"/>
    <col min="14349" max="14349" width="9.140625" style="15"/>
    <col min="14350" max="14350" width="12.85546875" style="15" customWidth="1"/>
    <col min="14351" max="14351" width="23.42578125" style="15" customWidth="1"/>
    <col min="14352" max="14353" width="9.140625" style="15"/>
    <col min="14354" max="14354" width="10.5703125" style="15" bestFit="1" customWidth="1"/>
    <col min="14355" max="14355" width="11.28515625" style="15" customWidth="1"/>
    <col min="14356" max="14592" width="9.140625" style="15"/>
    <col min="14593" max="14593" width="93" style="15" customWidth="1"/>
    <col min="14594" max="14594" width="16.140625" style="15" customWidth="1"/>
    <col min="14595" max="14595" width="14.28515625" style="15" customWidth="1"/>
    <col min="14596" max="14596" width="13.85546875" style="15" customWidth="1"/>
    <col min="14597" max="14597" width="15.140625" style="15" customWidth="1"/>
    <col min="14598" max="14598" width="11.85546875" style="15" customWidth="1"/>
    <col min="14599" max="14599" width="13.5703125" style="15" customWidth="1"/>
    <col min="14600" max="14600" width="16.7109375" style="15" customWidth="1"/>
    <col min="14601" max="14601" width="13.140625" style="15" customWidth="1"/>
    <col min="14602" max="14602" width="14.85546875" style="15" customWidth="1"/>
    <col min="14603" max="14604" width="10.7109375" style="15" customWidth="1"/>
    <col min="14605" max="14605" width="9.140625" style="15"/>
    <col min="14606" max="14606" width="12.85546875" style="15" customWidth="1"/>
    <col min="14607" max="14607" width="23.42578125" style="15" customWidth="1"/>
    <col min="14608" max="14609" width="9.140625" style="15"/>
    <col min="14610" max="14610" width="10.5703125" style="15" bestFit="1" customWidth="1"/>
    <col min="14611" max="14611" width="11.28515625" style="15" customWidth="1"/>
    <col min="14612" max="14848" width="9.140625" style="15"/>
    <col min="14849" max="14849" width="93" style="15" customWidth="1"/>
    <col min="14850" max="14850" width="16.140625" style="15" customWidth="1"/>
    <col min="14851" max="14851" width="14.28515625" style="15" customWidth="1"/>
    <col min="14852" max="14852" width="13.85546875" style="15" customWidth="1"/>
    <col min="14853" max="14853" width="15.140625" style="15" customWidth="1"/>
    <col min="14854" max="14854" width="11.85546875" style="15" customWidth="1"/>
    <col min="14855" max="14855" width="13.5703125" style="15" customWidth="1"/>
    <col min="14856" max="14856" width="16.7109375" style="15" customWidth="1"/>
    <col min="14857" max="14857" width="13.140625" style="15" customWidth="1"/>
    <col min="14858" max="14858" width="14.85546875" style="15" customWidth="1"/>
    <col min="14859" max="14860" width="10.7109375" style="15" customWidth="1"/>
    <col min="14861" max="14861" width="9.140625" style="15"/>
    <col min="14862" max="14862" width="12.85546875" style="15" customWidth="1"/>
    <col min="14863" max="14863" width="23.42578125" style="15" customWidth="1"/>
    <col min="14864" max="14865" width="9.140625" style="15"/>
    <col min="14866" max="14866" width="10.5703125" style="15" bestFit="1" customWidth="1"/>
    <col min="14867" max="14867" width="11.28515625" style="15" customWidth="1"/>
    <col min="14868" max="15104" width="9.140625" style="15"/>
    <col min="15105" max="15105" width="93" style="15" customWidth="1"/>
    <col min="15106" max="15106" width="16.140625" style="15" customWidth="1"/>
    <col min="15107" max="15107" width="14.28515625" style="15" customWidth="1"/>
    <col min="15108" max="15108" width="13.85546875" style="15" customWidth="1"/>
    <col min="15109" max="15109" width="15.140625" style="15" customWidth="1"/>
    <col min="15110" max="15110" width="11.85546875" style="15" customWidth="1"/>
    <col min="15111" max="15111" width="13.5703125" style="15" customWidth="1"/>
    <col min="15112" max="15112" width="16.7109375" style="15" customWidth="1"/>
    <col min="15113" max="15113" width="13.140625" style="15" customWidth="1"/>
    <col min="15114" max="15114" width="14.85546875" style="15" customWidth="1"/>
    <col min="15115" max="15116" width="10.7109375" style="15" customWidth="1"/>
    <col min="15117" max="15117" width="9.140625" style="15"/>
    <col min="15118" max="15118" width="12.85546875" style="15" customWidth="1"/>
    <col min="15119" max="15119" width="23.42578125" style="15" customWidth="1"/>
    <col min="15120" max="15121" width="9.140625" style="15"/>
    <col min="15122" max="15122" width="10.5703125" style="15" bestFit="1" customWidth="1"/>
    <col min="15123" max="15123" width="11.28515625" style="15" customWidth="1"/>
    <col min="15124" max="15360" width="9.140625" style="15"/>
    <col min="15361" max="15361" width="93" style="15" customWidth="1"/>
    <col min="15362" max="15362" width="16.140625" style="15" customWidth="1"/>
    <col min="15363" max="15363" width="14.28515625" style="15" customWidth="1"/>
    <col min="15364" max="15364" width="13.85546875" style="15" customWidth="1"/>
    <col min="15365" max="15365" width="15.140625" style="15" customWidth="1"/>
    <col min="15366" max="15366" width="11.85546875" style="15" customWidth="1"/>
    <col min="15367" max="15367" width="13.5703125" style="15" customWidth="1"/>
    <col min="15368" max="15368" width="16.7109375" style="15" customWidth="1"/>
    <col min="15369" max="15369" width="13.140625" style="15" customWidth="1"/>
    <col min="15370" max="15370" width="14.85546875" style="15" customWidth="1"/>
    <col min="15371" max="15372" width="10.7109375" style="15" customWidth="1"/>
    <col min="15373" max="15373" width="9.140625" style="15"/>
    <col min="15374" max="15374" width="12.85546875" style="15" customWidth="1"/>
    <col min="15375" max="15375" width="23.42578125" style="15" customWidth="1"/>
    <col min="15376" max="15377" width="9.140625" style="15"/>
    <col min="15378" max="15378" width="10.5703125" style="15" bestFit="1" customWidth="1"/>
    <col min="15379" max="15379" width="11.28515625" style="15" customWidth="1"/>
    <col min="15380" max="15616" width="9.140625" style="15"/>
    <col min="15617" max="15617" width="93" style="15" customWidth="1"/>
    <col min="15618" max="15618" width="16.140625" style="15" customWidth="1"/>
    <col min="15619" max="15619" width="14.28515625" style="15" customWidth="1"/>
    <col min="15620" max="15620" width="13.85546875" style="15" customWidth="1"/>
    <col min="15621" max="15621" width="15.140625" style="15" customWidth="1"/>
    <col min="15622" max="15622" width="11.85546875" style="15" customWidth="1"/>
    <col min="15623" max="15623" width="13.5703125" style="15" customWidth="1"/>
    <col min="15624" max="15624" width="16.7109375" style="15" customWidth="1"/>
    <col min="15625" max="15625" width="13.140625" style="15" customWidth="1"/>
    <col min="15626" max="15626" width="14.85546875" style="15" customWidth="1"/>
    <col min="15627" max="15628" width="10.7109375" style="15" customWidth="1"/>
    <col min="15629" max="15629" width="9.140625" style="15"/>
    <col min="15630" max="15630" width="12.85546875" style="15" customWidth="1"/>
    <col min="15631" max="15631" width="23.42578125" style="15" customWidth="1"/>
    <col min="15632" max="15633" width="9.140625" style="15"/>
    <col min="15634" max="15634" width="10.5703125" style="15" bestFit="1" customWidth="1"/>
    <col min="15635" max="15635" width="11.28515625" style="15" customWidth="1"/>
    <col min="15636" max="15872" width="9.140625" style="15"/>
    <col min="15873" max="15873" width="93" style="15" customWidth="1"/>
    <col min="15874" max="15874" width="16.140625" style="15" customWidth="1"/>
    <col min="15875" max="15875" width="14.28515625" style="15" customWidth="1"/>
    <col min="15876" max="15876" width="13.85546875" style="15" customWidth="1"/>
    <col min="15877" max="15877" width="15.140625" style="15" customWidth="1"/>
    <col min="15878" max="15878" width="11.85546875" style="15" customWidth="1"/>
    <col min="15879" max="15879" width="13.5703125" style="15" customWidth="1"/>
    <col min="15880" max="15880" width="16.7109375" style="15" customWidth="1"/>
    <col min="15881" max="15881" width="13.140625" style="15" customWidth="1"/>
    <col min="15882" max="15882" width="14.85546875" style="15" customWidth="1"/>
    <col min="15883" max="15884" width="10.7109375" style="15" customWidth="1"/>
    <col min="15885" max="15885" width="9.140625" style="15"/>
    <col min="15886" max="15886" width="12.85546875" style="15" customWidth="1"/>
    <col min="15887" max="15887" width="23.42578125" style="15" customWidth="1"/>
    <col min="15888" max="15889" width="9.140625" style="15"/>
    <col min="15890" max="15890" width="10.5703125" style="15" bestFit="1" customWidth="1"/>
    <col min="15891" max="15891" width="11.28515625" style="15" customWidth="1"/>
    <col min="15892" max="16128" width="9.140625" style="15"/>
    <col min="16129" max="16129" width="93" style="15" customWidth="1"/>
    <col min="16130" max="16130" width="16.140625" style="15" customWidth="1"/>
    <col min="16131" max="16131" width="14.28515625" style="15" customWidth="1"/>
    <col min="16132" max="16132" width="13.85546875" style="15" customWidth="1"/>
    <col min="16133" max="16133" width="15.140625" style="15" customWidth="1"/>
    <col min="16134" max="16134" width="11.85546875" style="15" customWidth="1"/>
    <col min="16135" max="16135" width="13.5703125" style="15" customWidth="1"/>
    <col min="16136" max="16136" width="16.7109375" style="15" customWidth="1"/>
    <col min="16137" max="16137" width="13.140625" style="15" customWidth="1"/>
    <col min="16138" max="16138" width="14.85546875" style="15" customWidth="1"/>
    <col min="16139" max="16140" width="10.7109375" style="15" customWidth="1"/>
    <col min="16141" max="16141" width="9.140625" style="15"/>
    <col min="16142" max="16142" width="12.85546875" style="15" customWidth="1"/>
    <col min="16143" max="16143" width="23.42578125" style="15" customWidth="1"/>
    <col min="16144" max="16145" width="9.140625" style="15"/>
    <col min="16146" max="16146" width="10.5703125" style="15" bestFit="1" customWidth="1"/>
    <col min="16147" max="16147" width="11.28515625" style="15" customWidth="1"/>
    <col min="16148" max="16384" width="9.140625" style="15"/>
  </cols>
  <sheetData>
    <row r="1" spans="1:17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</row>
    <row r="2" spans="1:17" ht="27.75" customHeight="1" x14ac:dyDescent="0.35">
      <c r="A2" s="3190" t="s">
        <v>32</v>
      </c>
      <c r="B2" s="3190"/>
      <c r="C2" s="3190"/>
      <c r="D2" s="3190"/>
      <c r="E2" s="3190"/>
      <c r="F2" s="3190"/>
      <c r="G2" s="3190"/>
      <c r="H2" s="3190"/>
      <c r="I2" s="3190"/>
      <c r="J2" s="3190"/>
      <c r="K2" s="3190"/>
      <c r="L2" s="3190"/>
      <c r="M2" s="3190"/>
    </row>
    <row r="3" spans="1:17" ht="24.75" customHeight="1" x14ac:dyDescent="0.35">
      <c r="A3" s="3190" t="s">
        <v>389</v>
      </c>
      <c r="B3" s="3190"/>
      <c r="C3" s="3190"/>
      <c r="D3" s="3190"/>
      <c r="E3" s="3190"/>
      <c r="F3" s="3190"/>
      <c r="G3" s="3190"/>
      <c r="H3" s="3190"/>
      <c r="I3" s="3190"/>
      <c r="J3" s="3190"/>
      <c r="K3" s="2098"/>
      <c r="L3" s="2098"/>
    </row>
    <row r="4" spans="1:17" ht="33" customHeight="1" thickBot="1" x14ac:dyDescent="0.4">
      <c r="A4" s="16"/>
    </row>
    <row r="5" spans="1:17" ht="33" customHeight="1" thickBot="1" x14ac:dyDescent="0.4">
      <c r="A5" s="3191" t="s">
        <v>9</v>
      </c>
      <c r="B5" s="3198" t="s">
        <v>19</v>
      </c>
      <c r="C5" s="3199"/>
      <c r="D5" s="3200"/>
      <c r="E5" s="3198" t="s">
        <v>20</v>
      </c>
      <c r="F5" s="3199"/>
      <c r="G5" s="3200"/>
      <c r="H5" s="3181" t="s">
        <v>21</v>
      </c>
      <c r="I5" s="3182"/>
      <c r="J5" s="3183"/>
      <c r="K5" s="30"/>
      <c r="L5" s="30"/>
    </row>
    <row r="6" spans="1:17" ht="33" customHeight="1" thickBot="1" x14ac:dyDescent="0.4">
      <c r="A6" s="3192"/>
      <c r="B6" s="3201" t="s">
        <v>5</v>
      </c>
      <c r="C6" s="3202"/>
      <c r="D6" s="3203"/>
      <c r="E6" s="3201" t="s">
        <v>5</v>
      </c>
      <c r="F6" s="3202"/>
      <c r="G6" s="3203"/>
      <c r="H6" s="3184"/>
      <c r="I6" s="3185"/>
      <c r="J6" s="3186"/>
      <c r="K6" s="30"/>
      <c r="L6" s="30"/>
    </row>
    <row r="7" spans="1:17" ht="99.75" customHeight="1" thickBot="1" x14ac:dyDescent="0.4">
      <c r="A7" s="3204"/>
      <c r="B7" s="210" t="s">
        <v>26</v>
      </c>
      <c r="C7" s="212" t="s">
        <v>27</v>
      </c>
      <c r="D7" s="214" t="s">
        <v>4</v>
      </c>
      <c r="E7" s="210" t="s">
        <v>26</v>
      </c>
      <c r="F7" s="212" t="s">
        <v>27</v>
      </c>
      <c r="G7" s="214" t="s">
        <v>4</v>
      </c>
      <c r="H7" s="210" t="s">
        <v>26</v>
      </c>
      <c r="I7" s="212" t="s">
        <v>27</v>
      </c>
      <c r="J7" s="214" t="s">
        <v>4</v>
      </c>
      <c r="K7" s="30"/>
      <c r="L7" s="30"/>
    </row>
    <row r="8" spans="1:17" ht="36.75" customHeight="1" thickBot="1" x14ac:dyDescent="0.4">
      <c r="A8" s="150" t="s">
        <v>22</v>
      </c>
      <c r="B8" s="163"/>
      <c r="C8" s="188"/>
      <c r="D8" s="189"/>
      <c r="E8" s="163"/>
      <c r="F8" s="188"/>
      <c r="G8" s="190"/>
      <c r="H8" s="149"/>
      <c r="I8" s="74"/>
      <c r="J8" s="75"/>
      <c r="K8" s="30"/>
      <c r="L8" s="30"/>
    </row>
    <row r="9" spans="1:17" ht="29.25" customHeight="1" x14ac:dyDescent="0.35">
      <c r="A9" s="238" t="s">
        <v>40</v>
      </c>
      <c r="B9" s="191">
        <f>B16+B23</f>
        <v>29</v>
      </c>
      <c r="C9" s="192">
        <f>C23+C16</f>
        <v>0</v>
      </c>
      <c r="D9" s="193">
        <f>D23+D16</f>
        <v>29</v>
      </c>
      <c r="E9" s="191">
        <f>E23+E16</f>
        <v>36</v>
      </c>
      <c r="F9" s="192">
        <f t="shared" ref="E9:G12" si="0">F24+F16</f>
        <v>0</v>
      </c>
      <c r="G9" s="194">
        <f>G23+G16</f>
        <v>36</v>
      </c>
      <c r="H9" s="2620">
        <f>B9+E9</f>
        <v>65</v>
      </c>
      <c r="I9" s="2621">
        <f>C9+F9</f>
        <v>0</v>
      </c>
      <c r="J9" s="2622">
        <f t="shared" ref="H9:J12" si="1">D9+G9</f>
        <v>65</v>
      </c>
      <c r="K9" s="30"/>
      <c r="L9" s="30"/>
    </row>
    <row r="10" spans="1:17" ht="29.25" customHeight="1" x14ac:dyDescent="0.35">
      <c r="A10" s="238" t="s">
        <v>41</v>
      </c>
      <c r="B10" s="95">
        <f>B25+B17</f>
        <v>68</v>
      </c>
      <c r="C10" s="89">
        <f>C24+C17</f>
        <v>6</v>
      </c>
      <c r="D10" s="187">
        <f>D24+D17</f>
        <v>74</v>
      </c>
      <c r="E10" s="95">
        <f t="shared" si="0"/>
        <v>53</v>
      </c>
      <c r="F10" s="89">
        <f t="shared" si="0"/>
        <v>1</v>
      </c>
      <c r="G10" s="90">
        <f t="shared" si="0"/>
        <v>54</v>
      </c>
      <c r="H10" s="2623">
        <f>B10+E10</f>
        <v>121</v>
      </c>
      <c r="I10" s="2624">
        <f t="shared" si="1"/>
        <v>7</v>
      </c>
      <c r="J10" s="2625">
        <f t="shared" si="1"/>
        <v>128</v>
      </c>
      <c r="K10" s="30"/>
      <c r="L10" s="30"/>
    </row>
    <row r="11" spans="1:17" ht="27.75" hidden="1" customHeight="1" x14ac:dyDescent="0.35">
      <c r="A11" s="238" t="s">
        <v>42</v>
      </c>
      <c r="B11" s="95">
        <f>B26+B18</f>
        <v>0</v>
      </c>
      <c r="C11" s="89">
        <f>C26+C18</f>
        <v>0</v>
      </c>
      <c r="D11" s="90">
        <f>D26+D18</f>
        <v>0</v>
      </c>
      <c r="E11" s="95">
        <f t="shared" si="0"/>
        <v>0</v>
      </c>
      <c r="F11" s="89">
        <f t="shared" si="0"/>
        <v>0</v>
      </c>
      <c r="G11" s="90">
        <f t="shared" si="0"/>
        <v>0</v>
      </c>
      <c r="H11" s="2623">
        <f t="shared" si="1"/>
        <v>0</v>
      </c>
      <c r="I11" s="2624">
        <f t="shared" si="1"/>
        <v>0</v>
      </c>
      <c r="J11" s="2625">
        <f t="shared" si="1"/>
        <v>0</v>
      </c>
      <c r="K11" s="30"/>
      <c r="L11" s="30"/>
    </row>
    <row r="12" spans="1:17" ht="30.75" customHeight="1" thickBot="1" x14ac:dyDescent="0.4">
      <c r="A12" s="238" t="s">
        <v>43</v>
      </c>
      <c r="B12" s="95">
        <f>B26+B19</f>
        <v>5</v>
      </c>
      <c r="C12" s="89">
        <f>C26+C18</f>
        <v>0</v>
      </c>
      <c r="D12" s="90">
        <f>D26+D19</f>
        <v>5</v>
      </c>
      <c r="E12" s="95">
        <f t="shared" si="0"/>
        <v>5</v>
      </c>
      <c r="F12" s="89">
        <f t="shared" si="0"/>
        <v>0</v>
      </c>
      <c r="G12" s="90">
        <f t="shared" si="0"/>
        <v>5</v>
      </c>
      <c r="H12" s="2623">
        <f t="shared" si="1"/>
        <v>10</v>
      </c>
      <c r="I12" s="2624">
        <f t="shared" si="1"/>
        <v>0</v>
      </c>
      <c r="J12" s="2625">
        <f t="shared" si="1"/>
        <v>10</v>
      </c>
      <c r="K12" s="30"/>
      <c r="L12" s="30"/>
    </row>
    <row r="13" spans="1:17" ht="36.75" customHeight="1" thickBot="1" x14ac:dyDescent="0.4">
      <c r="A13" s="17" t="s">
        <v>12</v>
      </c>
      <c r="B13" s="174">
        <f t="shared" ref="B13:G13" si="2">SUM(B8:B12)</f>
        <v>102</v>
      </c>
      <c r="C13" s="174">
        <f t="shared" si="2"/>
        <v>6</v>
      </c>
      <c r="D13" s="174">
        <f t="shared" si="2"/>
        <v>108</v>
      </c>
      <c r="E13" s="174">
        <f t="shared" si="2"/>
        <v>94</v>
      </c>
      <c r="F13" s="174">
        <f t="shared" si="2"/>
        <v>1</v>
      </c>
      <c r="G13" s="174">
        <f t="shared" si="2"/>
        <v>95</v>
      </c>
      <c r="H13" s="2626">
        <f>SUM(H9:H12)</f>
        <v>196</v>
      </c>
      <c r="I13" s="175">
        <f>SUM(I9:I12)</f>
        <v>7</v>
      </c>
      <c r="J13" s="850">
        <f>SUM(J9:J12)</f>
        <v>203</v>
      </c>
      <c r="K13" s="30"/>
      <c r="L13" s="30"/>
    </row>
    <row r="14" spans="1:17" ht="27" customHeight="1" thickBot="1" x14ac:dyDescent="0.4">
      <c r="A14" s="17" t="s">
        <v>23</v>
      </c>
      <c r="B14" s="304"/>
      <c r="C14" s="305"/>
      <c r="D14" s="332"/>
      <c r="E14" s="304"/>
      <c r="F14" s="305"/>
      <c r="G14" s="332"/>
      <c r="H14" s="2627"/>
      <c r="I14" s="84"/>
      <c r="J14" s="91"/>
      <c r="K14" s="30"/>
      <c r="L14" s="30"/>
    </row>
    <row r="15" spans="1:17" ht="31.5" customHeight="1" thickBot="1" x14ac:dyDescent="0.4">
      <c r="A15" s="39" t="s">
        <v>11</v>
      </c>
      <c r="B15" s="304"/>
      <c r="C15" s="84"/>
      <c r="D15" s="2628"/>
      <c r="E15" s="304"/>
      <c r="F15" s="84"/>
      <c r="G15" s="2628"/>
      <c r="H15" s="2627"/>
      <c r="I15" s="84"/>
      <c r="J15" s="91"/>
      <c r="K15" s="27"/>
      <c r="L15" s="27"/>
    </row>
    <row r="16" spans="1:17" ht="24.95" customHeight="1" thickBot="1" x14ac:dyDescent="0.4">
      <c r="A16" s="2629" t="s">
        <v>40</v>
      </c>
      <c r="B16" s="691">
        <v>29</v>
      </c>
      <c r="C16" s="691">
        <v>0</v>
      </c>
      <c r="D16" s="1080">
        <f>SUM(B16:C16)</f>
        <v>29</v>
      </c>
      <c r="E16" s="691">
        <v>35</v>
      </c>
      <c r="F16" s="691">
        <v>0</v>
      </c>
      <c r="G16" s="1080">
        <f>SUM(E16:F16)</f>
        <v>35</v>
      </c>
      <c r="H16" s="2620">
        <f t="shared" ref="H16:J20" si="3">B16+E16</f>
        <v>64</v>
      </c>
      <c r="I16" s="2621">
        <f t="shared" si="3"/>
        <v>0</v>
      </c>
      <c r="J16" s="2622">
        <f t="shared" si="3"/>
        <v>64</v>
      </c>
      <c r="K16" s="24"/>
      <c r="L16" s="24"/>
    </row>
    <row r="17" spans="1:12" ht="24.75" hidden="1" customHeight="1" x14ac:dyDescent="0.35">
      <c r="A17" s="238" t="s">
        <v>41</v>
      </c>
      <c r="B17" s="231">
        <v>68</v>
      </c>
      <c r="C17" s="231">
        <v>4</v>
      </c>
      <c r="D17" s="78">
        <f>SUM(B17:C17)</f>
        <v>72</v>
      </c>
      <c r="E17" s="231">
        <v>53</v>
      </c>
      <c r="F17" s="231">
        <v>1</v>
      </c>
      <c r="G17" s="78">
        <f>SUM(E17:F17)</f>
        <v>54</v>
      </c>
      <c r="H17" s="2623">
        <f t="shared" si="3"/>
        <v>121</v>
      </c>
      <c r="I17" s="2624">
        <f t="shared" si="3"/>
        <v>5</v>
      </c>
      <c r="J17" s="2625">
        <f t="shared" si="3"/>
        <v>126</v>
      </c>
      <c r="K17" s="24"/>
      <c r="L17" s="24"/>
    </row>
    <row r="18" spans="1:12" ht="24.95" hidden="1" customHeight="1" x14ac:dyDescent="0.35">
      <c r="A18" s="238" t="s">
        <v>42</v>
      </c>
      <c r="B18" s="231"/>
      <c r="C18" s="231"/>
      <c r="D18" s="78">
        <f>SUM(B18:C18)</f>
        <v>0</v>
      </c>
      <c r="E18" s="231"/>
      <c r="F18" s="231"/>
      <c r="G18" s="78">
        <f>SUM(E18:F18)</f>
        <v>0</v>
      </c>
      <c r="H18" s="2623">
        <f t="shared" si="3"/>
        <v>0</v>
      </c>
      <c r="I18" s="2624">
        <f t="shared" si="3"/>
        <v>0</v>
      </c>
      <c r="J18" s="2625">
        <f t="shared" si="3"/>
        <v>0</v>
      </c>
      <c r="K18" s="24"/>
      <c r="L18" s="24"/>
    </row>
    <row r="19" spans="1:12" ht="29.25" hidden="1" customHeight="1" thickBot="1" x14ac:dyDescent="0.4">
      <c r="A19" s="238" t="s">
        <v>43</v>
      </c>
      <c r="B19" s="231">
        <v>5</v>
      </c>
      <c r="C19" s="231">
        <v>0</v>
      </c>
      <c r="D19" s="78">
        <f>SUM(B19:C19)</f>
        <v>5</v>
      </c>
      <c r="E19" s="231">
        <v>5</v>
      </c>
      <c r="F19" s="231">
        <v>0</v>
      </c>
      <c r="G19" s="78">
        <f>SUM(E19:F19)</f>
        <v>5</v>
      </c>
      <c r="H19" s="2623">
        <f t="shared" si="3"/>
        <v>10</v>
      </c>
      <c r="I19" s="2624">
        <f t="shared" si="3"/>
        <v>0</v>
      </c>
      <c r="J19" s="2625">
        <f t="shared" si="3"/>
        <v>10</v>
      </c>
      <c r="K19" s="24"/>
      <c r="L19" s="24"/>
    </row>
    <row r="20" spans="1:12" ht="43.5" hidden="1" customHeight="1" thickBot="1" x14ac:dyDescent="0.4">
      <c r="A20" s="185"/>
      <c r="B20" s="241">
        <v>0</v>
      </c>
      <c r="C20" s="241">
        <v>0</v>
      </c>
      <c r="D20" s="329">
        <f>SUM(B20:C20)</f>
        <v>0</v>
      </c>
      <c r="E20" s="241">
        <v>0</v>
      </c>
      <c r="F20" s="241">
        <v>0</v>
      </c>
      <c r="G20" s="329">
        <f>SUM(E20:F20)</f>
        <v>0</v>
      </c>
      <c r="H20" s="2623">
        <f t="shared" si="3"/>
        <v>0</v>
      </c>
      <c r="I20" s="2624">
        <f t="shared" si="3"/>
        <v>0</v>
      </c>
      <c r="J20" s="2625">
        <f t="shared" si="3"/>
        <v>0</v>
      </c>
      <c r="K20" s="31"/>
      <c r="L20" s="31"/>
    </row>
    <row r="21" spans="1:12" ht="24.95" customHeight="1" thickBot="1" x14ac:dyDescent="0.4">
      <c r="A21" s="2" t="s">
        <v>8</v>
      </c>
      <c r="B21" s="2630">
        <f>SUM(B16:B20)</f>
        <v>102</v>
      </c>
      <c r="C21" s="2630">
        <f t="shared" ref="C21:J21" si="4">SUM(C16:C20)</f>
        <v>4</v>
      </c>
      <c r="D21" s="2630">
        <f t="shared" si="4"/>
        <v>106</v>
      </c>
      <c r="E21" s="2630">
        <f t="shared" si="4"/>
        <v>93</v>
      </c>
      <c r="F21" s="2630">
        <f t="shared" si="4"/>
        <v>1</v>
      </c>
      <c r="G21" s="2631">
        <f t="shared" si="4"/>
        <v>94</v>
      </c>
      <c r="H21" s="1378">
        <f>SUM(H16:H20)</f>
        <v>195</v>
      </c>
      <c r="I21" s="864">
        <f>SUM(I16:I20)</f>
        <v>5</v>
      </c>
      <c r="J21" s="1338">
        <f t="shared" si="4"/>
        <v>200</v>
      </c>
      <c r="K21" s="31"/>
      <c r="L21" s="31"/>
    </row>
    <row r="22" spans="1:12" ht="24.95" customHeight="1" thickBot="1" x14ac:dyDescent="0.4">
      <c r="A22" s="211" t="s">
        <v>25</v>
      </c>
      <c r="B22" s="174"/>
      <c r="C22" s="176"/>
      <c r="D22" s="849"/>
      <c r="E22" s="174"/>
      <c r="F22" s="176"/>
      <c r="G22" s="850"/>
      <c r="H22" s="2632"/>
      <c r="I22" s="2633"/>
      <c r="J22" s="2634"/>
      <c r="K22" s="24"/>
      <c r="L22" s="24"/>
    </row>
    <row r="23" spans="1:12" ht="24.95" customHeight="1" thickBot="1" x14ac:dyDescent="0.4">
      <c r="A23" s="238" t="s">
        <v>40</v>
      </c>
      <c r="B23" s="169"/>
      <c r="C23" s="170"/>
      <c r="D23" s="100">
        <f>SUM(B23:C23)</f>
        <v>0</v>
      </c>
      <c r="E23" s="221">
        <v>1</v>
      </c>
      <c r="F23" s="171"/>
      <c r="G23" s="100">
        <f>SUM(E23:F23)</f>
        <v>1</v>
      </c>
      <c r="H23" s="2620">
        <f t="shared" ref="H23:J27" si="5">B23+E23</f>
        <v>1</v>
      </c>
      <c r="I23" s="2621">
        <f t="shared" si="5"/>
        <v>0</v>
      </c>
      <c r="J23" s="2622">
        <f t="shared" si="5"/>
        <v>1</v>
      </c>
      <c r="K23" s="24"/>
      <c r="L23" s="24"/>
    </row>
    <row r="24" spans="1:12" ht="33" hidden="1" customHeight="1" x14ac:dyDescent="0.35">
      <c r="A24" s="238" t="s">
        <v>41</v>
      </c>
      <c r="B24" s="95"/>
      <c r="C24" s="89">
        <v>2</v>
      </c>
      <c r="D24" s="78">
        <f>SUM(B24:C24)</f>
        <v>2</v>
      </c>
      <c r="E24" s="231"/>
      <c r="F24" s="90"/>
      <c r="G24" s="78">
        <f>SUM(E24:F24)</f>
        <v>0</v>
      </c>
      <c r="H24" s="2635">
        <f t="shared" si="5"/>
        <v>0</v>
      </c>
      <c r="I24" s="2636">
        <f t="shared" si="5"/>
        <v>2</v>
      </c>
      <c r="J24" s="2637">
        <f t="shared" si="5"/>
        <v>2</v>
      </c>
      <c r="K24" s="24"/>
      <c r="L24" s="24"/>
    </row>
    <row r="25" spans="1:12" ht="24.95" hidden="1" customHeight="1" x14ac:dyDescent="0.35">
      <c r="A25" s="238" t="s">
        <v>42</v>
      </c>
      <c r="B25" s="95"/>
      <c r="C25" s="89"/>
      <c r="D25" s="78">
        <f>SUM(B25:C25)</f>
        <v>0</v>
      </c>
      <c r="E25" s="231"/>
      <c r="F25" s="90"/>
      <c r="G25" s="78">
        <f>SUM(E25:F25)</f>
        <v>0</v>
      </c>
      <c r="H25" s="2635">
        <f t="shared" si="5"/>
        <v>0</v>
      </c>
      <c r="I25" s="2636">
        <f t="shared" si="5"/>
        <v>0</v>
      </c>
      <c r="J25" s="2637">
        <f t="shared" si="5"/>
        <v>0</v>
      </c>
      <c r="K25" s="31"/>
      <c r="L25" s="31"/>
    </row>
    <row r="26" spans="1:12" ht="32.25" hidden="1" customHeight="1" thickBot="1" x14ac:dyDescent="0.4">
      <c r="A26" s="238" t="s">
        <v>43</v>
      </c>
      <c r="B26" s="95"/>
      <c r="C26" s="89"/>
      <c r="D26" s="78">
        <f>SUM(B26:C26)</f>
        <v>0</v>
      </c>
      <c r="E26" s="231"/>
      <c r="F26" s="90"/>
      <c r="G26" s="78">
        <f>SUM(E26:F26)</f>
        <v>0</v>
      </c>
      <c r="H26" s="2635">
        <f t="shared" si="5"/>
        <v>0</v>
      </c>
      <c r="I26" s="2636">
        <f t="shared" si="5"/>
        <v>0</v>
      </c>
      <c r="J26" s="2637">
        <f t="shared" si="5"/>
        <v>0</v>
      </c>
      <c r="K26" s="32"/>
      <c r="L26" s="32"/>
    </row>
    <row r="27" spans="1:12" ht="29.25" hidden="1" customHeight="1" thickBot="1" x14ac:dyDescent="0.4">
      <c r="A27" s="185"/>
      <c r="B27" s="95">
        <v>0</v>
      </c>
      <c r="C27" s="89">
        <v>0</v>
      </c>
      <c r="D27" s="78">
        <f>SUM(B27:C27)</f>
        <v>0</v>
      </c>
      <c r="E27" s="231">
        <v>0</v>
      </c>
      <c r="F27" s="90">
        <v>0</v>
      </c>
      <c r="G27" s="78">
        <f>SUM(E27:F27)</f>
        <v>0</v>
      </c>
      <c r="H27" s="2638">
        <f t="shared" si="5"/>
        <v>0</v>
      </c>
      <c r="I27" s="2639">
        <f t="shared" si="5"/>
        <v>0</v>
      </c>
      <c r="J27" s="2640">
        <f t="shared" si="5"/>
        <v>0</v>
      </c>
      <c r="K27" s="31"/>
      <c r="L27" s="31"/>
    </row>
    <row r="28" spans="1:12" ht="36.75" customHeight="1" thickBot="1" x14ac:dyDescent="0.4">
      <c r="A28" s="2" t="s">
        <v>13</v>
      </c>
      <c r="B28" s="1378">
        <f t="shared" ref="B28:J28" si="6">SUM(B23:B27)</f>
        <v>0</v>
      </c>
      <c r="C28" s="1378">
        <f t="shared" si="6"/>
        <v>2</v>
      </c>
      <c r="D28" s="1378">
        <f t="shared" si="6"/>
        <v>2</v>
      </c>
      <c r="E28" s="1378">
        <f t="shared" si="6"/>
        <v>1</v>
      </c>
      <c r="F28" s="1378">
        <f t="shared" si="6"/>
        <v>0</v>
      </c>
      <c r="G28" s="1378">
        <f t="shared" si="6"/>
        <v>1</v>
      </c>
      <c r="H28" s="1378">
        <f t="shared" si="6"/>
        <v>1</v>
      </c>
      <c r="I28" s="1378">
        <f t="shared" si="6"/>
        <v>2</v>
      </c>
      <c r="J28" s="2631">
        <f t="shared" si="6"/>
        <v>3</v>
      </c>
      <c r="K28" s="24"/>
      <c r="L28" s="24"/>
    </row>
    <row r="29" spans="1:12" ht="30" customHeight="1" thickBot="1" x14ac:dyDescent="0.4">
      <c r="A29" s="33" t="s">
        <v>10</v>
      </c>
      <c r="B29" s="56">
        <f>B21</f>
        <v>102</v>
      </c>
      <c r="C29" s="56">
        <f t="shared" ref="C29:J29" si="7">C21</f>
        <v>4</v>
      </c>
      <c r="D29" s="56">
        <f t="shared" si="7"/>
        <v>106</v>
      </c>
      <c r="E29" s="56">
        <f t="shared" si="7"/>
        <v>93</v>
      </c>
      <c r="F29" s="56">
        <f t="shared" si="7"/>
        <v>1</v>
      </c>
      <c r="G29" s="57">
        <f t="shared" si="7"/>
        <v>94</v>
      </c>
      <c r="H29" s="57">
        <f t="shared" si="7"/>
        <v>195</v>
      </c>
      <c r="I29" s="57">
        <f t="shared" si="7"/>
        <v>5</v>
      </c>
      <c r="J29" s="60">
        <f t="shared" si="7"/>
        <v>200</v>
      </c>
      <c r="K29" s="34"/>
      <c r="L29" s="34"/>
    </row>
    <row r="30" spans="1:12" ht="26.25" thickBot="1" x14ac:dyDescent="0.4">
      <c r="A30" s="33" t="s">
        <v>14</v>
      </c>
      <c r="B30" s="56">
        <f t="shared" ref="B30:J30" si="8">B28</f>
        <v>0</v>
      </c>
      <c r="C30" s="56">
        <f t="shared" si="8"/>
        <v>2</v>
      </c>
      <c r="D30" s="56">
        <f t="shared" si="8"/>
        <v>2</v>
      </c>
      <c r="E30" s="56">
        <f t="shared" si="8"/>
        <v>1</v>
      </c>
      <c r="F30" s="56">
        <f t="shared" si="8"/>
        <v>0</v>
      </c>
      <c r="G30" s="57">
        <f t="shared" si="8"/>
        <v>1</v>
      </c>
      <c r="H30" s="57">
        <f t="shared" si="8"/>
        <v>1</v>
      </c>
      <c r="I30" s="57">
        <f t="shared" si="8"/>
        <v>2</v>
      </c>
      <c r="J30" s="60">
        <f t="shared" si="8"/>
        <v>3</v>
      </c>
      <c r="K30" s="25"/>
      <c r="L30" s="25"/>
    </row>
    <row r="31" spans="1:12" ht="26.25" thickBot="1" x14ac:dyDescent="0.4">
      <c r="A31" s="3" t="s">
        <v>15</v>
      </c>
      <c r="B31" s="58">
        <f t="shared" ref="B31:J31" si="9">SUM(B29:B30)</f>
        <v>102</v>
      </c>
      <c r="C31" s="58">
        <f t="shared" si="9"/>
        <v>6</v>
      </c>
      <c r="D31" s="58">
        <f t="shared" si="9"/>
        <v>108</v>
      </c>
      <c r="E31" s="58">
        <f t="shared" si="9"/>
        <v>94</v>
      </c>
      <c r="F31" s="58">
        <f t="shared" si="9"/>
        <v>1</v>
      </c>
      <c r="G31" s="59">
        <f t="shared" si="9"/>
        <v>95</v>
      </c>
      <c r="H31" s="59">
        <f t="shared" si="9"/>
        <v>196</v>
      </c>
      <c r="I31" s="59">
        <f t="shared" si="9"/>
        <v>7</v>
      </c>
      <c r="J31" s="61">
        <f t="shared" si="9"/>
        <v>203</v>
      </c>
      <c r="K31" s="25"/>
      <c r="L31" s="25"/>
    </row>
    <row r="32" spans="1:12" ht="12" hidden="1" customHeight="1" x14ac:dyDescent="0.3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3" ht="25.5" hidden="1" customHeight="1" x14ac:dyDescent="0.3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8"/>
    </row>
    <row r="34" spans="1:13" ht="37.5" customHeight="1" x14ac:dyDescent="0.35">
      <c r="A34" s="3194" t="s">
        <v>44</v>
      </c>
      <c r="B34" s="3194"/>
      <c r="C34" s="3194"/>
      <c r="D34" s="3194"/>
      <c r="E34" s="3194"/>
      <c r="F34" s="3194"/>
      <c r="G34" s="3194"/>
      <c r="H34" s="3194"/>
      <c r="I34" s="3194"/>
      <c r="J34" s="3194"/>
      <c r="K34" s="3194"/>
      <c r="L34" s="3194"/>
      <c r="M34" s="3194"/>
    </row>
    <row r="35" spans="1:13" ht="26.25" customHeight="1" x14ac:dyDescent="0.3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U32" sqref="U32"/>
    </sheetView>
  </sheetViews>
  <sheetFormatPr defaultRowHeight="25.5" x14ac:dyDescent="0.35"/>
  <cols>
    <col min="1" max="1" width="72.28515625" style="15" customWidth="1"/>
    <col min="2" max="2" width="13.85546875" style="15" customWidth="1"/>
    <col min="3" max="3" width="12.140625" style="15" customWidth="1"/>
    <col min="4" max="4" width="15.28515625" style="15" customWidth="1"/>
    <col min="5" max="5" width="15" style="15" customWidth="1"/>
    <col min="6" max="6" width="14.7109375" style="15" customWidth="1"/>
    <col min="7" max="7" width="14.42578125" style="15" customWidth="1"/>
    <col min="8" max="8" width="14.7109375" style="15" customWidth="1"/>
    <col min="9" max="9" width="11.7109375" style="15" customWidth="1"/>
    <col min="10" max="10" width="9.5703125" style="15" customWidth="1"/>
    <col min="11" max="11" width="14.28515625" style="15" customWidth="1"/>
    <col min="12" max="12" width="14" style="15" customWidth="1"/>
    <col min="13" max="13" width="14.7109375" style="15" customWidth="1"/>
    <col min="14" max="15" width="10.7109375" style="15" customWidth="1"/>
    <col min="16" max="16" width="9.140625" style="15"/>
    <col min="17" max="17" width="12.85546875" style="15" customWidth="1"/>
    <col min="18" max="18" width="23.42578125" style="15" customWidth="1"/>
    <col min="19" max="20" width="9.140625" style="15"/>
    <col min="21" max="21" width="10.5703125" style="15" bestFit="1" customWidth="1"/>
    <col min="22" max="22" width="11.28515625" style="15" customWidth="1"/>
    <col min="23" max="256" width="9.140625" style="15"/>
    <col min="257" max="257" width="72.28515625" style="15" customWidth="1"/>
    <col min="258" max="258" width="13.85546875" style="15" customWidth="1"/>
    <col min="259" max="259" width="12.140625" style="15" customWidth="1"/>
    <col min="260" max="260" width="11" style="15" customWidth="1"/>
    <col min="261" max="261" width="14.140625" style="15" customWidth="1"/>
    <col min="262" max="262" width="11.85546875" style="15" customWidth="1"/>
    <col min="263" max="263" width="9.5703125" style="15" customWidth="1"/>
    <col min="264" max="264" width="14.7109375" style="15" customWidth="1"/>
    <col min="265" max="265" width="11.7109375" style="15" customWidth="1"/>
    <col min="266" max="266" width="9.5703125" style="15" customWidth="1"/>
    <col min="267" max="267" width="14.28515625" style="15" customWidth="1"/>
    <col min="268" max="268" width="13.140625" style="15" customWidth="1"/>
    <col min="269" max="271" width="10.7109375" style="15" customWidth="1"/>
    <col min="272" max="272" width="9.140625" style="15"/>
    <col min="273" max="273" width="12.85546875" style="15" customWidth="1"/>
    <col min="274" max="274" width="23.42578125" style="15" customWidth="1"/>
    <col min="275" max="276" width="9.140625" style="15"/>
    <col min="277" max="277" width="10.5703125" style="15" bestFit="1" customWidth="1"/>
    <col min="278" max="278" width="11.28515625" style="15" customWidth="1"/>
    <col min="279" max="512" width="9.140625" style="15"/>
    <col min="513" max="513" width="72.28515625" style="15" customWidth="1"/>
    <col min="514" max="514" width="13.85546875" style="15" customWidth="1"/>
    <col min="515" max="515" width="12.140625" style="15" customWidth="1"/>
    <col min="516" max="516" width="11" style="15" customWidth="1"/>
    <col min="517" max="517" width="14.140625" style="15" customWidth="1"/>
    <col min="518" max="518" width="11.85546875" style="15" customWidth="1"/>
    <col min="519" max="519" width="9.5703125" style="15" customWidth="1"/>
    <col min="520" max="520" width="14.7109375" style="15" customWidth="1"/>
    <col min="521" max="521" width="11.7109375" style="15" customWidth="1"/>
    <col min="522" max="522" width="9.5703125" style="15" customWidth="1"/>
    <col min="523" max="523" width="14.28515625" style="15" customWidth="1"/>
    <col min="524" max="524" width="13.140625" style="15" customWidth="1"/>
    <col min="525" max="527" width="10.7109375" style="15" customWidth="1"/>
    <col min="528" max="528" width="9.140625" style="15"/>
    <col min="529" max="529" width="12.85546875" style="15" customWidth="1"/>
    <col min="530" max="530" width="23.42578125" style="15" customWidth="1"/>
    <col min="531" max="532" width="9.140625" style="15"/>
    <col min="533" max="533" width="10.5703125" style="15" bestFit="1" customWidth="1"/>
    <col min="534" max="534" width="11.28515625" style="15" customWidth="1"/>
    <col min="535" max="768" width="9.140625" style="15"/>
    <col min="769" max="769" width="72.28515625" style="15" customWidth="1"/>
    <col min="770" max="770" width="13.85546875" style="15" customWidth="1"/>
    <col min="771" max="771" width="12.140625" style="15" customWidth="1"/>
    <col min="772" max="772" width="11" style="15" customWidth="1"/>
    <col min="773" max="773" width="14.140625" style="15" customWidth="1"/>
    <col min="774" max="774" width="11.85546875" style="15" customWidth="1"/>
    <col min="775" max="775" width="9.5703125" style="15" customWidth="1"/>
    <col min="776" max="776" width="14.7109375" style="15" customWidth="1"/>
    <col min="777" max="777" width="11.7109375" style="15" customWidth="1"/>
    <col min="778" max="778" width="9.5703125" style="15" customWidth="1"/>
    <col min="779" max="779" width="14.28515625" style="15" customWidth="1"/>
    <col min="780" max="780" width="13.140625" style="15" customWidth="1"/>
    <col min="781" max="783" width="10.7109375" style="15" customWidth="1"/>
    <col min="784" max="784" width="9.140625" style="15"/>
    <col min="785" max="785" width="12.85546875" style="15" customWidth="1"/>
    <col min="786" max="786" width="23.42578125" style="15" customWidth="1"/>
    <col min="787" max="788" width="9.140625" style="15"/>
    <col min="789" max="789" width="10.5703125" style="15" bestFit="1" customWidth="1"/>
    <col min="790" max="790" width="11.28515625" style="15" customWidth="1"/>
    <col min="791" max="1024" width="9.140625" style="15"/>
    <col min="1025" max="1025" width="72.28515625" style="15" customWidth="1"/>
    <col min="1026" max="1026" width="13.85546875" style="15" customWidth="1"/>
    <col min="1027" max="1027" width="12.140625" style="15" customWidth="1"/>
    <col min="1028" max="1028" width="11" style="15" customWidth="1"/>
    <col min="1029" max="1029" width="14.140625" style="15" customWidth="1"/>
    <col min="1030" max="1030" width="11.85546875" style="15" customWidth="1"/>
    <col min="1031" max="1031" width="9.5703125" style="15" customWidth="1"/>
    <col min="1032" max="1032" width="14.7109375" style="15" customWidth="1"/>
    <col min="1033" max="1033" width="11.7109375" style="15" customWidth="1"/>
    <col min="1034" max="1034" width="9.5703125" style="15" customWidth="1"/>
    <col min="1035" max="1035" width="14.28515625" style="15" customWidth="1"/>
    <col min="1036" max="1036" width="13.140625" style="15" customWidth="1"/>
    <col min="1037" max="1039" width="10.7109375" style="15" customWidth="1"/>
    <col min="1040" max="1040" width="9.140625" style="15"/>
    <col min="1041" max="1041" width="12.85546875" style="15" customWidth="1"/>
    <col min="1042" max="1042" width="23.42578125" style="15" customWidth="1"/>
    <col min="1043" max="1044" width="9.140625" style="15"/>
    <col min="1045" max="1045" width="10.5703125" style="15" bestFit="1" customWidth="1"/>
    <col min="1046" max="1046" width="11.28515625" style="15" customWidth="1"/>
    <col min="1047" max="1280" width="9.140625" style="15"/>
    <col min="1281" max="1281" width="72.28515625" style="15" customWidth="1"/>
    <col min="1282" max="1282" width="13.85546875" style="15" customWidth="1"/>
    <col min="1283" max="1283" width="12.140625" style="15" customWidth="1"/>
    <col min="1284" max="1284" width="11" style="15" customWidth="1"/>
    <col min="1285" max="1285" width="14.140625" style="15" customWidth="1"/>
    <col min="1286" max="1286" width="11.85546875" style="15" customWidth="1"/>
    <col min="1287" max="1287" width="9.5703125" style="15" customWidth="1"/>
    <col min="1288" max="1288" width="14.7109375" style="15" customWidth="1"/>
    <col min="1289" max="1289" width="11.7109375" style="15" customWidth="1"/>
    <col min="1290" max="1290" width="9.5703125" style="15" customWidth="1"/>
    <col min="1291" max="1291" width="14.28515625" style="15" customWidth="1"/>
    <col min="1292" max="1292" width="13.140625" style="15" customWidth="1"/>
    <col min="1293" max="1295" width="10.7109375" style="15" customWidth="1"/>
    <col min="1296" max="1296" width="9.140625" style="15"/>
    <col min="1297" max="1297" width="12.85546875" style="15" customWidth="1"/>
    <col min="1298" max="1298" width="23.42578125" style="15" customWidth="1"/>
    <col min="1299" max="1300" width="9.140625" style="15"/>
    <col min="1301" max="1301" width="10.5703125" style="15" bestFit="1" customWidth="1"/>
    <col min="1302" max="1302" width="11.28515625" style="15" customWidth="1"/>
    <col min="1303" max="1536" width="9.140625" style="15"/>
    <col min="1537" max="1537" width="72.28515625" style="15" customWidth="1"/>
    <col min="1538" max="1538" width="13.85546875" style="15" customWidth="1"/>
    <col min="1539" max="1539" width="12.140625" style="15" customWidth="1"/>
    <col min="1540" max="1540" width="11" style="15" customWidth="1"/>
    <col min="1541" max="1541" width="14.140625" style="15" customWidth="1"/>
    <col min="1542" max="1542" width="11.85546875" style="15" customWidth="1"/>
    <col min="1543" max="1543" width="9.5703125" style="15" customWidth="1"/>
    <col min="1544" max="1544" width="14.7109375" style="15" customWidth="1"/>
    <col min="1545" max="1545" width="11.7109375" style="15" customWidth="1"/>
    <col min="1546" max="1546" width="9.5703125" style="15" customWidth="1"/>
    <col min="1547" max="1547" width="14.28515625" style="15" customWidth="1"/>
    <col min="1548" max="1548" width="13.140625" style="15" customWidth="1"/>
    <col min="1549" max="1551" width="10.7109375" style="15" customWidth="1"/>
    <col min="1552" max="1552" width="9.140625" style="15"/>
    <col min="1553" max="1553" width="12.85546875" style="15" customWidth="1"/>
    <col min="1554" max="1554" width="23.42578125" style="15" customWidth="1"/>
    <col min="1555" max="1556" width="9.140625" style="15"/>
    <col min="1557" max="1557" width="10.5703125" style="15" bestFit="1" customWidth="1"/>
    <col min="1558" max="1558" width="11.28515625" style="15" customWidth="1"/>
    <col min="1559" max="1792" width="9.140625" style="15"/>
    <col min="1793" max="1793" width="72.28515625" style="15" customWidth="1"/>
    <col min="1794" max="1794" width="13.85546875" style="15" customWidth="1"/>
    <col min="1795" max="1795" width="12.140625" style="15" customWidth="1"/>
    <col min="1796" max="1796" width="11" style="15" customWidth="1"/>
    <col min="1797" max="1797" width="14.140625" style="15" customWidth="1"/>
    <col min="1798" max="1798" width="11.85546875" style="15" customWidth="1"/>
    <col min="1799" max="1799" width="9.5703125" style="15" customWidth="1"/>
    <col min="1800" max="1800" width="14.7109375" style="15" customWidth="1"/>
    <col min="1801" max="1801" width="11.7109375" style="15" customWidth="1"/>
    <col min="1802" max="1802" width="9.5703125" style="15" customWidth="1"/>
    <col min="1803" max="1803" width="14.28515625" style="15" customWidth="1"/>
    <col min="1804" max="1804" width="13.140625" style="15" customWidth="1"/>
    <col min="1805" max="1807" width="10.7109375" style="15" customWidth="1"/>
    <col min="1808" max="1808" width="9.140625" style="15"/>
    <col min="1809" max="1809" width="12.85546875" style="15" customWidth="1"/>
    <col min="1810" max="1810" width="23.42578125" style="15" customWidth="1"/>
    <col min="1811" max="1812" width="9.140625" style="15"/>
    <col min="1813" max="1813" width="10.5703125" style="15" bestFit="1" customWidth="1"/>
    <col min="1814" max="1814" width="11.28515625" style="15" customWidth="1"/>
    <col min="1815" max="2048" width="9.140625" style="15"/>
    <col min="2049" max="2049" width="72.28515625" style="15" customWidth="1"/>
    <col min="2050" max="2050" width="13.85546875" style="15" customWidth="1"/>
    <col min="2051" max="2051" width="12.140625" style="15" customWidth="1"/>
    <col min="2052" max="2052" width="11" style="15" customWidth="1"/>
    <col min="2053" max="2053" width="14.140625" style="15" customWidth="1"/>
    <col min="2054" max="2054" width="11.85546875" style="15" customWidth="1"/>
    <col min="2055" max="2055" width="9.5703125" style="15" customWidth="1"/>
    <col min="2056" max="2056" width="14.7109375" style="15" customWidth="1"/>
    <col min="2057" max="2057" width="11.7109375" style="15" customWidth="1"/>
    <col min="2058" max="2058" width="9.5703125" style="15" customWidth="1"/>
    <col min="2059" max="2059" width="14.28515625" style="15" customWidth="1"/>
    <col min="2060" max="2060" width="13.140625" style="15" customWidth="1"/>
    <col min="2061" max="2063" width="10.7109375" style="15" customWidth="1"/>
    <col min="2064" max="2064" width="9.140625" style="15"/>
    <col min="2065" max="2065" width="12.85546875" style="15" customWidth="1"/>
    <col min="2066" max="2066" width="23.42578125" style="15" customWidth="1"/>
    <col min="2067" max="2068" width="9.140625" style="15"/>
    <col min="2069" max="2069" width="10.5703125" style="15" bestFit="1" customWidth="1"/>
    <col min="2070" max="2070" width="11.28515625" style="15" customWidth="1"/>
    <col min="2071" max="2304" width="9.140625" style="15"/>
    <col min="2305" max="2305" width="72.28515625" style="15" customWidth="1"/>
    <col min="2306" max="2306" width="13.85546875" style="15" customWidth="1"/>
    <col min="2307" max="2307" width="12.140625" style="15" customWidth="1"/>
    <col min="2308" max="2308" width="11" style="15" customWidth="1"/>
    <col min="2309" max="2309" width="14.140625" style="15" customWidth="1"/>
    <col min="2310" max="2310" width="11.85546875" style="15" customWidth="1"/>
    <col min="2311" max="2311" width="9.5703125" style="15" customWidth="1"/>
    <col min="2312" max="2312" width="14.7109375" style="15" customWidth="1"/>
    <col min="2313" max="2313" width="11.7109375" style="15" customWidth="1"/>
    <col min="2314" max="2314" width="9.5703125" style="15" customWidth="1"/>
    <col min="2315" max="2315" width="14.28515625" style="15" customWidth="1"/>
    <col min="2316" max="2316" width="13.140625" style="15" customWidth="1"/>
    <col min="2317" max="2319" width="10.7109375" style="15" customWidth="1"/>
    <col min="2320" max="2320" width="9.140625" style="15"/>
    <col min="2321" max="2321" width="12.85546875" style="15" customWidth="1"/>
    <col min="2322" max="2322" width="23.42578125" style="15" customWidth="1"/>
    <col min="2323" max="2324" width="9.140625" style="15"/>
    <col min="2325" max="2325" width="10.5703125" style="15" bestFit="1" customWidth="1"/>
    <col min="2326" max="2326" width="11.28515625" style="15" customWidth="1"/>
    <col min="2327" max="2560" width="9.140625" style="15"/>
    <col min="2561" max="2561" width="72.28515625" style="15" customWidth="1"/>
    <col min="2562" max="2562" width="13.85546875" style="15" customWidth="1"/>
    <col min="2563" max="2563" width="12.140625" style="15" customWidth="1"/>
    <col min="2564" max="2564" width="11" style="15" customWidth="1"/>
    <col min="2565" max="2565" width="14.140625" style="15" customWidth="1"/>
    <col min="2566" max="2566" width="11.85546875" style="15" customWidth="1"/>
    <col min="2567" max="2567" width="9.5703125" style="15" customWidth="1"/>
    <col min="2568" max="2568" width="14.7109375" style="15" customWidth="1"/>
    <col min="2569" max="2569" width="11.7109375" style="15" customWidth="1"/>
    <col min="2570" max="2570" width="9.5703125" style="15" customWidth="1"/>
    <col min="2571" max="2571" width="14.28515625" style="15" customWidth="1"/>
    <col min="2572" max="2572" width="13.140625" style="15" customWidth="1"/>
    <col min="2573" max="2575" width="10.7109375" style="15" customWidth="1"/>
    <col min="2576" max="2576" width="9.140625" style="15"/>
    <col min="2577" max="2577" width="12.85546875" style="15" customWidth="1"/>
    <col min="2578" max="2578" width="23.42578125" style="15" customWidth="1"/>
    <col min="2579" max="2580" width="9.140625" style="15"/>
    <col min="2581" max="2581" width="10.5703125" style="15" bestFit="1" customWidth="1"/>
    <col min="2582" max="2582" width="11.28515625" style="15" customWidth="1"/>
    <col min="2583" max="2816" width="9.140625" style="15"/>
    <col min="2817" max="2817" width="72.28515625" style="15" customWidth="1"/>
    <col min="2818" max="2818" width="13.85546875" style="15" customWidth="1"/>
    <col min="2819" max="2819" width="12.140625" style="15" customWidth="1"/>
    <col min="2820" max="2820" width="11" style="15" customWidth="1"/>
    <col min="2821" max="2821" width="14.140625" style="15" customWidth="1"/>
    <col min="2822" max="2822" width="11.85546875" style="15" customWidth="1"/>
    <col min="2823" max="2823" width="9.5703125" style="15" customWidth="1"/>
    <col min="2824" max="2824" width="14.7109375" style="15" customWidth="1"/>
    <col min="2825" max="2825" width="11.7109375" style="15" customWidth="1"/>
    <col min="2826" max="2826" width="9.5703125" style="15" customWidth="1"/>
    <col min="2827" max="2827" width="14.28515625" style="15" customWidth="1"/>
    <col min="2828" max="2828" width="13.140625" style="15" customWidth="1"/>
    <col min="2829" max="2831" width="10.7109375" style="15" customWidth="1"/>
    <col min="2832" max="2832" width="9.140625" style="15"/>
    <col min="2833" max="2833" width="12.85546875" style="15" customWidth="1"/>
    <col min="2834" max="2834" width="23.42578125" style="15" customWidth="1"/>
    <col min="2835" max="2836" width="9.140625" style="15"/>
    <col min="2837" max="2837" width="10.5703125" style="15" bestFit="1" customWidth="1"/>
    <col min="2838" max="2838" width="11.28515625" style="15" customWidth="1"/>
    <col min="2839" max="3072" width="9.140625" style="15"/>
    <col min="3073" max="3073" width="72.28515625" style="15" customWidth="1"/>
    <col min="3074" max="3074" width="13.85546875" style="15" customWidth="1"/>
    <col min="3075" max="3075" width="12.140625" style="15" customWidth="1"/>
    <col min="3076" max="3076" width="11" style="15" customWidth="1"/>
    <col min="3077" max="3077" width="14.140625" style="15" customWidth="1"/>
    <col min="3078" max="3078" width="11.85546875" style="15" customWidth="1"/>
    <col min="3079" max="3079" width="9.5703125" style="15" customWidth="1"/>
    <col min="3080" max="3080" width="14.7109375" style="15" customWidth="1"/>
    <col min="3081" max="3081" width="11.7109375" style="15" customWidth="1"/>
    <col min="3082" max="3082" width="9.5703125" style="15" customWidth="1"/>
    <col min="3083" max="3083" width="14.28515625" style="15" customWidth="1"/>
    <col min="3084" max="3084" width="13.140625" style="15" customWidth="1"/>
    <col min="3085" max="3087" width="10.7109375" style="15" customWidth="1"/>
    <col min="3088" max="3088" width="9.140625" style="15"/>
    <col min="3089" max="3089" width="12.85546875" style="15" customWidth="1"/>
    <col min="3090" max="3090" width="23.42578125" style="15" customWidth="1"/>
    <col min="3091" max="3092" width="9.140625" style="15"/>
    <col min="3093" max="3093" width="10.5703125" style="15" bestFit="1" customWidth="1"/>
    <col min="3094" max="3094" width="11.28515625" style="15" customWidth="1"/>
    <col min="3095" max="3328" width="9.140625" style="15"/>
    <col min="3329" max="3329" width="72.28515625" style="15" customWidth="1"/>
    <col min="3330" max="3330" width="13.85546875" style="15" customWidth="1"/>
    <col min="3331" max="3331" width="12.140625" style="15" customWidth="1"/>
    <col min="3332" max="3332" width="11" style="15" customWidth="1"/>
    <col min="3333" max="3333" width="14.140625" style="15" customWidth="1"/>
    <col min="3334" max="3334" width="11.85546875" style="15" customWidth="1"/>
    <col min="3335" max="3335" width="9.5703125" style="15" customWidth="1"/>
    <col min="3336" max="3336" width="14.7109375" style="15" customWidth="1"/>
    <col min="3337" max="3337" width="11.7109375" style="15" customWidth="1"/>
    <col min="3338" max="3338" width="9.5703125" style="15" customWidth="1"/>
    <col min="3339" max="3339" width="14.28515625" style="15" customWidth="1"/>
    <col min="3340" max="3340" width="13.140625" style="15" customWidth="1"/>
    <col min="3341" max="3343" width="10.7109375" style="15" customWidth="1"/>
    <col min="3344" max="3344" width="9.140625" style="15"/>
    <col min="3345" max="3345" width="12.85546875" style="15" customWidth="1"/>
    <col min="3346" max="3346" width="23.42578125" style="15" customWidth="1"/>
    <col min="3347" max="3348" width="9.140625" style="15"/>
    <col min="3349" max="3349" width="10.5703125" style="15" bestFit="1" customWidth="1"/>
    <col min="3350" max="3350" width="11.28515625" style="15" customWidth="1"/>
    <col min="3351" max="3584" width="9.140625" style="15"/>
    <col min="3585" max="3585" width="72.28515625" style="15" customWidth="1"/>
    <col min="3586" max="3586" width="13.85546875" style="15" customWidth="1"/>
    <col min="3587" max="3587" width="12.140625" style="15" customWidth="1"/>
    <col min="3588" max="3588" width="11" style="15" customWidth="1"/>
    <col min="3589" max="3589" width="14.140625" style="15" customWidth="1"/>
    <col min="3590" max="3590" width="11.85546875" style="15" customWidth="1"/>
    <col min="3591" max="3591" width="9.5703125" style="15" customWidth="1"/>
    <col min="3592" max="3592" width="14.7109375" style="15" customWidth="1"/>
    <col min="3593" max="3593" width="11.7109375" style="15" customWidth="1"/>
    <col min="3594" max="3594" width="9.5703125" style="15" customWidth="1"/>
    <col min="3595" max="3595" width="14.28515625" style="15" customWidth="1"/>
    <col min="3596" max="3596" width="13.140625" style="15" customWidth="1"/>
    <col min="3597" max="3599" width="10.7109375" style="15" customWidth="1"/>
    <col min="3600" max="3600" width="9.140625" style="15"/>
    <col min="3601" max="3601" width="12.85546875" style="15" customWidth="1"/>
    <col min="3602" max="3602" width="23.42578125" style="15" customWidth="1"/>
    <col min="3603" max="3604" width="9.140625" style="15"/>
    <col min="3605" max="3605" width="10.5703125" style="15" bestFit="1" customWidth="1"/>
    <col min="3606" max="3606" width="11.28515625" style="15" customWidth="1"/>
    <col min="3607" max="3840" width="9.140625" style="15"/>
    <col min="3841" max="3841" width="72.28515625" style="15" customWidth="1"/>
    <col min="3842" max="3842" width="13.85546875" style="15" customWidth="1"/>
    <col min="3843" max="3843" width="12.140625" style="15" customWidth="1"/>
    <col min="3844" max="3844" width="11" style="15" customWidth="1"/>
    <col min="3845" max="3845" width="14.140625" style="15" customWidth="1"/>
    <col min="3846" max="3846" width="11.85546875" style="15" customWidth="1"/>
    <col min="3847" max="3847" width="9.5703125" style="15" customWidth="1"/>
    <col min="3848" max="3848" width="14.7109375" style="15" customWidth="1"/>
    <col min="3849" max="3849" width="11.7109375" style="15" customWidth="1"/>
    <col min="3850" max="3850" width="9.5703125" style="15" customWidth="1"/>
    <col min="3851" max="3851" width="14.28515625" style="15" customWidth="1"/>
    <col min="3852" max="3852" width="13.140625" style="15" customWidth="1"/>
    <col min="3853" max="3855" width="10.7109375" style="15" customWidth="1"/>
    <col min="3856" max="3856" width="9.140625" style="15"/>
    <col min="3857" max="3857" width="12.85546875" style="15" customWidth="1"/>
    <col min="3858" max="3858" width="23.42578125" style="15" customWidth="1"/>
    <col min="3859" max="3860" width="9.140625" style="15"/>
    <col min="3861" max="3861" width="10.5703125" style="15" bestFit="1" customWidth="1"/>
    <col min="3862" max="3862" width="11.28515625" style="15" customWidth="1"/>
    <col min="3863" max="4096" width="9.140625" style="15"/>
    <col min="4097" max="4097" width="72.28515625" style="15" customWidth="1"/>
    <col min="4098" max="4098" width="13.85546875" style="15" customWidth="1"/>
    <col min="4099" max="4099" width="12.140625" style="15" customWidth="1"/>
    <col min="4100" max="4100" width="11" style="15" customWidth="1"/>
    <col min="4101" max="4101" width="14.140625" style="15" customWidth="1"/>
    <col min="4102" max="4102" width="11.85546875" style="15" customWidth="1"/>
    <col min="4103" max="4103" width="9.5703125" style="15" customWidth="1"/>
    <col min="4104" max="4104" width="14.7109375" style="15" customWidth="1"/>
    <col min="4105" max="4105" width="11.7109375" style="15" customWidth="1"/>
    <col min="4106" max="4106" width="9.5703125" style="15" customWidth="1"/>
    <col min="4107" max="4107" width="14.28515625" style="15" customWidth="1"/>
    <col min="4108" max="4108" width="13.140625" style="15" customWidth="1"/>
    <col min="4109" max="4111" width="10.7109375" style="15" customWidth="1"/>
    <col min="4112" max="4112" width="9.140625" style="15"/>
    <col min="4113" max="4113" width="12.85546875" style="15" customWidth="1"/>
    <col min="4114" max="4114" width="23.42578125" style="15" customWidth="1"/>
    <col min="4115" max="4116" width="9.140625" style="15"/>
    <col min="4117" max="4117" width="10.5703125" style="15" bestFit="1" customWidth="1"/>
    <col min="4118" max="4118" width="11.28515625" style="15" customWidth="1"/>
    <col min="4119" max="4352" width="9.140625" style="15"/>
    <col min="4353" max="4353" width="72.28515625" style="15" customWidth="1"/>
    <col min="4354" max="4354" width="13.85546875" style="15" customWidth="1"/>
    <col min="4355" max="4355" width="12.140625" style="15" customWidth="1"/>
    <col min="4356" max="4356" width="11" style="15" customWidth="1"/>
    <col min="4357" max="4357" width="14.140625" style="15" customWidth="1"/>
    <col min="4358" max="4358" width="11.85546875" style="15" customWidth="1"/>
    <col min="4359" max="4359" width="9.5703125" style="15" customWidth="1"/>
    <col min="4360" max="4360" width="14.7109375" style="15" customWidth="1"/>
    <col min="4361" max="4361" width="11.7109375" style="15" customWidth="1"/>
    <col min="4362" max="4362" width="9.5703125" style="15" customWidth="1"/>
    <col min="4363" max="4363" width="14.28515625" style="15" customWidth="1"/>
    <col min="4364" max="4364" width="13.140625" style="15" customWidth="1"/>
    <col min="4365" max="4367" width="10.7109375" style="15" customWidth="1"/>
    <col min="4368" max="4368" width="9.140625" style="15"/>
    <col min="4369" max="4369" width="12.85546875" style="15" customWidth="1"/>
    <col min="4370" max="4370" width="23.42578125" style="15" customWidth="1"/>
    <col min="4371" max="4372" width="9.140625" style="15"/>
    <col min="4373" max="4373" width="10.5703125" style="15" bestFit="1" customWidth="1"/>
    <col min="4374" max="4374" width="11.28515625" style="15" customWidth="1"/>
    <col min="4375" max="4608" width="9.140625" style="15"/>
    <col min="4609" max="4609" width="72.28515625" style="15" customWidth="1"/>
    <col min="4610" max="4610" width="13.85546875" style="15" customWidth="1"/>
    <col min="4611" max="4611" width="12.140625" style="15" customWidth="1"/>
    <col min="4612" max="4612" width="11" style="15" customWidth="1"/>
    <col min="4613" max="4613" width="14.140625" style="15" customWidth="1"/>
    <col min="4614" max="4614" width="11.85546875" style="15" customWidth="1"/>
    <col min="4615" max="4615" width="9.5703125" style="15" customWidth="1"/>
    <col min="4616" max="4616" width="14.7109375" style="15" customWidth="1"/>
    <col min="4617" max="4617" width="11.7109375" style="15" customWidth="1"/>
    <col min="4618" max="4618" width="9.5703125" style="15" customWidth="1"/>
    <col min="4619" max="4619" width="14.28515625" style="15" customWidth="1"/>
    <col min="4620" max="4620" width="13.140625" style="15" customWidth="1"/>
    <col min="4621" max="4623" width="10.7109375" style="15" customWidth="1"/>
    <col min="4624" max="4624" width="9.140625" style="15"/>
    <col min="4625" max="4625" width="12.85546875" style="15" customWidth="1"/>
    <col min="4626" max="4626" width="23.42578125" style="15" customWidth="1"/>
    <col min="4627" max="4628" width="9.140625" style="15"/>
    <col min="4629" max="4629" width="10.5703125" style="15" bestFit="1" customWidth="1"/>
    <col min="4630" max="4630" width="11.28515625" style="15" customWidth="1"/>
    <col min="4631" max="4864" width="9.140625" style="15"/>
    <col min="4865" max="4865" width="72.28515625" style="15" customWidth="1"/>
    <col min="4866" max="4866" width="13.85546875" style="15" customWidth="1"/>
    <col min="4867" max="4867" width="12.140625" style="15" customWidth="1"/>
    <col min="4868" max="4868" width="11" style="15" customWidth="1"/>
    <col min="4869" max="4869" width="14.140625" style="15" customWidth="1"/>
    <col min="4870" max="4870" width="11.85546875" style="15" customWidth="1"/>
    <col min="4871" max="4871" width="9.5703125" style="15" customWidth="1"/>
    <col min="4872" max="4872" width="14.7109375" style="15" customWidth="1"/>
    <col min="4873" max="4873" width="11.7109375" style="15" customWidth="1"/>
    <col min="4874" max="4874" width="9.5703125" style="15" customWidth="1"/>
    <col min="4875" max="4875" width="14.28515625" style="15" customWidth="1"/>
    <col min="4876" max="4876" width="13.140625" style="15" customWidth="1"/>
    <col min="4877" max="4879" width="10.7109375" style="15" customWidth="1"/>
    <col min="4880" max="4880" width="9.140625" style="15"/>
    <col min="4881" max="4881" width="12.85546875" style="15" customWidth="1"/>
    <col min="4882" max="4882" width="23.42578125" style="15" customWidth="1"/>
    <col min="4883" max="4884" width="9.140625" style="15"/>
    <col min="4885" max="4885" width="10.5703125" style="15" bestFit="1" customWidth="1"/>
    <col min="4886" max="4886" width="11.28515625" style="15" customWidth="1"/>
    <col min="4887" max="5120" width="9.140625" style="15"/>
    <col min="5121" max="5121" width="72.28515625" style="15" customWidth="1"/>
    <col min="5122" max="5122" width="13.85546875" style="15" customWidth="1"/>
    <col min="5123" max="5123" width="12.140625" style="15" customWidth="1"/>
    <col min="5124" max="5124" width="11" style="15" customWidth="1"/>
    <col min="5125" max="5125" width="14.140625" style="15" customWidth="1"/>
    <col min="5126" max="5126" width="11.85546875" style="15" customWidth="1"/>
    <col min="5127" max="5127" width="9.5703125" style="15" customWidth="1"/>
    <col min="5128" max="5128" width="14.7109375" style="15" customWidth="1"/>
    <col min="5129" max="5129" width="11.7109375" style="15" customWidth="1"/>
    <col min="5130" max="5130" width="9.5703125" style="15" customWidth="1"/>
    <col min="5131" max="5131" width="14.28515625" style="15" customWidth="1"/>
    <col min="5132" max="5132" width="13.140625" style="15" customWidth="1"/>
    <col min="5133" max="5135" width="10.7109375" style="15" customWidth="1"/>
    <col min="5136" max="5136" width="9.140625" style="15"/>
    <col min="5137" max="5137" width="12.85546875" style="15" customWidth="1"/>
    <col min="5138" max="5138" width="23.42578125" style="15" customWidth="1"/>
    <col min="5139" max="5140" width="9.140625" style="15"/>
    <col min="5141" max="5141" width="10.5703125" style="15" bestFit="1" customWidth="1"/>
    <col min="5142" max="5142" width="11.28515625" style="15" customWidth="1"/>
    <col min="5143" max="5376" width="9.140625" style="15"/>
    <col min="5377" max="5377" width="72.28515625" style="15" customWidth="1"/>
    <col min="5378" max="5378" width="13.85546875" style="15" customWidth="1"/>
    <col min="5379" max="5379" width="12.140625" style="15" customWidth="1"/>
    <col min="5380" max="5380" width="11" style="15" customWidth="1"/>
    <col min="5381" max="5381" width="14.140625" style="15" customWidth="1"/>
    <col min="5382" max="5382" width="11.85546875" style="15" customWidth="1"/>
    <col min="5383" max="5383" width="9.5703125" style="15" customWidth="1"/>
    <col min="5384" max="5384" width="14.7109375" style="15" customWidth="1"/>
    <col min="5385" max="5385" width="11.7109375" style="15" customWidth="1"/>
    <col min="5386" max="5386" width="9.5703125" style="15" customWidth="1"/>
    <col min="5387" max="5387" width="14.28515625" style="15" customWidth="1"/>
    <col min="5388" max="5388" width="13.140625" style="15" customWidth="1"/>
    <col min="5389" max="5391" width="10.7109375" style="15" customWidth="1"/>
    <col min="5392" max="5392" width="9.140625" style="15"/>
    <col min="5393" max="5393" width="12.85546875" style="15" customWidth="1"/>
    <col min="5394" max="5394" width="23.42578125" style="15" customWidth="1"/>
    <col min="5395" max="5396" width="9.140625" style="15"/>
    <col min="5397" max="5397" width="10.5703125" style="15" bestFit="1" customWidth="1"/>
    <col min="5398" max="5398" width="11.28515625" style="15" customWidth="1"/>
    <col min="5399" max="5632" width="9.140625" style="15"/>
    <col min="5633" max="5633" width="72.28515625" style="15" customWidth="1"/>
    <col min="5634" max="5634" width="13.85546875" style="15" customWidth="1"/>
    <col min="5635" max="5635" width="12.140625" style="15" customWidth="1"/>
    <col min="5636" max="5636" width="11" style="15" customWidth="1"/>
    <col min="5637" max="5637" width="14.140625" style="15" customWidth="1"/>
    <col min="5638" max="5638" width="11.85546875" style="15" customWidth="1"/>
    <col min="5639" max="5639" width="9.5703125" style="15" customWidth="1"/>
    <col min="5640" max="5640" width="14.7109375" style="15" customWidth="1"/>
    <col min="5641" max="5641" width="11.7109375" style="15" customWidth="1"/>
    <col min="5642" max="5642" width="9.5703125" style="15" customWidth="1"/>
    <col min="5643" max="5643" width="14.28515625" style="15" customWidth="1"/>
    <col min="5644" max="5644" width="13.140625" style="15" customWidth="1"/>
    <col min="5645" max="5647" width="10.7109375" style="15" customWidth="1"/>
    <col min="5648" max="5648" width="9.140625" style="15"/>
    <col min="5649" max="5649" width="12.85546875" style="15" customWidth="1"/>
    <col min="5650" max="5650" width="23.42578125" style="15" customWidth="1"/>
    <col min="5651" max="5652" width="9.140625" style="15"/>
    <col min="5653" max="5653" width="10.5703125" style="15" bestFit="1" customWidth="1"/>
    <col min="5654" max="5654" width="11.28515625" style="15" customWidth="1"/>
    <col min="5655" max="5888" width="9.140625" style="15"/>
    <col min="5889" max="5889" width="72.28515625" style="15" customWidth="1"/>
    <col min="5890" max="5890" width="13.85546875" style="15" customWidth="1"/>
    <col min="5891" max="5891" width="12.140625" style="15" customWidth="1"/>
    <col min="5892" max="5892" width="11" style="15" customWidth="1"/>
    <col min="5893" max="5893" width="14.140625" style="15" customWidth="1"/>
    <col min="5894" max="5894" width="11.85546875" style="15" customWidth="1"/>
    <col min="5895" max="5895" width="9.5703125" style="15" customWidth="1"/>
    <col min="5896" max="5896" width="14.7109375" style="15" customWidth="1"/>
    <col min="5897" max="5897" width="11.7109375" style="15" customWidth="1"/>
    <col min="5898" max="5898" width="9.5703125" style="15" customWidth="1"/>
    <col min="5899" max="5899" width="14.28515625" style="15" customWidth="1"/>
    <col min="5900" max="5900" width="13.140625" style="15" customWidth="1"/>
    <col min="5901" max="5903" width="10.7109375" style="15" customWidth="1"/>
    <col min="5904" max="5904" width="9.140625" style="15"/>
    <col min="5905" max="5905" width="12.85546875" style="15" customWidth="1"/>
    <col min="5906" max="5906" width="23.42578125" style="15" customWidth="1"/>
    <col min="5907" max="5908" width="9.140625" style="15"/>
    <col min="5909" max="5909" width="10.5703125" style="15" bestFit="1" customWidth="1"/>
    <col min="5910" max="5910" width="11.28515625" style="15" customWidth="1"/>
    <col min="5911" max="6144" width="9.140625" style="15"/>
    <col min="6145" max="6145" width="72.28515625" style="15" customWidth="1"/>
    <col min="6146" max="6146" width="13.85546875" style="15" customWidth="1"/>
    <col min="6147" max="6147" width="12.140625" style="15" customWidth="1"/>
    <col min="6148" max="6148" width="11" style="15" customWidth="1"/>
    <col min="6149" max="6149" width="14.140625" style="15" customWidth="1"/>
    <col min="6150" max="6150" width="11.85546875" style="15" customWidth="1"/>
    <col min="6151" max="6151" width="9.5703125" style="15" customWidth="1"/>
    <col min="6152" max="6152" width="14.7109375" style="15" customWidth="1"/>
    <col min="6153" max="6153" width="11.7109375" style="15" customWidth="1"/>
    <col min="6154" max="6154" width="9.5703125" style="15" customWidth="1"/>
    <col min="6155" max="6155" width="14.28515625" style="15" customWidth="1"/>
    <col min="6156" max="6156" width="13.140625" style="15" customWidth="1"/>
    <col min="6157" max="6159" width="10.7109375" style="15" customWidth="1"/>
    <col min="6160" max="6160" width="9.140625" style="15"/>
    <col min="6161" max="6161" width="12.85546875" style="15" customWidth="1"/>
    <col min="6162" max="6162" width="23.42578125" style="15" customWidth="1"/>
    <col min="6163" max="6164" width="9.140625" style="15"/>
    <col min="6165" max="6165" width="10.5703125" style="15" bestFit="1" customWidth="1"/>
    <col min="6166" max="6166" width="11.28515625" style="15" customWidth="1"/>
    <col min="6167" max="6400" width="9.140625" style="15"/>
    <col min="6401" max="6401" width="72.28515625" style="15" customWidth="1"/>
    <col min="6402" max="6402" width="13.85546875" style="15" customWidth="1"/>
    <col min="6403" max="6403" width="12.140625" style="15" customWidth="1"/>
    <col min="6404" max="6404" width="11" style="15" customWidth="1"/>
    <col min="6405" max="6405" width="14.140625" style="15" customWidth="1"/>
    <col min="6406" max="6406" width="11.85546875" style="15" customWidth="1"/>
    <col min="6407" max="6407" width="9.5703125" style="15" customWidth="1"/>
    <col min="6408" max="6408" width="14.7109375" style="15" customWidth="1"/>
    <col min="6409" max="6409" width="11.7109375" style="15" customWidth="1"/>
    <col min="6410" max="6410" width="9.5703125" style="15" customWidth="1"/>
    <col min="6411" max="6411" width="14.28515625" style="15" customWidth="1"/>
    <col min="6412" max="6412" width="13.140625" style="15" customWidth="1"/>
    <col min="6413" max="6415" width="10.7109375" style="15" customWidth="1"/>
    <col min="6416" max="6416" width="9.140625" style="15"/>
    <col min="6417" max="6417" width="12.85546875" style="15" customWidth="1"/>
    <col min="6418" max="6418" width="23.42578125" style="15" customWidth="1"/>
    <col min="6419" max="6420" width="9.140625" style="15"/>
    <col min="6421" max="6421" width="10.5703125" style="15" bestFit="1" customWidth="1"/>
    <col min="6422" max="6422" width="11.28515625" style="15" customWidth="1"/>
    <col min="6423" max="6656" width="9.140625" style="15"/>
    <col min="6657" max="6657" width="72.28515625" style="15" customWidth="1"/>
    <col min="6658" max="6658" width="13.85546875" style="15" customWidth="1"/>
    <col min="6659" max="6659" width="12.140625" style="15" customWidth="1"/>
    <col min="6660" max="6660" width="11" style="15" customWidth="1"/>
    <col min="6661" max="6661" width="14.140625" style="15" customWidth="1"/>
    <col min="6662" max="6662" width="11.85546875" style="15" customWidth="1"/>
    <col min="6663" max="6663" width="9.5703125" style="15" customWidth="1"/>
    <col min="6664" max="6664" width="14.7109375" style="15" customWidth="1"/>
    <col min="6665" max="6665" width="11.7109375" style="15" customWidth="1"/>
    <col min="6666" max="6666" width="9.5703125" style="15" customWidth="1"/>
    <col min="6667" max="6667" width="14.28515625" style="15" customWidth="1"/>
    <col min="6668" max="6668" width="13.140625" style="15" customWidth="1"/>
    <col min="6669" max="6671" width="10.7109375" style="15" customWidth="1"/>
    <col min="6672" max="6672" width="9.140625" style="15"/>
    <col min="6673" max="6673" width="12.85546875" style="15" customWidth="1"/>
    <col min="6674" max="6674" width="23.42578125" style="15" customWidth="1"/>
    <col min="6675" max="6676" width="9.140625" style="15"/>
    <col min="6677" max="6677" width="10.5703125" style="15" bestFit="1" customWidth="1"/>
    <col min="6678" max="6678" width="11.28515625" style="15" customWidth="1"/>
    <col min="6679" max="6912" width="9.140625" style="15"/>
    <col min="6913" max="6913" width="72.28515625" style="15" customWidth="1"/>
    <col min="6914" max="6914" width="13.85546875" style="15" customWidth="1"/>
    <col min="6915" max="6915" width="12.140625" style="15" customWidth="1"/>
    <col min="6916" max="6916" width="11" style="15" customWidth="1"/>
    <col min="6917" max="6917" width="14.140625" style="15" customWidth="1"/>
    <col min="6918" max="6918" width="11.85546875" style="15" customWidth="1"/>
    <col min="6919" max="6919" width="9.5703125" style="15" customWidth="1"/>
    <col min="6920" max="6920" width="14.7109375" style="15" customWidth="1"/>
    <col min="6921" max="6921" width="11.7109375" style="15" customWidth="1"/>
    <col min="6922" max="6922" width="9.5703125" style="15" customWidth="1"/>
    <col min="6923" max="6923" width="14.28515625" style="15" customWidth="1"/>
    <col min="6924" max="6924" width="13.140625" style="15" customWidth="1"/>
    <col min="6925" max="6927" width="10.7109375" style="15" customWidth="1"/>
    <col min="6928" max="6928" width="9.140625" style="15"/>
    <col min="6929" max="6929" width="12.85546875" style="15" customWidth="1"/>
    <col min="6930" max="6930" width="23.42578125" style="15" customWidth="1"/>
    <col min="6931" max="6932" width="9.140625" style="15"/>
    <col min="6933" max="6933" width="10.5703125" style="15" bestFit="1" customWidth="1"/>
    <col min="6934" max="6934" width="11.28515625" style="15" customWidth="1"/>
    <col min="6935" max="7168" width="9.140625" style="15"/>
    <col min="7169" max="7169" width="72.28515625" style="15" customWidth="1"/>
    <col min="7170" max="7170" width="13.85546875" style="15" customWidth="1"/>
    <col min="7171" max="7171" width="12.140625" style="15" customWidth="1"/>
    <col min="7172" max="7172" width="11" style="15" customWidth="1"/>
    <col min="7173" max="7173" width="14.140625" style="15" customWidth="1"/>
    <col min="7174" max="7174" width="11.85546875" style="15" customWidth="1"/>
    <col min="7175" max="7175" width="9.5703125" style="15" customWidth="1"/>
    <col min="7176" max="7176" width="14.7109375" style="15" customWidth="1"/>
    <col min="7177" max="7177" width="11.7109375" style="15" customWidth="1"/>
    <col min="7178" max="7178" width="9.5703125" style="15" customWidth="1"/>
    <col min="7179" max="7179" width="14.28515625" style="15" customWidth="1"/>
    <col min="7180" max="7180" width="13.140625" style="15" customWidth="1"/>
    <col min="7181" max="7183" width="10.7109375" style="15" customWidth="1"/>
    <col min="7184" max="7184" width="9.140625" style="15"/>
    <col min="7185" max="7185" width="12.85546875" style="15" customWidth="1"/>
    <col min="7186" max="7186" width="23.42578125" style="15" customWidth="1"/>
    <col min="7187" max="7188" width="9.140625" style="15"/>
    <col min="7189" max="7189" width="10.5703125" style="15" bestFit="1" customWidth="1"/>
    <col min="7190" max="7190" width="11.28515625" style="15" customWidth="1"/>
    <col min="7191" max="7424" width="9.140625" style="15"/>
    <col min="7425" max="7425" width="72.28515625" style="15" customWidth="1"/>
    <col min="7426" max="7426" width="13.85546875" style="15" customWidth="1"/>
    <col min="7427" max="7427" width="12.140625" style="15" customWidth="1"/>
    <col min="7428" max="7428" width="11" style="15" customWidth="1"/>
    <col min="7429" max="7429" width="14.140625" style="15" customWidth="1"/>
    <col min="7430" max="7430" width="11.85546875" style="15" customWidth="1"/>
    <col min="7431" max="7431" width="9.5703125" style="15" customWidth="1"/>
    <col min="7432" max="7432" width="14.7109375" style="15" customWidth="1"/>
    <col min="7433" max="7433" width="11.7109375" style="15" customWidth="1"/>
    <col min="7434" max="7434" width="9.5703125" style="15" customWidth="1"/>
    <col min="7435" max="7435" width="14.28515625" style="15" customWidth="1"/>
    <col min="7436" max="7436" width="13.140625" style="15" customWidth="1"/>
    <col min="7437" max="7439" width="10.7109375" style="15" customWidth="1"/>
    <col min="7440" max="7440" width="9.140625" style="15"/>
    <col min="7441" max="7441" width="12.85546875" style="15" customWidth="1"/>
    <col min="7442" max="7442" width="23.42578125" style="15" customWidth="1"/>
    <col min="7443" max="7444" width="9.140625" style="15"/>
    <col min="7445" max="7445" width="10.5703125" style="15" bestFit="1" customWidth="1"/>
    <col min="7446" max="7446" width="11.28515625" style="15" customWidth="1"/>
    <col min="7447" max="7680" width="9.140625" style="15"/>
    <col min="7681" max="7681" width="72.28515625" style="15" customWidth="1"/>
    <col min="7682" max="7682" width="13.85546875" style="15" customWidth="1"/>
    <col min="7683" max="7683" width="12.140625" style="15" customWidth="1"/>
    <col min="7684" max="7684" width="11" style="15" customWidth="1"/>
    <col min="7685" max="7685" width="14.140625" style="15" customWidth="1"/>
    <col min="7686" max="7686" width="11.85546875" style="15" customWidth="1"/>
    <col min="7687" max="7687" width="9.5703125" style="15" customWidth="1"/>
    <col min="7688" max="7688" width="14.7109375" style="15" customWidth="1"/>
    <col min="7689" max="7689" width="11.7109375" style="15" customWidth="1"/>
    <col min="7690" max="7690" width="9.5703125" style="15" customWidth="1"/>
    <col min="7691" max="7691" width="14.28515625" style="15" customWidth="1"/>
    <col min="7692" max="7692" width="13.140625" style="15" customWidth="1"/>
    <col min="7693" max="7695" width="10.7109375" style="15" customWidth="1"/>
    <col min="7696" max="7696" width="9.140625" style="15"/>
    <col min="7697" max="7697" width="12.85546875" style="15" customWidth="1"/>
    <col min="7698" max="7698" width="23.42578125" style="15" customWidth="1"/>
    <col min="7699" max="7700" width="9.140625" style="15"/>
    <col min="7701" max="7701" width="10.5703125" style="15" bestFit="1" customWidth="1"/>
    <col min="7702" max="7702" width="11.28515625" style="15" customWidth="1"/>
    <col min="7703" max="7936" width="9.140625" style="15"/>
    <col min="7937" max="7937" width="72.28515625" style="15" customWidth="1"/>
    <col min="7938" max="7938" width="13.85546875" style="15" customWidth="1"/>
    <col min="7939" max="7939" width="12.140625" style="15" customWidth="1"/>
    <col min="7940" max="7940" width="11" style="15" customWidth="1"/>
    <col min="7941" max="7941" width="14.140625" style="15" customWidth="1"/>
    <col min="7942" max="7942" width="11.85546875" style="15" customWidth="1"/>
    <col min="7943" max="7943" width="9.5703125" style="15" customWidth="1"/>
    <col min="7944" max="7944" width="14.7109375" style="15" customWidth="1"/>
    <col min="7945" max="7945" width="11.7109375" style="15" customWidth="1"/>
    <col min="7946" max="7946" width="9.5703125" style="15" customWidth="1"/>
    <col min="7947" max="7947" width="14.28515625" style="15" customWidth="1"/>
    <col min="7948" max="7948" width="13.140625" style="15" customWidth="1"/>
    <col min="7949" max="7951" width="10.7109375" style="15" customWidth="1"/>
    <col min="7952" max="7952" width="9.140625" style="15"/>
    <col min="7953" max="7953" width="12.85546875" style="15" customWidth="1"/>
    <col min="7954" max="7954" width="23.42578125" style="15" customWidth="1"/>
    <col min="7955" max="7956" width="9.140625" style="15"/>
    <col min="7957" max="7957" width="10.5703125" style="15" bestFit="1" customWidth="1"/>
    <col min="7958" max="7958" width="11.28515625" style="15" customWidth="1"/>
    <col min="7959" max="8192" width="9.140625" style="15"/>
    <col min="8193" max="8193" width="72.28515625" style="15" customWidth="1"/>
    <col min="8194" max="8194" width="13.85546875" style="15" customWidth="1"/>
    <col min="8195" max="8195" width="12.140625" style="15" customWidth="1"/>
    <col min="8196" max="8196" width="11" style="15" customWidth="1"/>
    <col min="8197" max="8197" width="14.140625" style="15" customWidth="1"/>
    <col min="8198" max="8198" width="11.85546875" style="15" customWidth="1"/>
    <col min="8199" max="8199" width="9.5703125" style="15" customWidth="1"/>
    <col min="8200" max="8200" width="14.7109375" style="15" customWidth="1"/>
    <col min="8201" max="8201" width="11.7109375" style="15" customWidth="1"/>
    <col min="8202" max="8202" width="9.5703125" style="15" customWidth="1"/>
    <col min="8203" max="8203" width="14.28515625" style="15" customWidth="1"/>
    <col min="8204" max="8204" width="13.140625" style="15" customWidth="1"/>
    <col min="8205" max="8207" width="10.7109375" style="15" customWidth="1"/>
    <col min="8208" max="8208" width="9.140625" style="15"/>
    <col min="8209" max="8209" width="12.85546875" style="15" customWidth="1"/>
    <col min="8210" max="8210" width="23.42578125" style="15" customWidth="1"/>
    <col min="8211" max="8212" width="9.140625" style="15"/>
    <col min="8213" max="8213" width="10.5703125" style="15" bestFit="1" customWidth="1"/>
    <col min="8214" max="8214" width="11.28515625" style="15" customWidth="1"/>
    <col min="8215" max="8448" width="9.140625" style="15"/>
    <col min="8449" max="8449" width="72.28515625" style="15" customWidth="1"/>
    <col min="8450" max="8450" width="13.85546875" style="15" customWidth="1"/>
    <col min="8451" max="8451" width="12.140625" style="15" customWidth="1"/>
    <col min="8452" max="8452" width="11" style="15" customWidth="1"/>
    <col min="8453" max="8453" width="14.140625" style="15" customWidth="1"/>
    <col min="8454" max="8454" width="11.85546875" style="15" customWidth="1"/>
    <col min="8455" max="8455" width="9.5703125" style="15" customWidth="1"/>
    <col min="8456" max="8456" width="14.7109375" style="15" customWidth="1"/>
    <col min="8457" max="8457" width="11.7109375" style="15" customWidth="1"/>
    <col min="8458" max="8458" width="9.5703125" style="15" customWidth="1"/>
    <col min="8459" max="8459" width="14.28515625" style="15" customWidth="1"/>
    <col min="8460" max="8460" width="13.140625" style="15" customWidth="1"/>
    <col min="8461" max="8463" width="10.7109375" style="15" customWidth="1"/>
    <col min="8464" max="8464" width="9.140625" style="15"/>
    <col min="8465" max="8465" width="12.85546875" style="15" customWidth="1"/>
    <col min="8466" max="8466" width="23.42578125" style="15" customWidth="1"/>
    <col min="8467" max="8468" width="9.140625" style="15"/>
    <col min="8469" max="8469" width="10.5703125" style="15" bestFit="1" customWidth="1"/>
    <col min="8470" max="8470" width="11.28515625" style="15" customWidth="1"/>
    <col min="8471" max="8704" width="9.140625" style="15"/>
    <col min="8705" max="8705" width="72.28515625" style="15" customWidth="1"/>
    <col min="8706" max="8706" width="13.85546875" style="15" customWidth="1"/>
    <col min="8707" max="8707" width="12.140625" style="15" customWidth="1"/>
    <col min="8708" max="8708" width="11" style="15" customWidth="1"/>
    <col min="8709" max="8709" width="14.140625" style="15" customWidth="1"/>
    <col min="8710" max="8710" width="11.85546875" style="15" customWidth="1"/>
    <col min="8711" max="8711" width="9.5703125" style="15" customWidth="1"/>
    <col min="8712" max="8712" width="14.7109375" style="15" customWidth="1"/>
    <col min="8713" max="8713" width="11.7109375" style="15" customWidth="1"/>
    <col min="8714" max="8714" width="9.5703125" style="15" customWidth="1"/>
    <col min="8715" max="8715" width="14.28515625" style="15" customWidth="1"/>
    <col min="8716" max="8716" width="13.140625" style="15" customWidth="1"/>
    <col min="8717" max="8719" width="10.7109375" style="15" customWidth="1"/>
    <col min="8720" max="8720" width="9.140625" style="15"/>
    <col min="8721" max="8721" width="12.85546875" style="15" customWidth="1"/>
    <col min="8722" max="8722" width="23.42578125" style="15" customWidth="1"/>
    <col min="8723" max="8724" width="9.140625" style="15"/>
    <col min="8725" max="8725" width="10.5703125" style="15" bestFit="1" customWidth="1"/>
    <col min="8726" max="8726" width="11.28515625" style="15" customWidth="1"/>
    <col min="8727" max="8960" width="9.140625" style="15"/>
    <col min="8961" max="8961" width="72.28515625" style="15" customWidth="1"/>
    <col min="8962" max="8962" width="13.85546875" style="15" customWidth="1"/>
    <col min="8963" max="8963" width="12.140625" style="15" customWidth="1"/>
    <col min="8964" max="8964" width="11" style="15" customWidth="1"/>
    <col min="8965" max="8965" width="14.140625" style="15" customWidth="1"/>
    <col min="8966" max="8966" width="11.85546875" style="15" customWidth="1"/>
    <col min="8967" max="8967" width="9.5703125" style="15" customWidth="1"/>
    <col min="8968" max="8968" width="14.7109375" style="15" customWidth="1"/>
    <col min="8969" max="8969" width="11.7109375" style="15" customWidth="1"/>
    <col min="8970" max="8970" width="9.5703125" style="15" customWidth="1"/>
    <col min="8971" max="8971" width="14.28515625" style="15" customWidth="1"/>
    <col min="8972" max="8972" width="13.140625" style="15" customWidth="1"/>
    <col min="8973" max="8975" width="10.7109375" style="15" customWidth="1"/>
    <col min="8976" max="8976" width="9.140625" style="15"/>
    <col min="8977" max="8977" width="12.85546875" style="15" customWidth="1"/>
    <col min="8978" max="8978" width="23.42578125" style="15" customWidth="1"/>
    <col min="8979" max="8980" width="9.140625" style="15"/>
    <col min="8981" max="8981" width="10.5703125" style="15" bestFit="1" customWidth="1"/>
    <col min="8982" max="8982" width="11.28515625" style="15" customWidth="1"/>
    <col min="8983" max="9216" width="9.140625" style="15"/>
    <col min="9217" max="9217" width="72.28515625" style="15" customWidth="1"/>
    <col min="9218" max="9218" width="13.85546875" style="15" customWidth="1"/>
    <col min="9219" max="9219" width="12.140625" style="15" customWidth="1"/>
    <col min="9220" max="9220" width="11" style="15" customWidth="1"/>
    <col min="9221" max="9221" width="14.140625" style="15" customWidth="1"/>
    <col min="9222" max="9222" width="11.85546875" style="15" customWidth="1"/>
    <col min="9223" max="9223" width="9.5703125" style="15" customWidth="1"/>
    <col min="9224" max="9224" width="14.7109375" style="15" customWidth="1"/>
    <col min="9225" max="9225" width="11.7109375" style="15" customWidth="1"/>
    <col min="9226" max="9226" width="9.5703125" style="15" customWidth="1"/>
    <col min="9227" max="9227" width="14.28515625" style="15" customWidth="1"/>
    <col min="9228" max="9228" width="13.140625" style="15" customWidth="1"/>
    <col min="9229" max="9231" width="10.7109375" style="15" customWidth="1"/>
    <col min="9232" max="9232" width="9.140625" style="15"/>
    <col min="9233" max="9233" width="12.85546875" style="15" customWidth="1"/>
    <col min="9234" max="9234" width="23.42578125" style="15" customWidth="1"/>
    <col min="9235" max="9236" width="9.140625" style="15"/>
    <col min="9237" max="9237" width="10.5703125" style="15" bestFit="1" customWidth="1"/>
    <col min="9238" max="9238" width="11.28515625" style="15" customWidth="1"/>
    <col min="9239" max="9472" width="9.140625" style="15"/>
    <col min="9473" max="9473" width="72.28515625" style="15" customWidth="1"/>
    <col min="9474" max="9474" width="13.85546875" style="15" customWidth="1"/>
    <col min="9475" max="9475" width="12.140625" style="15" customWidth="1"/>
    <col min="9476" max="9476" width="11" style="15" customWidth="1"/>
    <col min="9477" max="9477" width="14.140625" style="15" customWidth="1"/>
    <col min="9478" max="9478" width="11.85546875" style="15" customWidth="1"/>
    <col min="9479" max="9479" width="9.5703125" style="15" customWidth="1"/>
    <col min="9480" max="9480" width="14.7109375" style="15" customWidth="1"/>
    <col min="9481" max="9481" width="11.7109375" style="15" customWidth="1"/>
    <col min="9482" max="9482" width="9.5703125" style="15" customWidth="1"/>
    <col min="9483" max="9483" width="14.28515625" style="15" customWidth="1"/>
    <col min="9484" max="9484" width="13.140625" style="15" customWidth="1"/>
    <col min="9485" max="9487" width="10.7109375" style="15" customWidth="1"/>
    <col min="9488" max="9488" width="9.140625" style="15"/>
    <col min="9489" max="9489" width="12.85546875" style="15" customWidth="1"/>
    <col min="9490" max="9490" width="23.42578125" style="15" customWidth="1"/>
    <col min="9491" max="9492" width="9.140625" style="15"/>
    <col min="9493" max="9493" width="10.5703125" style="15" bestFit="1" customWidth="1"/>
    <col min="9494" max="9494" width="11.28515625" style="15" customWidth="1"/>
    <col min="9495" max="9728" width="9.140625" style="15"/>
    <col min="9729" max="9729" width="72.28515625" style="15" customWidth="1"/>
    <col min="9730" max="9730" width="13.85546875" style="15" customWidth="1"/>
    <col min="9731" max="9731" width="12.140625" style="15" customWidth="1"/>
    <col min="9732" max="9732" width="11" style="15" customWidth="1"/>
    <col min="9733" max="9733" width="14.140625" style="15" customWidth="1"/>
    <col min="9734" max="9734" width="11.85546875" style="15" customWidth="1"/>
    <col min="9735" max="9735" width="9.5703125" style="15" customWidth="1"/>
    <col min="9736" max="9736" width="14.7109375" style="15" customWidth="1"/>
    <col min="9737" max="9737" width="11.7109375" style="15" customWidth="1"/>
    <col min="9738" max="9738" width="9.5703125" style="15" customWidth="1"/>
    <col min="9739" max="9739" width="14.28515625" style="15" customWidth="1"/>
    <col min="9740" max="9740" width="13.140625" style="15" customWidth="1"/>
    <col min="9741" max="9743" width="10.7109375" style="15" customWidth="1"/>
    <col min="9744" max="9744" width="9.140625" style="15"/>
    <col min="9745" max="9745" width="12.85546875" style="15" customWidth="1"/>
    <col min="9746" max="9746" width="23.42578125" style="15" customWidth="1"/>
    <col min="9747" max="9748" width="9.140625" style="15"/>
    <col min="9749" max="9749" width="10.5703125" style="15" bestFit="1" customWidth="1"/>
    <col min="9750" max="9750" width="11.28515625" style="15" customWidth="1"/>
    <col min="9751" max="9984" width="9.140625" style="15"/>
    <col min="9985" max="9985" width="72.28515625" style="15" customWidth="1"/>
    <col min="9986" max="9986" width="13.85546875" style="15" customWidth="1"/>
    <col min="9987" max="9987" width="12.140625" style="15" customWidth="1"/>
    <col min="9988" max="9988" width="11" style="15" customWidth="1"/>
    <col min="9989" max="9989" width="14.140625" style="15" customWidth="1"/>
    <col min="9990" max="9990" width="11.85546875" style="15" customWidth="1"/>
    <col min="9991" max="9991" width="9.5703125" style="15" customWidth="1"/>
    <col min="9992" max="9992" width="14.7109375" style="15" customWidth="1"/>
    <col min="9993" max="9993" width="11.7109375" style="15" customWidth="1"/>
    <col min="9994" max="9994" width="9.5703125" style="15" customWidth="1"/>
    <col min="9995" max="9995" width="14.28515625" style="15" customWidth="1"/>
    <col min="9996" max="9996" width="13.140625" style="15" customWidth="1"/>
    <col min="9997" max="9999" width="10.7109375" style="15" customWidth="1"/>
    <col min="10000" max="10000" width="9.140625" style="15"/>
    <col min="10001" max="10001" width="12.85546875" style="15" customWidth="1"/>
    <col min="10002" max="10002" width="23.42578125" style="15" customWidth="1"/>
    <col min="10003" max="10004" width="9.140625" style="15"/>
    <col min="10005" max="10005" width="10.5703125" style="15" bestFit="1" customWidth="1"/>
    <col min="10006" max="10006" width="11.28515625" style="15" customWidth="1"/>
    <col min="10007" max="10240" width="9.140625" style="15"/>
    <col min="10241" max="10241" width="72.28515625" style="15" customWidth="1"/>
    <col min="10242" max="10242" width="13.85546875" style="15" customWidth="1"/>
    <col min="10243" max="10243" width="12.140625" style="15" customWidth="1"/>
    <col min="10244" max="10244" width="11" style="15" customWidth="1"/>
    <col min="10245" max="10245" width="14.140625" style="15" customWidth="1"/>
    <col min="10246" max="10246" width="11.85546875" style="15" customWidth="1"/>
    <col min="10247" max="10247" width="9.5703125" style="15" customWidth="1"/>
    <col min="10248" max="10248" width="14.7109375" style="15" customWidth="1"/>
    <col min="10249" max="10249" width="11.7109375" style="15" customWidth="1"/>
    <col min="10250" max="10250" width="9.5703125" style="15" customWidth="1"/>
    <col min="10251" max="10251" width="14.28515625" style="15" customWidth="1"/>
    <col min="10252" max="10252" width="13.140625" style="15" customWidth="1"/>
    <col min="10253" max="10255" width="10.7109375" style="15" customWidth="1"/>
    <col min="10256" max="10256" width="9.140625" style="15"/>
    <col min="10257" max="10257" width="12.85546875" style="15" customWidth="1"/>
    <col min="10258" max="10258" width="23.42578125" style="15" customWidth="1"/>
    <col min="10259" max="10260" width="9.140625" style="15"/>
    <col min="10261" max="10261" width="10.5703125" style="15" bestFit="1" customWidth="1"/>
    <col min="10262" max="10262" width="11.28515625" style="15" customWidth="1"/>
    <col min="10263" max="10496" width="9.140625" style="15"/>
    <col min="10497" max="10497" width="72.28515625" style="15" customWidth="1"/>
    <col min="10498" max="10498" width="13.85546875" style="15" customWidth="1"/>
    <col min="10499" max="10499" width="12.140625" style="15" customWidth="1"/>
    <col min="10500" max="10500" width="11" style="15" customWidth="1"/>
    <col min="10501" max="10501" width="14.140625" style="15" customWidth="1"/>
    <col min="10502" max="10502" width="11.85546875" style="15" customWidth="1"/>
    <col min="10503" max="10503" width="9.5703125" style="15" customWidth="1"/>
    <col min="10504" max="10504" width="14.7109375" style="15" customWidth="1"/>
    <col min="10505" max="10505" width="11.7109375" style="15" customWidth="1"/>
    <col min="10506" max="10506" width="9.5703125" style="15" customWidth="1"/>
    <col min="10507" max="10507" width="14.28515625" style="15" customWidth="1"/>
    <col min="10508" max="10508" width="13.140625" style="15" customWidth="1"/>
    <col min="10509" max="10511" width="10.7109375" style="15" customWidth="1"/>
    <col min="10512" max="10512" width="9.140625" style="15"/>
    <col min="10513" max="10513" width="12.85546875" style="15" customWidth="1"/>
    <col min="10514" max="10514" width="23.42578125" style="15" customWidth="1"/>
    <col min="10515" max="10516" width="9.140625" style="15"/>
    <col min="10517" max="10517" width="10.5703125" style="15" bestFit="1" customWidth="1"/>
    <col min="10518" max="10518" width="11.28515625" style="15" customWidth="1"/>
    <col min="10519" max="10752" width="9.140625" style="15"/>
    <col min="10753" max="10753" width="72.28515625" style="15" customWidth="1"/>
    <col min="10754" max="10754" width="13.85546875" style="15" customWidth="1"/>
    <col min="10755" max="10755" width="12.140625" style="15" customWidth="1"/>
    <col min="10756" max="10756" width="11" style="15" customWidth="1"/>
    <col min="10757" max="10757" width="14.140625" style="15" customWidth="1"/>
    <col min="10758" max="10758" width="11.85546875" style="15" customWidth="1"/>
    <col min="10759" max="10759" width="9.5703125" style="15" customWidth="1"/>
    <col min="10760" max="10760" width="14.7109375" style="15" customWidth="1"/>
    <col min="10761" max="10761" width="11.7109375" style="15" customWidth="1"/>
    <col min="10762" max="10762" width="9.5703125" style="15" customWidth="1"/>
    <col min="10763" max="10763" width="14.28515625" style="15" customWidth="1"/>
    <col min="10764" max="10764" width="13.140625" style="15" customWidth="1"/>
    <col min="10765" max="10767" width="10.7109375" style="15" customWidth="1"/>
    <col min="10768" max="10768" width="9.140625" style="15"/>
    <col min="10769" max="10769" width="12.85546875" style="15" customWidth="1"/>
    <col min="10770" max="10770" width="23.42578125" style="15" customWidth="1"/>
    <col min="10771" max="10772" width="9.140625" style="15"/>
    <col min="10773" max="10773" width="10.5703125" style="15" bestFit="1" customWidth="1"/>
    <col min="10774" max="10774" width="11.28515625" style="15" customWidth="1"/>
    <col min="10775" max="11008" width="9.140625" style="15"/>
    <col min="11009" max="11009" width="72.28515625" style="15" customWidth="1"/>
    <col min="11010" max="11010" width="13.85546875" style="15" customWidth="1"/>
    <col min="11011" max="11011" width="12.140625" style="15" customWidth="1"/>
    <col min="11012" max="11012" width="11" style="15" customWidth="1"/>
    <col min="11013" max="11013" width="14.140625" style="15" customWidth="1"/>
    <col min="11014" max="11014" width="11.85546875" style="15" customWidth="1"/>
    <col min="11015" max="11015" width="9.5703125" style="15" customWidth="1"/>
    <col min="11016" max="11016" width="14.7109375" style="15" customWidth="1"/>
    <col min="11017" max="11017" width="11.7109375" style="15" customWidth="1"/>
    <col min="11018" max="11018" width="9.5703125" style="15" customWidth="1"/>
    <col min="11019" max="11019" width="14.28515625" style="15" customWidth="1"/>
    <col min="11020" max="11020" width="13.140625" style="15" customWidth="1"/>
    <col min="11021" max="11023" width="10.7109375" style="15" customWidth="1"/>
    <col min="11024" max="11024" width="9.140625" style="15"/>
    <col min="11025" max="11025" width="12.85546875" style="15" customWidth="1"/>
    <col min="11026" max="11026" width="23.42578125" style="15" customWidth="1"/>
    <col min="11027" max="11028" width="9.140625" style="15"/>
    <col min="11029" max="11029" width="10.5703125" style="15" bestFit="1" customWidth="1"/>
    <col min="11030" max="11030" width="11.28515625" style="15" customWidth="1"/>
    <col min="11031" max="11264" width="9.140625" style="15"/>
    <col min="11265" max="11265" width="72.28515625" style="15" customWidth="1"/>
    <col min="11266" max="11266" width="13.85546875" style="15" customWidth="1"/>
    <col min="11267" max="11267" width="12.140625" style="15" customWidth="1"/>
    <col min="11268" max="11268" width="11" style="15" customWidth="1"/>
    <col min="11269" max="11269" width="14.140625" style="15" customWidth="1"/>
    <col min="11270" max="11270" width="11.85546875" style="15" customWidth="1"/>
    <col min="11271" max="11271" width="9.5703125" style="15" customWidth="1"/>
    <col min="11272" max="11272" width="14.7109375" style="15" customWidth="1"/>
    <col min="11273" max="11273" width="11.7109375" style="15" customWidth="1"/>
    <col min="11274" max="11274" width="9.5703125" style="15" customWidth="1"/>
    <col min="11275" max="11275" width="14.28515625" style="15" customWidth="1"/>
    <col min="11276" max="11276" width="13.140625" style="15" customWidth="1"/>
    <col min="11277" max="11279" width="10.7109375" style="15" customWidth="1"/>
    <col min="11280" max="11280" width="9.140625" style="15"/>
    <col min="11281" max="11281" width="12.85546875" style="15" customWidth="1"/>
    <col min="11282" max="11282" width="23.42578125" style="15" customWidth="1"/>
    <col min="11283" max="11284" width="9.140625" style="15"/>
    <col min="11285" max="11285" width="10.5703125" style="15" bestFit="1" customWidth="1"/>
    <col min="11286" max="11286" width="11.28515625" style="15" customWidth="1"/>
    <col min="11287" max="11520" width="9.140625" style="15"/>
    <col min="11521" max="11521" width="72.28515625" style="15" customWidth="1"/>
    <col min="11522" max="11522" width="13.85546875" style="15" customWidth="1"/>
    <col min="11523" max="11523" width="12.140625" style="15" customWidth="1"/>
    <col min="11524" max="11524" width="11" style="15" customWidth="1"/>
    <col min="11525" max="11525" width="14.140625" style="15" customWidth="1"/>
    <col min="11526" max="11526" width="11.85546875" style="15" customWidth="1"/>
    <col min="11527" max="11527" width="9.5703125" style="15" customWidth="1"/>
    <col min="11528" max="11528" width="14.7109375" style="15" customWidth="1"/>
    <col min="11529" max="11529" width="11.7109375" style="15" customWidth="1"/>
    <col min="11530" max="11530" width="9.5703125" style="15" customWidth="1"/>
    <col min="11531" max="11531" width="14.28515625" style="15" customWidth="1"/>
    <col min="11532" max="11532" width="13.140625" style="15" customWidth="1"/>
    <col min="11533" max="11535" width="10.7109375" style="15" customWidth="1"/>
    <col min="11536" max="11536" width="9.140625" style="15"/>
    <col min="11537" max="11537" width="12.85546875" style="15" customWidth="1"/>
    <col min="11538" max="11538" width="23.42578125" style="15" customWidth="1"/>
    <col min="11539" max="11540" width="9.140625" style="15"/>
    <col min="11541" max="11541" width="10.5703125" style="15" bestFit="1" customWidth="1"/>
    <col min="11542" max="11542" width="11.28515625" style="15" customWidth="1"/>
    <col min="11543" max="11776" width="9.140625" style="15"/>
    <col min="11777" max="11777" width="72.28515625" style="15" customWidth="1"/>
    <col min="11778" max="11778" width="13.85546875" style="15" customWidth="1"/>
    <col min="11779" max="11779" width="12.140625" style="15" customWidth="1"/>
    <col min="11780" max="11780" width="11" style="15" customWidth="1"/>
    <col min="11781" max="11781" width="14.140625" style="15" customWidth="1"/>
    <col min="11782" max="11782" width="11.85546875" style="15" customWidth="1"/>
    <col min="11783" max="11783" width="9.5703125" style="15" customWidth="1"/>
    <col min="11784" max="11784" width="14.7109375" style="15" customWidth="1"/>
    <col min="11785" max="11785" width="11.7109375" style="15" customWidth="1"/>
    <col min="11786" max="11786" width="9.5703125" style="15" customWidth="1"/>
    <col min="11787" max="11787" width="14.28515625" style="15" customWidth="1"/>
    <col min="11788" max="11788" width="13.140625" style="15" customWidth="1"/>
    <col min="11789" max="11791" width="10.7109375" style="15" customWidth="1"/>
    <col min="11792" max="11792" width="9.140625" style="15"/>
    <col min="11793" max="11793" width="12.85546875" style="15" customWidth="1"/>
    <col min="11794" max="11794" width="23.42578125" style="15" customWidth="1"/>
    <col min="11795" max="11796" width="9.140625" style="15"/>
    <col min="11797" max="11797" width="10.5703125" style="15" bestFit="1" customWidth="1"/>
    <col min="11798" max="11798" width="11.28515625" style="15" customWidth="1"/>
    <col min="11799" max="12032" width="9.140625" style="15"/>
    <col min="12033" max="12033" width="72.28515625" style="15" customWidth="1"/>
    <col min="12034" max="12034" width="13.85546875" style="15" customWidth="1"/>
    <col min="12035" max="12035" width="12.140625" style="15" customWidth="1"/>
    <col min="12036" max="12036" width="11" style="15" customWidth="1"/>
    <col min="12037" max="12037" width="14.140625" style="15" customWidth="1"/>
    <col min="12038" max="12038" width="11.85546875" style="15" customWidth="1"/>
    <col min="12039" max="12039" width="9.5703125" style="15" customWidth="1"/>
    <col min="12040" max="12040" width="14.7109375" style="15" customWidth="1"/>
    <col min="12041" max="12041" width="11.7109375" style="15" customWidth="1"/>
    <col min="12042" max="12042" width="9.5703125" style="15" customWidth="1"/>
    <col min="12043" max="12043" width="14.28515625" style="15" customWidth="1"/>
    <col min="12044" max="12044" width="13.140625" style="15" customWidth="1"/>
    <col min="12045" max="12047" width="10.7109375" style="15" customWidth="1"/>
    <col min="12048" max="12048" width="9.140625" style="15"/>
    <col min="12049" max="12049" width="12.85546875" style="15" customWidth="1"/>
    <col min="12050" max="12050" width="23.42578125" style="15" customWidth="1"/>
    <col min="12051" max="12052" width="9.140625" style="15"/>
    <col min="12053" max="12053" width="10.5703125" style="15" bestFit="1" customWidth="1"/>
    <col min="12054" max="12054" width="11.28515625" style="15" customWidth="1"/>
    <col min="12055" max="12288" width="9.140625" style="15"/>
    <col min="12289" max="12289" width="72.28515625" style="15" customWidth="1"/>
    <col min="12290" max="12290" width="13.85546875" style="15" customWidth="1"/>
    <col min="12291" max="12291" width="12.140625" style="15" customWidth="1"/>
    <col min="12292" max="12292" width="11" style="15" customWidth="1"/>
    <col min="12293" max="12293" width="14.140625" style="15" customWidth="1"/>
    <col min="12294" max="12294" width="11.85546875" style="15" customWidth="1"/>
    <col min="12295" max="12295" width="9.5703125" style="15" customWidth="1"/>
    <col min="12296" max="12296" width="14.7109375" style="15" customWidth="1"/>
    <col min="12297" max="12297" width="11.7109375" style="15" customWidth="1"/>
    <col min="12298" max="12298" width="9.5703125" style="15" customWidth="1"/>
    <col min="12299" max="12299" width="14.28515625" style="15" customWidth="1"/>
    <col min="12300" max="12300" width="13.140625" style="15" customWidth="1"/>
    <col min="12301" max="12303" width="10.7109375" style="15" customWidth="1"/>
    <col min="12304" max="12304" width="9.140625" style="15"/>
    <col min="12305" max="12305" width="12.85546875" style="15" customWidth="1"/>
    <col min="12306" max="12306" width="23.42578125" style="15" customWidth="1"/>
    <col min="12307" max="12308" width="9.140625" style="15"/>
    <col min="12309" max="12309" width="10.5703125" style="15" bestFit="1" customWidth="1"/>
    <col min="12310" max="12310" width="11.28515625" style="15" customWidth="1"/>
    <col min="12311" max="12544" width="9.140625" style="15"/>
    <col min="12545" max="12545" width="72.28515625" style="15" customWidth="1"/>
    <col min="12546" max="12546" width="13.85546875" style="15" customWidth="1"/>
    <col min="12547" max="12547" width="12.140625" style="15" customWidth="1"/>
    <col min="12548" max="12548" width="11" style="15" customWidth="1"/>
    <col min="12549" max="12549" width="14.140625" style="15" customWidth="1"/>
    <col min="12550" max="12550" width="11.85546875" style="15" customWidth="1"/>
    <col min="12551" max="12551" width="9.5703125" style="15" customWidth="1"/>
    <col min="12552" max="12552" width="14.7109375" style="15" customWidth="1"/>
    <col min="12553" max="12553" width="11.7109375" style="15" customWidth="1"/>
    <col min="12554" max="12554" width="9.5703125" style="15" customWidth="1"/>
    <col min="12555" max="12555" width="14.28515625" style="15" customWidth="1"/>
    <col min="12556" max="12556" width="13.140625" style="15" customWidth="1"/>
    <col min="12557" max="12559" width="10.7109375" style="15" customWidth="1"/>
    <col min="12560" max="12560" width="9.140625" style="15"/>
    <col min="12561" max="12561" width="12.85546875" style="15" customWidth="1"/>
    <col min="12562" max="12562" width="23.42578125" style="15" customWidth="1"/>
    <col min="12563" max="12564" width="9.140625" style="15"/>
    <col min="12565" max="12565" width="10.5703125" style="15" bestFit="1" customWidth="1"/>
    <col min="12566" max="12566" width="11.28515625" style="15" customWidth="1"/>
    <col min="12567" max="12800" width="9.140625" style="15"/>
    <col min="12801" max="12801" width="72.28515625" style="15" customWidth="1"/>
    <col min="12802" max="12802" width="13.85546875" style="15" customWidth="1"/>
    <col min="12803" max="12803" width="12.140625" style="15" customWidth="1"/>
    <col min="12804" max="12804" width="11" style="15" customWidth="1"/>
    <col min="12805" max="12805" width="14.140625" style="15" customWidth="1"/>
    <col min="12806" max="12806" width="11.85546875" style="15" customWidth="1"/>
    <col min="12807" max="12807" width="9.5703125" style="15" customWidth="1"/>
    <col min="12808" max="12808" width="14.7109375" style="15" customWidth="1"/>
    <col min="12809" max="12809" width="11.7109375" style="15" customWidth="1"/>
    <col min="12810" max="12810" width="9.5703125" style="15" customWidth="1"/>
    <col min="12811" max="12811" width="14.28515625" style="15" customWidth="1"/>
    <col min="12812" max="12812" width="13.140625" style="15" customWidth="1"/>
    <col min="12813" max="12815" width="10.7109375" style="15" customWidth="1"/>
    <col min="12816" max="12816" width="9.140625" style="15"/>
    <col min="12817" max="12817" width="12.85546875" style="15" customWidth="1"/>
    <col min="12818" max="12818" width="23.42578125" style="15" customWidth="1"/>
    <col min="12819" max="12820" width="9.140625" style="15"/>
    <col min="12821" max="12821" width="10.5703125" style="15" bestFit="1" customWidth="1"/>
    <col min="12822" max="12822" width="11.28515625" style="15" customWidth="1"/>
    <col min="12823" max="13056" width="9.140625" style="15"/>
    <col min="13057" max="13057" width="72.28515625" style="15" customWidth="1"/>
    <col min="13058" max="13058" width="13.85546875" style="15" customWidth="1"/>
    <col min="13059" max="13059" width="12.140625" style="15" customWidth="1"/>
    <col min="13060" max="13060" width="11" style="15" customWidth="1"/>
    <col min="13061" max="13061" width="14.140625" style="15" customWidth="1"/>
    <col min="13062" max="13062" width="11.85546875" style="15" customWidth="1"/>
    <col min="13063" max="13063" width="9.5703125" style="15" customWidth="1"/>
    <col min="13064" max="13064" width="14.7109375" style="15" customWidth="1"/>
    <col min="13065" max="13065" width="11.7109375" style="15" customWidth="1"/>
    <col min="13066" max="13066" width="9.5703125" style="15" customWidth="1"/>
    <col min="13067" max="13067" width="14.28515625" style="15" customWidth="1"/>
    <col min="13068" max="13068" width="13.140625" style="15" customWidth="1"/>
    <col min="13069" max="13071" width="10.7109375" style="15" customWidth="1"/>
    <col min="13072" max="13072" width="9.140625" style="15"/>
    <col min="13073" max="13073" width="12.85546875" style="15" customWidth="1"/>
    <col min="13074" max="13074" width="23.42578125" style="15" customWidth="1"/>
    <col min="13075" max="13076" width="9.140625" style="15"/>
    <col min="13077" max="13077" width="10.5703125" style="15" bestFit="1" customWidth="1"/>
    <col min="13078" max="13078" width="11.28515625" style="15" customWidth="1"/>
    <col min="13079" max="13312" width="9.140625" style="15"/>
    <col min="13313" max="13313" width="72.28515625" style="15" customWidth="1"/>
    <col min="13314" max="13314" width="13.85546875" style="15" customWidth="1"/>
    <col min="13315" max="13315" width="12.140625" style="15" customWidth="1"/>
    <col min="13316" max="13316" width="11" style="15" customWidth="1"/>
    <col min="13317" max="13317" width="14.140625" style="15" customWidth="1"/>
    <col min="13318" max="13318" width="11.85546875" style="15" customWidth="1"/>
    <col min="13319" max="13319" width="9.5703125" style="15" customWidth="1"/>
    <col min="13320" max="13320" width="14.7109375" style="15" customWidth="1"/>
    <col min="13321" max="13321" width="11.7109375" style="15" customWidth="1"/>
    <col min="13322" max="13322" width="9.5703125" style="15" customWidth="1"/>
    <col min="13323" max="13323" width="14.28515625" style="15" customWidth="1"/>
    <col min="13324" max="13324" width="13.140625" style="15" customWidth="1"/>
    <col min="13325" max="13327" width="10.7109375" style="15" customWidth="1"/>
    <col min="13328" max="13328" width="9.140625" style="15"/>
    <col min="13329" max="13329" width="12.85546875" style="15" customWidth="1"/>
    <col min="13330" max="13330" width="23.42578125" style="15" customWidth="1"/>
    <col min="13331" max="13332" width="9.140625" style="15"/>
    <col min="13333" max="13333" width="10.5703125" style="15" bestFit="1" customWidth="1"/>
    <col min="13334" max="13334" width="11.28515625" style="15" customWidth="1"/>
    <col min="13335" max="13568" width="9.140625" style="15"/>
    <col min="13569" max="13569" width="72.28515625" style="15" customWidth="1"/>
    <col min="13570" max="13570" width="13.85546875" style="15" customWidth="1"/>
    <col min="13571" max="13571" width="12.140625" style="15" customWidth="1"/>
    <col min="13572" max="13572" width="11" style="15" customWidth="1"/>
    <col min="13573" max="13573" width="14.140625" style="15" customWidth="1"/>
    <col min="13574" max="13574" width="11.85546875" style="15" customWidth="1"/>
    <col min="13575" max="13575" width="9.5703125" style="15" customWidth="1"/>
    <col min="13576" max="13576" width="14.7109375" style="15" customWidth="1"/>
    <col min="13577" max="13577" width="11.7109375" style="15" customWidth="1"/>
    <col min="13578" max="13578" width="9.5703125" style="15" customWidth="1"/>
    <col min="13579" max="13579" width="14.28515625" style="15" customWidth="1"/>
    <col min="13580" max="13580" width="13.140625" style="15" customWidth="1"/>
    <col min="13581" max="13583" width="10.7109375" style="15" customWidth="1"/>
    <col min="13584" max="13584" width="9.140625" style="15"/>
    <col min="13585" max="13585" width="12.85546875" style="15" customWidth="1"/>
    <col min="13586" max="13586" width="23.42578125" style="15" customWidth="1"/>
    <col min="13587" max="13588" width="9.140625" style="15"/>
    <col min="13589" max="13589" width="10.5703125" style="15" bestFit="1" customWidth="1"/>
    <col min="13590" max="13590" width="11.28515625" style="15" customWidth="1"/>
    <col min="13591" max="13824" width="9.140625" style="15"/>
    <col min="13825" max="13825" width="72.28515625" style="15" customWidth="1"/>
    <col min="13826" max="13826" width="13.85546875" style="15" customWidth="1"/>
    <col min="13827" max="13827" width="12.140625" style="15" customWidth="1"/>
    <col min="13828" max="13828" width="11" style="15" customWidth="1"/>
    <col min="13829" max="13829" width="14.140625" style="15" customWidth="1"/>
    <col min="13830" max="13830" width="11.85546875" style="15" customWidth="1"/>
    <col min="13831" max="13831" width="9.5703125" style="15" customWidth="1"/>
    <col min="13832" max="13832" width="14.7109375" style="15" customWidth="1"/>
    <col min="13833" max="13833" width="11.7109375" style="15" customWidth="1"/>
    <col min="13834" max="13834" width="9.5703125" style="15" customWidth="1"/>
    <col min="13835" max="13835" width="14.28515625" style="15" customWidth="1"/>
    <col min="13836" max="13836" width="13.140625" style="15" customWidth="1"/>
    <col min="13837" max="13839" width="10.7109375" style="15" customWidth="1"/>
    <col min="13840" max="13840" width="9.140625" style="15"/>
    <col min="13841" max="13841" width="12.85546875" style="15" customWidth="1"/>
    <col min="13842" max="13842" width="23.42578125" style="15" customWidth="1"/>
    <col min="13843" max="13844" width="9.140625" style="15"/>
    <col min="13845" max="13845" width="10.5703125" style="15" bestFit="1" customWidth="1"/>
    <col min="13846" max="13846" width="11.28515625" style="15" customWidth="1"/>
    <col min="13847" max="14080" width="9.140625" style="15"/>
    <col min="14081" max="14081" width="72.28515625" style="15" customWidth="1"/>
    <col min="14082" max="14082" width="13.85546875" style="15" customWidth="1"/>
    <col min="14083" max="14083" width="12.140625" style="15" customWidth="1"/>
    <col min="14084" max="14084" width="11" style="15" customWidth="1"/>
    <col min="14085" max="14085" width="14.140625" style="15" customWidth="1"/>
    <col min="14086" max="14086" width="11.85546875" style="15" customWidth="1"/>
    <col min="14087" max="14087" width="9.5703125" style="15" customWidth="1"/>
    <col min="14088" max="14088" width="14.7109375" style="15" customWidth="1"/>
    <col min="14089" max="14089" width="11.7109375" style="15" customWidth="1"/>
    <col min="14090" max="14090" width="9.5703125" style="15" customWidth="1"/>
    <col min="14091" max="14091" width="14.28515625" style="15" customWidth="1"/>
    <col min="14092" max="14092" width="13.140625" style="15" customWidth="1"/>
    <col min="14093" max="14095" width="10.7109375" style="15" customWidth="1"/>
    <col min="14096" max="14096" width="9.140625" style="15"/>
    <col min="14097" max="14097" width="12.85546875" style="15" customWidth="1"/>
    <col min="14098" max="14098" width="23.42578125" style="15" customWidth="1"/>
    <col min="14099" max="14100" width="9.140625" style="15"/>
    <col min="14101" max="14101" width="10.5703125" style="15" bestFit="1" customWidth="1"/>
    <col min="14102" max="14102" width="11.28515625" style="15" customWidth="1"/>
    <col min="14103" max="14336" width="9.140625" style="15"/>
    <col min="14337" max="14337" width="72.28515625" style="15" customWidth="1"/>
    <col min="14338" max="14338" width="13.85546875" style="15" customWidth="1"/>
    <col min="14339" max="14339" width="12.140625" style="15" customWidth="1"/>
    <col min="14340" max="14340" width="11" style="15" customWidth="1"/>
    <col min="14341" max="14341" width="14.140625" style="15" customWidth="1"/>
    <col min="14342" max="14342" width="11.85546875" style="15" customWidth="1"/>
    <col min="14343" max="14343" width="9.5703125" style="15" customWidth="1"/>
    <col min="14344" max="14344" width="14.7109375" style="15" customWidth="1"/>
    <col min="14345" max="14345" width="11.7109375" style="15" customWidth="1"/>
    <col min="14346" max="14346" width="9.5703125" style="15" customWidth="1"/>
    <col min="14347" max="14347" width="14.28515625" style="15" customWidth="1"/>
    <col min="14348" max="14348" width="13.140625" style="15" customWidth="1"/>
    <col min="14349" max="14351" width="10.7109375" style="15" customWidth="1"/>
    <col min="14352" max="14352" width="9.140625" style="15"/>
    <col min="14353" max="14353" width="12.85546875" style="15" customWidth="1"/>
    <col min="14354" max="14354" width="23.42578125" style="15" customWidth="1"/>
    <col min="14355" max="14356" width="9.140625" style="15"/>
    <col min="14357" max="14357" width="10.5703125" style="15" bestFit="1" customWidth="1"/>
    <col min="14358" max="14358" width="11.28515625" style="15" customWidth="1"/>
    <col min="14359" max="14592" width="9.140625" style="15"/>
    <col min="14593" max="14593" width="72.28515625" style="15" customWidth="1"/>
    <col min="14594" max="14594" width="13.85546875" style="15" customWidth="1"/>
    <col min="14595" max="14595" width="12.140625" style="15" customWidth="1"/>
    <col min="14596" max="14596" width="11" style="15" customWidth="1"/>
    <col min="14597" max="14597" width="14.140625" style="15" customWidth="1"/>
    <col min="14598" max="14598" width="11.85546875" style="15" customWidth="1"/>
    <col min="14599" max="14599" width="9.5703125" style="15" customWidth="1"/>
    <col min="14600" max="14600" width="14.7109375" style="15" customWidth="1"/>
    <col min="14601" max="14601" width="11.7109375" style="15" customWidth="1"/>
    <col min="14602" max="14602" width="9.5703125" style="15" customWidth="1"/>
    <col min="14603" max="14603" width="14.28515625" style="15" customWidth="1"/>
    <col min="14604" max="14604" width="13.140625" style="15" customWidth="1"/>
    <col min="14605" max="14607" width="10.7109375" style="15" customWidth="1"/>
    <col min="14608" max="14608" width="9.140625" style="15"/>
    <col min="14609" max="14609" width="12.85546875" style="15" customWidth="1"/>
    <col min="14610" max="14610" width="23.42578125" style="15" customWidth="1"/>
    <col min="14611" max="14612" width="9.140625" style="15"/>
    <col min="14613" max="14613" width="10.5703125" style="15" bestFit="1" customWidth="1"/>
    <col min="14614" max="14614" width="11.28515625" style="15" customWidth="1"/>
    <col min="14615" max="14848" width="9.140625" style="15"/>
    <col min="14849" max="14849" width="72.28515625" style="15" customWidth="1"/>
    <col min="14850" max="14850" width="13.85546875" style="15" customWidth="1"/>
    <col min="14851" max="14851" width="12.140625" style="15" customWidth="1"/>
    <col min="14852" max="14852" width="11" style="15" customWidth="1"/>
    <col min="14853" max="14853" width="14.140625" style="15" customWidth="1"/>
    <col min="14854" max="14854" width="11.85546875" style="15" customWidth="1"/>
    <col min="14855" max="14855" width="9.5703125" style="15" customWidth="1"/>
    <col min="14856" max="14856" width="14.7109375" style="15" customWidth="1"/>
    <col min="14857" max="14857" width="11.7109375" style="15" customWidth="1"/>
    <col min="14858" max="14858" width="9.5703125" style="15" customWidth="1"/>
    <col min="14859" max="14859" width="14.28515625" style="15" customWidth="1"/>
    <col min="14860" max="14860" width="13.140625" style="15" customWidth="1"/>
    <col min="14861" max="14863" width="10.7109375" style="15" customWidth="1"/>
    <col min="14864" max="14864" width="9.140625" style="15"/>
    <col min="14865" max="14865" width="12.85546875" style="15" customWidth="1"/>
    <col min="14866" max="14866" width="23.42578125" style="15" customWidth="1"/>
    <col min="14867" max="14868" width="9.140625" style="15"/>
    <col min="14869" max="14869" width="10.5703125" style="15" bestFit="1" customWidth="1"/>
    <col min="14870" max="14870" width="11.28515625" style="15" customWidth="1"/>
    <col min="14871" max="15104" width="9.140625" style="15"/>
    <col min="15105" max="15105" width="72.28515625" style="15" customWidth="1"/>
    <col min="15106" max="15106" width="13.85546875" style="15" customWidth="1"/>
    <col min="15107" max="15107" width="12.140625" style="15" customWidth="1"/>
    <col min="15108" max="15108" width="11" style="15" customWidth="1"/>
    <col min="15109" max="15109" width="14.140625" style="15" customWidth="1"/>
    <col min="15110" max="15110" width="11.85546875" style="15" customWidth="1"/>
    <col min="15111" max="15111" width="9.5703125" style="15" customWidth="1"/>
    <col min="15112" max="15112" width="14.7109375" style="15" customWidth="1"/>
    <col min="15113" max="15113" width="11.7109375" style="15" customWidth="1"/>
    <col min="15114" max="15114" width="9.5703125" style="15" customWidth="1"/>
    <col min="15115" max="15115" width="14.28515625" style="15" customWidth="1"/>
    <col min="15116" max="15116" width="13.140625" style="15" customWidth="1"/>
    <col min="15117" max="15119" width="10.7109375" style="15" customWidth="1"/>
    <col min="15120" max="15120" width="9.140625" style="15"/>
    <col min="15121" max="15121" width="12.85546875" style="15" customWidth="1"/>
    <col min="15122" max="15122" width="23.42578125" style="15" customWidth="1"/>
    <col min="15123" max="15124" width="9.140625" style="15"/>
    <col min="15125" max="15125" width="10.5703125" style="15" bestFit="1" customWidth="1"/>
    <col min="15126" max="15126" width="11.28515625" style="15" customWidth="1"/>
    <col min="15127" max="15360" width="9.140625" style="15"/>
    <col min="15361" max="15361" width="72.28515625" style="15" customWidth="1"/>
    <col min="15362" max="15362" width="13.85546875" style="15" customWidth="1"/>
    <col min="15363" max="15363" width="12.140625" style="15" customWidth="1"/>
    <col min="15364" max="15364" width="11" style="15" customWidth="1"/>
    <col min="15365" max="15365" width="14.140625" style="15" customWidth="1"/>
    <col min="15366" max="15366" width="11.85546875" style="15" customWidth="1"/>
    <col min="15367" max="15367" width="9.5703125" style="15" customWidth="1"/>
    <col min="15368" max="15368" width="14.7109375" style="15" customWidth="1"/>
    <col min="15369" max="15369" width="11.7109375" style="15" customWidth="1"/>
    <col min="15370" max="15370" width="9.5703125" style="15" customWidth="1"/>
    <col min="15371" max="15371" width="14.28515625" style="15" customWidth="1"/>
    <col min="15372" max="15372" width="13.140625" style="15" customWidth="1"/>
    <col min="15373" max="15375" width="10.7109375" style="15" customWidth="1"/>
    <col min="15376" max="15376" width="9.140625" style="15"/>
    <col min="15377" max="15377" width="12.85546875" style="15" customWidth="1"/>
    <col min="15378" max="15378" width="23.42578125" style="15" customWidth="1"/>
    <col min="15379" max="15380" width="9.140625" style="15"/>
    <col min="15381" max="15381" width="10.5703125" style="15" bestFit="1" customWidth="1"/>
    <col min="15382" max="15382" width="11.28515625" style="15" customWidth="1"/>
    <col min="15383" max="15616" width="9.140625" style="15"/>
    <col min="15617" max="15617" width="72.28515625" style="15" customWidth="1"/>
    <col min="15618" max="15618" width="13.85546875" style="15" customWidth="1"/>
    <col min="15619" max="15619" width="12.140625" style="15" customWidth="1"/>
    <col min="15620" max="15620" width="11" style="15" customWidth="1"/>
    <col min="15621" max="15621" width="14.140625" style="15" customWidth="1"/>
    <col min="15622" max="15622" width="11.85546875" style="15" customWidth="1"/>
    <col min="15623" max="15623" width="9.5703125" style="15" customWidth="1"/>
    <col min="15624" max="15624" width="14.7109375" style="15" customWidth="1"/>
    <col min="15625" max="15625" width="11.7109375" style="15" customWidth="1"/>
    <col min="15626" max="15626" width="9.5703125" style="15" customWidth="1"/>
    <col min="15627" max="15627" width="14.28515625" style="15" customWidth="1"/>
    <col min="15628" max="15628" width="13.140625" style="15" customWidth="1"/>
    <col min="15629" max="15631" width="10.7109375" style="15" customWidth="1"/>
    <col min="15632" max="15632" width="9.140625" style="15"/>
    <col min="15633" max="15633" width="12.85546875" style="15" customWidth="1"/>
    <col min="15634" max="15634" width="23.42578125" style="15" customWidth="1"/>
    <col min="15635" max="15636" width="9.140625" style="15"/>
    <col min="15637" max="15637" width="10.5703125" style="15" bestFit="1" customWidth="1"/>
    <col min="15638" max="15638" width="11.28515625" style="15" customWidth="1"/>
    <col min="15639" max="15872" width="9.140625" style="15"/>
    <col min="15873" max="15873" width="72.28515625" style="15" customWidth="1"/>
    <col min="15874" max="15874" width="13.85546875" style="15" customWidth="1"/>
    <col min="15875" max="15875" width="12.140625" style="15" customWidth="1"/>
    <col min="15876" max="15876" width="11" style="15" customWidth="1"/>
    <col min="15877" max="15877" width="14.140625" style="15" customWidth="1"/>
    <col min="15878" max="15878" width="11.85546875" style="15" customWidth="1"/>
    <col min="15879" max="15879" width="9.5703125" style="15" customWidth="1"/>
    <col min="15880" max="15880" width="14.7109375" style="15" customWidth="1"/>
    <col min="15881" max="15881" width="11.7109375" style="15" customWidth="1"/>
    <col min="15882" max="15882" width="9.5703125" style="15" customWidth="1"/>
    <col min="15883" max="15883" width="14.28515625" style="15" customWidth="1"/>
    <col min="15884" max="15884" width="13.140625" style="15" customWidth="1"/>
    <col min="15885" max="15887" width="10.7109375" style="15" customWidth="1"/>
    <col min="15888" max="15888" width="9.140625" style="15"/>
    <col min="15889" max="15889" width="12.85546875" style="15" customWidth="1"/>
    <col min="15890" max="15890" width="23.42578125" style="15" customWidth="1"/>
    <col min="15891" max="15892" width="9.140625" style="15"/>
    <col min="15893" max="15893" width="10.5703125" style="15" bestFit="1" customWidth="1"/>
    <col min="15894" max="15894" width="11.28515625" style="15" customWidth="1"/>
    <col min="15895" max="16128" width="9.140625" style="15"/>
    <col min="16129" max="16129" width="72.28515625" style="15" customWidth="1"/>
    <col min="16130" max="16130" width="13.85546875" style="15" customWidth="1"/>
    <col min="16131" max="16131" width="12.140625" style="15" customWidth="1"/>
    <col min="16132" max="16132" width="11" style="15" customWidth="1"/>
    <col min="16133" max="16133" width="14.140625" style="15" customWidth="1"/>
    <col min="16134" max="16134" width="11.85546875" style="15" customWidth="1"/>
    <col min="16135" max="16135" width="9.5703125" style="15" customWidth="1"/>
    <col min="16136" max="16136" width="14.7109375" style="15" customWidth="1"/>
    <col min="16137" max="16137" width="11.7109375" style="15" customWidth="1"/>
    <col min="16138" max="16138" width="9.5703125" style="15" customWidth="1"/>
    <col min="16139" max="16139" width="14.28515625" style="15" customWidth="1"/>
    <col min="16140" max="16140" width="13.140625" style="15" customWidth="1"/>
    <col min="16141" max="16143" width="10.7109375" style="15" customWidth="1"/>
    <col min="16144" max="16144" width="9.140625" style="15"/>
    <col min="16145" max="16145" width="12.85546875" style="15" customWidth="1"/>
    <col min="16146" max="16146" width="23.42578125" style="15" customWidth="1"/>
    <col min="16147" max="16148" width="9.140625" style="15"/>
    <col min="16149" max="16149" width="10.5703125" style="15" bestFit="1" customWidth="1"/>
    <col min="16150" max="16150" width="11.28515625" style="15" customWidth="1"/>
    <col min="16151" max="16384" width="9.140625" style="15"/>
  </cols>
  <sheetData>
    <row r="1" spans="1:20" ht="25.5" customHeight="1" x14ac:dyDescent="0.35">
      <c r="A1" s="3190"/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</row>
    <row r="2" spans="1:20" ht="29.25" customHeight="1" x14ac:dyDescent="0.35">
      <c r="A2" s="3190" t="s">
        <v>32</v>
      </c>
      <c r="B2" s="3190"/>
      <c r="C2" s="3190"/>
      <c r="D2" s="3190"/>
      <c r="E2" s="3190"/>
      <c r="F2" s="3190"/>
      <c r="G2" s="3190"/>
      <c r="H2" s="3190"/>
      <c r="I2" s="3190"/>
      <c r="J2" s="3190"/>
      <c r="K2" s="3190"/>
      <c r="L2" s="3190"/>
      <c r="M2" s="3190"/>
      <c r="N2" s="3190"/>
      <c r="O2" s="3190"/>
      <c r="P2" s="3190"/>
    </row>
    <row r="3" spans="1:20" ht="24.75" customHeight="1" x14ac:dyDescent="0.35">
      <c r="A3" s="3190" t="s">
        <v>374</v>
      </c>
      <c r="B3" s="3190"/>
      <c r="C3" s="3190"/>
      <c r="D3" s="3190"/>
      <c r="E3" s="3190"/>
      <c r="F3" s="3190"/>
      <c r="G3" s="3190"/>
      <c r="H3" s="3190"/>
      <c r="I3" s="3190"/>
      <c r="J3" s="3190"/>
      <c r="K3" s="3190"/>
      <c r="L3" s="3190"/>
      <c r="M3" s="3190"/>
      <c r="N3" s="2098"/>
      <c r="O3" s="2098"/>
    </row>
    <row r="4" spans="1:20" ht="33" customHeight="1" thickBot="1" x14ac:dyDescent="0.4">
      <c r="A4" s="16"/>
    </row>
    <row r="5" spans="1:20" ht="33" customHeight="1" thickBot="1" x14ac:dyDescent="0.4">
      <c r="A5" s="3191" t="s">
        <v>9</v>
      </c>
      <c r="B5" s="3198" t="s">
        <v>19</v>
      </c>
      <c r="C5" s="3199"/>
      <c r="D5" s="3200"/>
      <c r="E5" s="3198" t="s">
        <v>20</v>
      </c>
      <c r="F5" s="3199"/>
      <c r="G5" s="3200"/>
      <c r="H5" s="3198" t="s">
        <v>31</v>
      </c>
      <c r="I5" s="3199"/>
      <c r="J5" s="3200"/>
      <c r="K5" s="3181" t="s">
        <v>21</v>
      </c>
      <c r="L5" s="3182"/>
      <c r="M5" s="3183"/>
      <c r="N5" s="30"/>
      <c r="O5" s="30"/>
    </row>
    <row r="6" spans="1:20" ht="33" customHeight="1" thickBot="1" x14ac:dyDescent="0.4">
      <c r="A6" s="3192"/>
      <c r="B6" s="3201" t="s">
        <v>5</v>
      </c>
      <c r="C6" s="3202"/>
      <c r="D6" s="3203"/>
      <c r="E6" s="3201" t="s">
        <v>5</v>
      </c>
      <c r="F6" s="3202"/>
      <c r="G6" s="3203"/>
      <c r="H6" s="3201" t="s">
        <v>5</v>
      </c>
      <c r="I6" s="3202"/>
      <c r="J6" s="3203"/>
      <c r="K6" s="3184"/>
      <c r="L6" s="3185"/>
      <c r="M6" s="3186"/>
      <c r="N6" s="30"/>
      <c r="O6" s="30"/>
    </row>
    <row r="7" spans="1:20" ht="99.75" customHeight="1" thickBot="1" x14ac:dyDescent="0.4">
      <c r="A7" s="3204"/>
      <c r="B7" s="210" t="s">
        <v>26</v>
      </c>
      <c r="C7" s="212" t="s">
        <v>27</v>
      </c>
      <c r="D7" s="214" t="s">
        <v>4</v>
      </c>
      <c r="E7" s="210" t="s">
        <v>26</v>
      </c>
      <c r="F7" s="212" t="s">
        <v>27</v>
      </c>
      <c r="G7" s="214" t="s">
        <v>4</v>
      </c>
      <c r="H7" s="210" t="s">
        <v>26</v>
      </c>
      <c r="I7" s="212" t="s">
        <v>27</v>
      </c>
      <c r="J7" s="214" t="s">
        <v>4</v>
      </c>
      <c r="K7" s="210" t="s">
        <v>26</v>
      </c>
      <c r="L7" s="212" t="s">
        <v>27</v>
      </c>
      <c r="M7" s="214" t="s">
        <v>4</v>
      </c>
      <c r="N7" s="30"/>
      <c r="O7" s="30"/>
    </row>
    <row r="8" spans="1:20" ht="36.75" customHeight="1" x14ac:dyDescent="0.35">
      <c r="A8" s="150" t="s">
        <v>22</v>
      </c>
      <c r="B8" s="69"/>
      <c r="C8" s="67"/>
      <c r="D8" s="1233"/>
      <c r="E8" s="69"/>
      <c r="F8" s="67"/>
      <c r="G8" s="14"/>
      <c r="H8" s="72"/>
      <c r="I8" s="222"/>
      <c r="J8" s="223"/>
      <c r="K8" s="149"/>
      <c r="L8" s="74"/>
      <c r="M8" s="75"/>
      <c r="N8" s="30"/>
      <c r="O8" s="30"/>
    </row>
    <row r="9" spans="1:20" ht="29.25" customHeight="1" x14ac:dyDescent="0.4">
      <c r="A9" s="238" t="s">
        <v>41</v>
      </c>
      <c r="B9" s="2641">
        <f>B17+B17</f>
        <v>0</v>
      </c>
      <c r="C9" s="2642">
        <f t="shared" ref="B9:J13" si="0">C25+C17</f>
        <v>29</v>
      </c>
      <c r="D9" s="2643">
        <f>D25+D17</f>
        <v>29</v>
      </c>
      <c r="E9" s="2641">
        <f t="shared" si="0"/>
        <v>0</v>
      </c>
      <c r="F9" s="2642">
        <f t="shared" si="0"/>
        <v>16</v>
      </c>
      <c r="G9" s="2643">
        <f t="shared" si="0"/>
        <v>16</v>
      </c>
      <c r="H9" s="2641">
        <f t="shared" si="0"/>
        <v>0</v>
      </c>
      <c r="I9" s="2642">
        <f t="shared" si="0"/>
        <v>0</v>
      </c>
      <c r="J9" s="2643">
        <f t="shared" si="0"/>
        <v>0</v>
      </c>
      <c r="K9" s="2658">
        <f t="shared" ref="K9:M13" si="1">B9+E9+H9</f>
        <v>0</v>
      </c>
      <c r="L9" s="2659">
        <f t="shared" si="1"/>
        <v>45</v>
      </c>
      <c r="M9" s="2660">
        <f t="shared" si="1"/>
        <v>45</v>
      </c>
      <c r="N9" s="30"/>
      <c r="O9" s="30"/>
    </row>
    <row r="10" spans="1:20" ht="27.75" hidden="1" customHeight="1" x14ac:dyDescent="0.4">
      <c r="A10" s="238" t="s">
        <v>42</v>
      </c>
      <c r="B10" s="2641">
        <f t="shared" si="0"/>
        <v>0</v>
      </c>
      <c r="C10" s="2642">
        <f t="shared" si="0"/>
        <v>0</v>
      </c>
      <c r="D10" s="2643">
        <f t="shared" si="0"/>
        <v>0</v>
      </c>
      <c r="E10" s="2641">
        <f t="shared" si="0"/>
        <v>0</v>
      </c>
      <c r="F10" s="2642">
        <f t="shared" si="0"/>
        <v>0</v>
      </c>
      <c r="G10" s="2643">
        <f t="shared" si="0"/>
        <v>0</v>
      </c>
      <c r="H10" s="2641">
        <f t="shared" si="0"/>
        <v>0</v>
      </c>
      <c r="I10" s="2642">
        <f t="shared" si="0"/>
        <v>0</v>
      </c>
      <c r="J10" s="2643">
        <f t="shared" si="0"/>
        <v>0</v>
      </c>
      <c r="K10" s="2658">
        <f t="shared" si="1"/>
        <v>0</v>
      </c>
      <c r="L10" s="2659">
        <f t="shared" si="1"/>
        <v>0</v>
      </c>
      <c r="M10" s="2660">
        <f t="shared" si="1"/>
        <v>0</v>
      </c>
      <c r="N10" s="30"/>
      <c r="O10" s="30"/>
    </row>
    <row r="11" spans="1:20" ht="27.75" customHeight="1" thickBot="1" x14ac:dyDescent="0.45">
      <c r="A11" s="238" t="s">
        <v>43</v>
      </c>
      <c r="B11" s="2641">
        <f t="shared" si="0"/>
        <v>0</v>
      </c>
      <c r="C11" s="2642">
        <f t="shared" si="0"/>
        <v>1</v>
      </c>
      <c r="D11" s="2643">
        <f t="shared" si="0"/>
        <v>1</v>
      </c>
      <c r="E11" s="2641">
        <f t="shared" si="0"/>
        <v>0</v>
      </c>
      <c r="F11" s="2642">
        <f t="shared" si="0"/>
        <v>1</v>
      </c>
      <c r="G11" s="2643">
        <f t="shared" si="0"/>
        <v>1</v>
      </c>
      <c r="H11" s="2641">
        <f t="shared" si="0"/>
        <v>0</v>
      </c>
      <c r="I11" s="2642">
        <f t="shared" si="0"/>
        <v>0</v>
      </c>
      <c r="J11" s="2643">
        <f t="shared" si="0"/>
        <v>0</v>
      </c>
      <c r="K11" s="2658">
        <f t="shared" si="1"/>
        <v>0</v>
      </c>
      <c r="L11" s="2659">
        <f t="shared" si="1"/>
        <v>2</v>
      </c>
      <c r="M11" s="2660">
        <f t="shared" si="1"/>
        <v>2</v>
      </c>
      <c r="N11" s="30"/>
      <c r="O11" s="30"/>
    </row>
    <row r="12" spans="1:20" ht="30.75" hidden="1" customHeight="1" x14ac:dyDescent="0.4">
      <c r="A12" s="184"/>
      <c r="B12" s="2641"/>
      <c r="C12" s="2642"/>
      <c r="D12" s="2643"/>
      <c r="E12" s="2641">
        <f t="shared" si="0"/>
        <v>0</v>
      </c>
      <c r="F12" s="2642">
        <f t="shared" si="0"/>
        <v>0</v>
      </c>
      <c r="G12" s="2643">
        <f t="shared" si="0"/>
        <v>0</v>
      </c>
      <c r="H12" s="2641">
        <f t="shared" si="0"/>
        <v>0</v>
      </c>
      <c r="I12" s="2642">
        <f t="shared" si="0"/>
        <v>0</v>
      </c>
      <c r="J12" s="2643">
        <f t="shared" si="0"/>
        <v>0</v>
      </c>
      <c r="K12" s="2658">
        <f t="shared" si="1"/>
        <v>0</v>
      </c>
      <c r="L12" s="2659">
        <f t="shared" si="1"/>
        <v>0</v>
      </c>
      <c r="M12" s="2660">
        <f t="shared" si="1"/>
        <v>0</v>
      </c>
      <c r="N12" s="30"/>
      <c r="O12" s="30"/>
    </row>
    <row r="13" spans="1:20" ht="32.25" hidden="1" customHeight="1" x14ac:dyDescent="0.4">
      <c r="A13" s="185"/>
      <c r="B13" s="2641">
        <f>B28+B20</f>
        <v>0</v>
      </c>
      <c r="C13" s="2642">
        <f>C28+C20</f>
        <v>0</v>
      </c>
      <c r="D13" s="2643">
        <f>D28+D20</f>
        <v>0</v>
      </c>
      <c r="E13" s="2641">
        <f t="shared" si="0"/>
        <v>0</v>
      </c>
      <c r="F13" s="2642">
        <f t="shared" si="0"/>
        <v>0</v>
      </c>
      <c r="G13" s="2643">
        <f t="shared" si="0"/>
        <v>0</v>
      </c>
      <c r="H13" s="2641">
        <f t="shared" si="0"/>
        <v>0</v>
      </c>
      <c r="I13" s="2642">
        <f t="shared" si="0"/>
        <v>0</v>
      </c>
      <c r="J13" s="2643">
        <f t="shared" si="0"/>
        <v>0</v>
      </c>
      <c r="K13" s="2658">
        <f t="shared" si="1"/>
        <v>0</v>
      </c>
      <c r="L13" s="2659">
        <f t="shared" si="1"/>
        <v>0</v>
      </c>
      <c r="M13" s="2660">
        <f t="shared" si="1"/>
        <v>0</v>
      </c>
      <c r="N13" s="30"/>
      <c r="O13" s="30"/>
    </row>
    <row r="14" spans="1:20" ht="56.25" customHeight="1" thickBot="1" x14ac:dyDescent="0.4">
      <c r="A14" s="17" t="s">
        <v>12</v>
      </c>
      <c r="B14" s="2644">
        <f>SUM(B8:B13)</f>
        <v>0</v>
      </c>
      <c r="C14" s="2644">
        <f t="shared" ref="C14:M14" si="2">SUM(C8:C13)</f>
        <v>30</v>
      </c>
      <c r="D14" s="2644">
        <f t="shared" si="2"/>
        <v>30</v>
      </c>
      <c r="E14" s="2644">
        <f t="shared" si="2"/>
        <v>0</v>
      </c>
      <c r="F14" s="2644">
        <f t="shared" si="2"/>
        <v>17</v>
      </c>
      <c r="G14" s="2644">
        <f t="shared" si="2"/>
        <v>17</v>
      </c>
      <c r="H14" s="2644">
        <f t="shared" si="2"/>
        <v>0</v>
      </c>
      <c r="I14" s="2644">
        <f t="shared" si="2"/>
        <v>0</v>
      </c>
      <c r="J14" s="2644">
        <f t="shared" si="2"/>
        <v>0</v>
      </c>
      <c r="K14" s="2644">
        <f t="shared" si="2"/>
        <v>0</v>
      </c>
      <c r="L14" s="2644">
        <f t="shared" si="2"/>
        <v>47</v>
      </c>
      <c r="M14" s="2645">
        <f t="shared" si="2"/>
        <v>47</v>
      </c>
      <c r="N14" s="30"/>
      <c r="O14" s="30"/>
    </row>
    <row r="15" spans="1:20" ht="27" customHeight="1" thickBot="1" x14ac:dyDescent="0.4">
      <c r="A15" s="17" t="s">
        <v>23</v>
      </c>
      <c r="B15" s="2646"/>
      <c r="C15" s="2647"/>
      <c r="D15" s="2648"/>
      <c r="E15" s="2646"/>
      <c r="F15" s="2647"/>
      <c r="G15" s="2648"/>
      <c r="H15" s="2646"/>
      <c r="I15" s="2647"/>
      <c r="J15" s="2648"/>
      <c r="K15" s="2649"/>
      <c r="L15" s="2647"/>
      <c r="M15" s="2650"/>
      <c r="N15" s="30"/>
      <c r="O15" s="30"/>
    </row>
    <row r="16" spans="1:20" ht="31.5" customHeight="1" thickBot="1" x14ac:dyDescent="0.45">
      <c r="A16" s="39" t="s">
        <v>11</v>
      </c>
      <c r="B16" s="2646"/>
      <c r="C16" s="2681"/>
      <c r="D16" s="2682"/>
      <c r="E16" s="2646"/>
      <c r="F16" s="2681"/>
      <c r="G16" s="2682"/>
      <c r="H16" s="2646"/>
      <c r="I16" s="2681"/>
      <c r="J16" s="2682"/>
      <c r="K16" s="2649"/>
      <c r="L16" s="2683"/>
      <c r="M16" s="2684"/>
      <c r="N16" s="27"/>
      <c r="O16" s="27"/>
    </row>
    <row r="17" spans="1:15" ht="24.95" customHeight="1" x14ac:dyDescent="0.4">
      <c r="A17" s="238" t="s">
        <v>41</v>
      </c>
      <c r="B17" s="2651"/>
      <c r="C17" s="2651">
        <v>29</v>
      </c>
      <c r="D17" s="2652">
        <f>SUM(B17:C17)</f>
        <v>29</v>
      </c>
      <c r="E17" s="2651"/>
      <c r="F17" s="2651">
        <v>16</v>
      </c>
      <c r="G17" s="2652">
        <f>SUM(E17:F17)</f>
        <v>16</v>
      </c>
      <c r="H17" s="2651">
        <v>0</v>
      </c>
      <c r="I17" s="2651">
        <v>0</v>
      </c>
      <c r="J17" s="2652">
        <f>SUM(H17:I17)</f>
        <v>0</v>
      </c>
      <c r="K17" s="2653">
        <f t="shared" ref="K17:M21" si="3">B17+E17+H17</f>
        <v>0</v>
      </c>
      <c r="L17" s="2654">
        <f t="shared" si="3"/>
        <v>45</v>
      </c>
      <c r="M17" s="2655">
        <f t="shared" si="3"/>
        <v>45</v>
      </c>
      <c r="N17" s="24"/>
      <c r="O17" s="24"/>
    </row>
    <row r="18" spans="1:15" ht="24.95" hidden="1" customHeight="1" x14ac:dyDescent="0.4">
      <c r="A18" s="238" t="s">
        <v>42</v>
      </c>
      <c r="B18" s="2656"/>
      <c r="C18" s="2656"/>
      <c r="D18" s="2657">
        <f>SUM(B18:C18)</f>
        <v>0</v>
      </c>
      <c r="E18" s="2656"/>
      <c r="F18" s="2656"/>
      <c r="G18" s="2657">
        <f>SUM(E18:F18)</f>
        <v>0</v>
      </c>
      <c r="H18" s="2656">
        <v>0</v>
      </c>
      <c r="I18" s="2656">
        <v>0</v>
      </c>
      <c r="J18" s="2657">
        <f>SUM(H18:I18)</f>
        <v>0</v>
      </c>
      <c r="K18" s="2658">
        <f t="shared" si="3"/>
        <v>0</v>
      </c>
      <c r="L18" s="2659">
        <f t="shared" si="3"/>
        <v>0</v>
      </c>
      <c r="M18" s="2660">
        <f t="shared" si="3"/>
        <v>0</v>
      </c>
      <c r="N18" s="24"/>
      <c r="O18" s="24"/>
    </row>
    <row r="19" spans="1:15" ht="33.75" customHeight="1" thickBot="1" x14ac:dyDescent="0.45">
      <c r="A19" s="238" t="s">
        <v>43</v>
      </c>
      <c r="B19" s="2656"/>
      <c r="C19" s="2656">
        <v>1</v>
      </c>
      <c r="D19" s="2657">
        <f>SUM(B19:C19)</f>
        <v>1</v>
      </c>
      <c r="E19" s="2656"/>
      <c r="F19" s="2656">
        <v>1</v>
      </c>
      <c r="G19" s="2657">
        <f>SUM(E19:F19)</f>
        <v>1</v>
      </c>
      <c r="H19" s="2656">
        <v>0</v>
      </c>
      <c r="I19" s="2656">
        <v>0</v>
      </c>
      <c r="J19" s="2657">
        <f>SUM(H19:I19)</f>
        <v>0</v>
      </c>
      <c r="K19" s="2658">
        <f t="shared" si="3"/>
        <v>0</v>
      </c>
      <c r="L19" s="2659">
        <f t="shared" si="3"/>
        <v>2</v>
      </c>
      <c r="M19" s="2660">
        <f t="shared" si="3"/>
        <v>2</v>
      </c>
      <c r="N19" s="24"/>
      <c r="O19" s="24"/>
    </row>
    <row r="20" spans="1:15" ht="29.25" hidden="1" customHeight="1" x14ac:dyDescent="0.4">
      <c r="A20" s="184"/>
      <c r="B20" s="2656">
        <v>0</v>
      </c>
      <c r="C20" s="2656">
        <v>0</v>
      </c>
      <c r="D20" s="2657">
        <f>SUM(B20:C20)</f>
        <v>0</v>
      </c>
      <c r="E20" s="2656">
        <v>0</v>
      </c>
      <c r="F20" s="2656">
        <v>0</v>
      </c>
      <c r="G20" s="2657">
        <f>SUM(E20:F20)</f>
        <v>0</v>
      </c>
      <c r="H20" s="2656">
        <v>0</v>
      </c>
      <c r="I20" s="2656">
        <v>0</v>
      </c>
      <c r="J20" s="2657">
        <f>SUM(H20:I20)</f>
        <v>0</v>
      </c>
      <c r="K20" s="2658">
        <f t="shared" si="3"/>
        <v>0</v>
      </c>
      <c r="L20" s="2659">
        <f t="shared" si="3"/>
        <v>0</v>
      </c>
      <c r="M20" s="2660">
        <f t="shared" si="3"/>
        <v>0</v>
      </c>
      <c r="N20" s="24"/>
      <c r="O20" s="24"/>
    </row>
    <row r="21" spans="1:15" ht="43.5" hidden="1" customHeight="1" x14ac:dyDescent="0.4">
      <c r="A21" s="185"/>
      <c r="B21" s="2661">
        <v>0</v>
      </c>
      <c r="C21" s="2662">
        <v>0</v>
      </c>
      <c r="D21" s="2663">
        <f>SUM(B21:C21)</f>
        <v>0</v>
      </c>
      <c r="E21" s="2661">
        <v>0</v>
      </c>
      <c r="F21" s="2662">
        <v>0</v>
      </c>
      <c r="G21" s="2663">
        <f>SUM(E21:F21)</f>
        <v>0</v>
      </c>
      <c r="H21" s="2661">
        <v>0</v>
      </c>
      <c r="I21" s="2662">
        <v>0</v>
      </c>
      <c r="J21" s="2663">
        <f>SUM(H21:I21)</f>
        <v>0</v>
      </c>
      <c r="K21" s="2658">
        <f t="shared" si="3"/>
        <v>0</v>
      </c>
      <c r="L21" s="2659">
        <f t="shared" si="3"/>
        <v>0</v>
      </c>
      <c r="M21" s="2660">
        <f t="shared" si="3"/>
        <v>0</v>
      </c>
      <c r="N21" s="31"/>
      <c r="O21" s="31"/>
    </row>
    <row r="22" spans="1:15" ht="24.95" customHeight="1" thickBot="1" x14ac:dyDescent="0.4">
      <c r="A22" s="2" t="s">
        <v>8</v>
      </c>
      <c r="B22" s="2664">
        <f>SUM(B17:B21)</f>
        <v>0</v>
      </c>
      <c r="C22" s="2664">
        <f>SUM(C17:C21)</f>
        <v>30</v>
      </c>
      <c r="D22" s="2664">
        <f>SUM(D17:D21)</f>
        <v>30</v>
      </c>
      <c r="E22" s="2664">
        <f t="shared" ref="E22:M22" si="4">SUM(E17:E21)</f>
        <v>0</v>
      </c>
      <c r="F22" s="2664">
        <f t="shared" si="4"/>
        <v>17</v>
      </c>
      <c r="G22" s="2665">
        <f t="shared" si="4"/>
        <v>17</v>
      </c>
      <c r="H22" s="2664">
        <f>SUM(H17:H21)</f>
        <v>0</v>
      </c>
      <c r="I22" s="2664">
        <f>SUM(I17:I21)</f>
        <v>0</v>
      </c>
      <c r="J22" s="2665">
        <f>SUM(J17:J21)</f>
        <v>0</v>
      </c>
      <c r="K22" s="2664">
        <f t="shared" si="4"/>
        <v>0</v>
      </c>
      <c r="L22" s="2664">
        <f t="shared" si="4"/>
        <v>47</v>
      </c>
      <c r="M22" s="2665">
        <f t="shared" si="4"/>
        <v>47</v>
      </c>
      <c r="N22" s="31"/>
      <c r="O22" s="31"/>
    </row>
    <row r="23" spans="1:15" ht="51.75" customHeight="1" x14ac:dyDescent="0.4">
      <c r="A23" s="211" t="s">
        <v>25</v>
      </c>
      <c r="B23" s="2666"/>
      <c r="C23" s="2667"/>
      <c r="D23" s="2668"/>
      <c r="E23" s="2666"/>
      <c r="F23" s="2667"/>
      <c r="G23" s="2668"/>
      <c r="H23" s="2669"/>
      <c r="I23" s="2670"/>
      <c r="J23" s="2671"/>
      <c r="K23" s="2672"/>
      <c r="L23" s="2673"/>
      <c r="M23" s="2674"/>
      <c r="N23" s="24"/>
      <c r="O23" s="24"/>
    </row>
    <row r="24" spans="1:15" ht="24.95" customHeight="1" x14ac:dyDescent="0.4">
      <c r="A24" s="238" t="s">
        <v>41</v>
      </c>
      <c r="B24" s="2641">
        <v>0</v>
      </c>
      <c r="C24" s="2642">
        <v>0</v>
      </c>
      <c r="D24" s="2657">
        <f>SUM(B24:C24)</f>
        <v>0</v>
      </c>
      <c r="E24" s="2656">
        <v>0</v>
      </c>
      <c r="F24" s="2643">
        <v>0</v>
      </c>
      <c r="G24" s="2657">
        <f>SUM(E24:F24)</f>
        <v>0</v>
      </c>
      <c r="H24" s="2656">
        <v>0</v>
      </c>
      <c r="I24" s="2656">
        <v>0</v>
      </c>
      <c r="J24" s="2657">
        <f>SUM(H24:I24)</f>
        <v>0</v>
      </c>
      <c r="K24" s="2658">
        <f t="shared" ref="K24:M28" si="5">B24+E24+H24</f>
        <v>0</v>
      </c>
      <c r="L24" s="2659">
        <f t="shared" si="5"/>
        <v>0</v>
      </c>
      <c r="M24" s="2660">
        <f t="shared" si="5"/>
        <v>0</v>
      </c>
      <c r="N24" s="24"/>
      <c r="O24" s="24"/>
    </row>
    <row r="25" spans="1:15" ht="33" hidden="1" customHeight="1" x14ac:dyDescent="0.4">
      <c r="A25" s="238" t="s">
        <v>42</v>
      </c>
      <c r="B25" s="2641">
        <v>0</v>
      </c>
      <c r="C25" s="2642">
        <v>0</v>
      </c>
      <c r="D25" s="2657">
        <f>SUM(B25:C25)</f>
        <v>0</v>
      </c>
      <c r="E25" s="2656">
        <v>0</v>
      </c>
      <c r="F25" s="2643">
        <v>0</v>
      </c>
      <c r="G25" s="2657">
        <f>SUM(E25:F25)</f>
        <v>0</v>
      </c>
      <c r="H25" s="2656">
        <v>0</v>
      </c>
      <c r="I25" s="2656">
        <v>0</v>
      </c>
      <c r="J25" s="2657">
        <f>SUM(H25:I25)</f>
        <v>0</v>
      </c>
      <c r="K25" s="2658">
        <f t="shared" si="5"/>
        <v>0</v>
      </c>
      <c r="L25" s="2659">
        <f t="shared" si="5"/>
        <v>0</v>
      </c>
      <c r="M25" s="2660">
        <f t="shared" si="5"/>
        <v>0</v>
      </c>
      <c r="N25" s="24"/>
      <c r="O25" s="24"/>
    </row>
    <row r="26" spans="1:15" ht="32.25" customHeight="1" thickBot="1" x14ac:dyDescent="0.45">
      <c r="A26" s="238" t="s">
        <v>43</v>
      </c>
      <c r="B26" s="2641">
        <v>0</v>
      </c>
      <c r="C26" s="2642">
        <v>0</v>
      </c>
      <c r="D26" s="2657">
        <f>SUM(B26:C26)</f>
        <v>0</v>
      </c>
      <c r="E26" s="2656">
        <v>0</v>
      </c>
      <c r="F26" s="2643">
        <v>0</v>
      </c>
      <c r="G26" s="2657">
        <f>SUM(E26:F26)</f>
        <v>0</v>
      </c>
      <c r="H26" s="2656">
        <v>0</v>
      </c>
      <c r="I26" s="2656">
        <v>0</v>
      </c>
      <c r="J26" s="2657">
        <f>SUM(H26:I26)</f>
        <v>0</v>
      </c>
      <c r="K26" s="2658">
        <f t="shared" si="5"/>
        <v>0</v>
      </c>
      <c r="L26" s="2659">
        <f t="shared" si="5"/>
        <v>0</v>
      </c>
      <c r="M26" s="2660">
        <f t="shared" si="5"/>
        <v>0</v>
      </c>
      <c r="N26" s="31"/>
      <c r="O26" s="31"/>
    </row>
    <row r="27" spans="1:15" ht="32.25" hidden="1" customHeight="1" x14ac:dyDescent="0.4">
      <c r="A27" s="184"/>
      <c r="B27" s="2641">
        <v>0</v>
      </c>
      <c r="C27" s="2642">
        <v>0</v>
      </c>
      <c r="D27" s="2657">
        <f>SUM(B27:C27)</f>
        <v>0</v>
      </c>
      <c r="E27" s="2656">
        <v>0</v>
      </c>
      <c r="F27" s="2643">
        <v>0</v>
      </c>
      <c r="G27" s="2657">
        <f>SUM(E27:F27)</f>
        <v>0</v>
      </c>
      <c r="H27" s="2656">
        <v>0</v>
      </c>
      <c r="I27" s="2656">
        <v>0</v>
      </c>
      <c r="J27" s="2657">
        <f>SUM(H27:I27)</f>
        <v>0</v>
      </c>
      <c r="K27" s="2658">
        <f t="shared" si="5"/>
        <v>0</v>
      </c>
      <c r="L27" s="2659">
        <f t="shared" si="5"/>
        <v>0</v>
      </c>
      <c r="M27" s="2660">
        <f t="shared" si="5"/>
        <v>0</v>
      </c>
      <c r="N27" s="32"/>
      <c r="O27" s="32"/>
    </row>
    <row r="28" spans="1:15" ht="29.25" hidden="1" customHeight="1" x14ac:dyDescent="0.4">
      <c r="A28" s="185"/>
      <c r="B28" s="2641">
        <v>0</v>
      </c>
      <c r="C28" s="2642">
        <v>0</v>
      </c>
      <c r="D28" s="2657">
        <f>SUM(B28:C28)</f>
        <v>0</v>
      </c>
      <c r="E28" s="2656">
        <v>0</v>
      </c>
      <c r="F28" s="2643">
        <v>0</v>
      </c>
      <c r="G28" s="2657">
        <f>SUM(E28:F28)</f>
        <v>0</v>
      </c>
      <c r="H28" s="2656">
        <v>0</v>
      </c>
      <c r="I28" s="2656">
        <v>0</v>
      </c>
      <c r="J28" s="2657">
        <f>SUM(H28:I28)</f>
        <v>0</v>
      </c>
      <c r="K28" s="2658">
        <f t="shared" si="5"/>
        <v>0</v>
      </c>
      <c r="L28" s="2659">
        <f t="shared" si="5"/>
        <v>0</v>
      </c>
      <c r="M28" s="2660">
        <f t="shared" si="5"/>
        <v>0</v>
      </c>
      <c r="N28" s="31"/>
      <c r="O28" s="31"/>
    </row>
    <row r="29" spans="1:15" ht="54.75" customHeight="1" thickBot="1" x14ac:dyDescent="0.4">
      <c r="A29" s="2" t="s">
        <v>13</v>
      </c>
      <c r="B29" s="2675">
        <f t="shared" ref="B29:M29" si="6">SUM(B24:B28)</f>
        <v>0</v>
      </c>
      <c r="C29" s="2675">
        <f t="shared" si="6"/>
        <v>0</v>
      </c>
      <c r="D29" s="2675">
        <f t="shared" si="6"/>
        <v>0</v>
      </c>
      <c r="E29" s="2675">
        <f t="shared" si="6"/>
        <v>0</v>
      </c>
      <c r="F29" s="2675">
        <f t="shared" si="6"/>
        <v>0</v>
      </c>
      <c r="G29" s="2675">
        <f t="shared" si="6"/>
        <v>0</v>
      </c>
      <c r="H29" s="2676">
        <f t="shared" si="6"/>
        <v>0</v>
      </c>
      <c r="I29" s="2676">
        <f t="shared" si="6"/>
        <v>0</v>
      </c>
      <c r="J29" s="2676">
        <f t="shared" si="6"/>
        <v>0</v>
      </c>
      <c r="K29" s="2675">
        <f t="shared" si="6"/>
        <v>0</v>
      </c>
      <c r="L29" s="2675">
        <f t="shared" si="6"/>
        <v>0</v>
      </c>
      <c r="M29" s="2665">
        <f t="shared" si="6"/>
        <v>0</v>
      </c>
      <c r="N29" s="24"/>
      <c r="O29" s="24"/>
    </row>
    <row r="30" spans="1:15" ht="30" customHeight="1" thickBot="1" x14ac:dyDescent="0.4">
      <c r="A30" s="33" t="s">
        <v>10</v>
      </c>
      <c r="B30" s="2644">
        <f t="shared" ref="B30:M30" si="7">B22</f>
        <v>0</v>
      </c>
      <c r="C30" s="2644">
        <f t="shared" si="7"/>
        <v>30</v>
      </c>
      <c r="D30" s="2644">
        <f t="shared" si="7"/>
        <v>30</v>
      </c>
      <c r="E30" s="2644">
        <f t="shared" si="7"/>
        <v>0</v>
      </c>
      <c r="F30" s="2644">
        <f t="shared" si="7"/>
        <v>17</v>
      </c>
      <c r="G30" s="2677">
        <f t="shared" si="7"/>
        <v>17</v>
      </c>
      <c r="H30" s="2677">
        <f t="shared" si="7"/>
        <v>0</v>
      </c>
      <c r="I30" s="2677">
        <f t="shared" si="7"/>
        <v>0</v>
      </c>
      <c r="J30" s="2677">
        <f t="shared" si="7"/>
        <v>0</v>
      </c>
      <c r="K30" s="2677">
        <f t="shared" si="7"/>
        <v>0</v>
      </c>
      <c r="L30" s="2677">
        <f t="shared" si="7"/>
        <v>47</v>
      </c>
      <c r="M30" s="2645">
        <f t="shared" si="7"/>
        <v>47</v>
      </c>
      <c r="N30" s="34"/>
      <c r="O30" s="34"/>
    </row>
    <row r="31" spans="1:15" ht="36.75" thickBot="1" x14ac:dyDescent="0.4">
      <c r="A31" s="33" t="s">
        <v>14</v>
      </c>
      <c r="B31" s="2644">
        <f t="shared" ref="B31:M31" si="8">B29</f>
        <v>0</v>
      </c>
      <c r="C31" s="2644">
        <f t="shared" si="8"/>
        <v>0</v>
      </c>
      <c r="D31" s="2644">
        <f t="shared" si="8"/>
        <v>0</v>
      </c>
      <c r="E31" s="2644">
        <f t="shared" si="8"/>
        <v>0</v>
      </c>
      <c r="F31" s="2644">
        <f t="shared" si="8"/>
        <v>0</v>
      </c>
      <c r="G31" s="2677">
        <f t="shared" si="8"/>
        <v>0</v>
      </c>
      <c r="H31" s="2677">
        <f t="shared" si="8"/>
        <v>0</v>
      </c>
      <c r="I31" s="2677">
        <f t="shared" si="8"/>
        <v>0</v>
      </c>
      <c r="J31" s="2677">
        <f t="shared" si="8"/>
        <v>0</v>
      </c>
      <c r="K31" s="2677">
        <f t="shared" si="8"/>
        <v>0</v>
      </c>
      <c r="L31" s="2677">
        <f t="shared" si="8"/>
        <v>0</v>
      </c>
      <c r="M31" s="2645">
        <f t="shared" si="8"/>
        <v>0</v>
      </c>
      <c r="N31" s="25"/>
      <c r="O31" s="25"/>
    </row>
    <row r="32" spans="1:15" ht="42.75" customHeight="1" thickBot="1" x14ac:dyDescent="0.45">
      <c r="A32" s="3" t="s">
        <v>15</v>
      </c>
      <c r="B32" s="2678">
        <f t="shared" ref="B32:M32" si="9">SUM(B30:B31)</f>
        <v>0</v>
      </c>
      <c r="C32" s="2678">
        <f t="shared" si="9"/>
        <v>30</v>
      </c>
      <c r="D32" s="2678">
        <f t="shared" si="9"/>
        <v>30</v>
      </c>
      <c r="E32" s="2678">
        <f t="shared" si="9"/>
        <v>0</v>
      </c>
      <c r="F32" s="2678">
        <f t="shared" si="9"/>
        <v>17</v>
      </c>
      <c r="G32" s="2679">
        <f t="shared" si="9"/>
        <v>17</v>
      </c>
      <c r="H32" s="2679">
        <f t="shared" si="9"/>
        <v>0</v>
      </c>
      <c r="I32" s="2679">
        <f t="shared" si="9"/>
        <v>0</v>
      </c>
      <c r="J32" s="2679">
        <f t="shared" si="9"/>
        <v>0</v>
      </c>
      <c r="K32" s="2679">
        <f t="shared" si="9"/>
        <v>0</v>
      </c>
      <c r="L32" s="2679">
        <f t="shared" si="9"/>
        <v>47</v>
      </c>
      <c r="M32" s="2680">
        <f t="shared" si="9"/>
        <v>47</v>
      </c>
      <c r="N32" s="25"/>
      <c r="O32" s="25"/>
    </row>
    <row r="33" spans="1:16" ht="43.5" customHeight="1" x14ac:dyDescent="0.3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6" ht="25.5" hidden="1" customHeight="1" x14ac:dyDescent="0.3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8"/>
    </row>
    <row r="35" spans="1:16" ht="37.5" customHeight="1" x14ac:dyDescent="0.35">
      <c r="A35" s="3194" t="s">
        <v>45</v>
      </c>
      <c r="B35" s="3194"/>
      <c r="C35" s="3194"/>
      <c r="D35" s="3194"/>
      <c r="E35" s="3194"/>
      <c r="F35" s="3194"/>
      <c r="G35" s="3194"/>
      <c r="H35" s="3194"/>
      <c r="I35" s="3194"/>
      <c r="J35" s="3194"/>
      <c r="K35" s="3194"/>
      <c r="L35" s="3194"/>
      <c r="M35" s="3194"/>
      <c r="N35" s="3194"/>
      <c r="O35" s="3194"/>
      <c r="P35" s="3194"/>
    </row>
    <row r="36" spans="1:16" ht="26.25" customHeight="1" x14ac:dyDescent="0.3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7" workbookViewId="0">
      <selection activeCell="S23" sqref="S23"/>
    </sheetView>
  </sheetViews>
  <sheetFormatPr defaultRowHeight="12.75" x14ac:dyDescent="0.2"/>
  <cols>
    <col min="1" max="1" width="37.5703125" style="244" customWidth="1"/>
    <col min="2" max="3" width="7.7109375" style="244" customWidth="1"/>
    <col min="4" max="4" width="5.85546875" style="244" customWidth="1"/>
    <col min="5" max="5" width="7.5703125" style="244" customWidth="1"/>
    <col min="6" max="6" width="7.7109375" style="244" customWidth="1"/>
    <col min="7" max="7" width="5" style="244" customWidth="1"/>
    <col min="8" max="8" width="7.28515625" style="244" customWidth="1"/>
    <col min="9" max="9" width="7.42578125" style="244" customWidth="1"/>
    <col min="10" max="10" width="5.7109375" style="244" bestFit="1" customWidth="1"/>
    <col min="11" max="11" width="7.85546875" style="244" customWidth="1"/>
    <col min="12" max="12" width="7.28515625" style="244" customWidth="1"/>
    <col min="13" max="13" width="5" style="244" customWidth="1"/>
    <col min="14" max="14" width="7.7109375" style="244" customWidth="1"/>
    <col min="15" max="15" width="7.28515625" style="244" customWidth="1"/>
    <col min="16" max="16" width="6" style="244" customWidth="1"/>
    <col min="17" max="115" width="9.140625" style="243"/>
    <col min="116" max="256" width="9.140625" style="244"/>
    <col min="257" max="257" width="37.5703125" style="244" customWidth="1"/>
    <col min="258" max="259" width="7.7109375" style="244" customWidth="1"/>
    <col min="260" max="260" width="5.85546875" style="244" customWidth="1"/>
    <col min="261" max="261" width="7.5703125" style="244" customWidth="1"/>
    <col min="262" max="262" width="7.7109375" style="244" customWidth="1"/>
    <col min="263" max="263" width="5" style="244" customWidth="1"/>
    <col min="264" max="264" width="7.28515625" style="244" customWidth="1"/>
    <col min="265" max="265" width="7.42578125" style="244" customWidth="1"/>
    <col min="266" max="266" width="5.7109375" style="244" bestFit="1" customWidth="1"/>
    <col min="267" max="267" width="7.85546875" style="244" customWidth="1"/>
    <col min="268" max="268" width="7.28515625" style="244" customWidth="1"/>
    <col min="269" max="269" width="5" style="244" customWidth="1"/>
    <col min="270" max="270" width="7.7109375" style="244" customWidth="1"/>
    <col min="271" max="271" width="7.28515625" style="244" customWidth="1"/>
    <col min="272" max="272" width="6" style="244" customWidth="1"/>
    <col min="273" max="512" width="9.140625" style="244"/>
    <col min="513" max="513" width="37.5703125" style="244" customWidth="1"/>
    <col min="514" max="515" width="7.7109375" style="244" customWidth="1"/>
    <col min="516" max="516" width="5.85546875" style="244" customWidth="1"/>
    <col min="517" max="517" width="7.5703125" style="244" customWidth="1"/>
    <col min="518" max="518" width="7.7109375" style="244" customWidth="1"/>
    <col min="519" max="519" width="5" style="244" customWidth="1"/>
    <col min="520" max="520" width="7.28515625" style="244" customWidth="1"/>
    <col min="521" max="521" width="7.42578125" style="244" customWidth="1"/>
    <col min="522" max="522" width="5.7109375" style="244" bestFit="1" customWidth="1"/>
    <col min="523" max="523" width="7.85546875" style="244" customWidth="1"/>
    <col min="524" max="524" width="7.28515625" style="244" customWidth="1"/>
    <col min="525" max="525" width="5" style="244" customWidth="1"/>
    <col min="526" max="526" width="7.7109375" style="244" customWidth="1"/>
    <col min="527" max="527" width="7.28515625" style="244" customWidth="1"/>
    <col min="528" max="528" width="6" style="244" customWidth="1"/>
    <col min="529" max="768" width="9.140625" style="244"/>
    <col min="769" max="769" width="37.5703125" style="244" customWidth="1"/>
    <col min="770" max="771" width="7.7109375" style="244" customWidth="1"/>
    <col min="772" max="772" width="5.85546875" style="244" customWidth="1"/>
    <col min="773" max="773" width="7.5703125" style="244" customWidth="1"/>
    <col min="774" max="774" width="7.7109375" style="244" customWidth="1"/>
    <col min="775" max="775" width="5" style="244" customWidth="1"/>
    <col min="776" max="776" width="7.28515625" style="244" customWidth="1"/>
    <col min="777" max="777" width="7.42578125" style="244" customWidth="1"/>
    <col min="778" max="778" width="5.7109375" style="244" bestFit="1" customWidth="1"/>
    <col min="779" max="779" width="7.85546875" style="244" customWidth="1"/>
    <col min="780" max="780" width="7.28515625" style="244" customWidth="1"/>
    <col min="781" max="781" width="5" style="244" customWidth="1"/>
    <col min="782" max="782" width="7.7109375" style="244" customWidth="1"/>
    <col min="783" max="783" width="7.28515625" style="244" customWidth="1"/>
    <col min="784" max="784" width="6" style="244" customWidth="1"/>
    <col min="785" max="1024" width="9.140625" style="244"/>
    <col min="1025" max="1025" width="37.5703125" style="244" customWidth="1"/>
    <col min="1026" max="1027" width="7.7109375" style="244" customWidth="1"/>
    <col min="1028" max="1028" width="5.85546875" style="244" customWidth="1"/>
    <col min="1029" max="1029" width="7.5703125" style="244" customWidth="1"/>
    <col min="1030" max="1030" width="7.7109375" style="244" customWidth="1"/>
    <col min="1031" max="1031" width="5" style="244" customWidth="1"/>
    <col min="1032" max="1032" width="7.28515625" style="244" customWidth="1"/>
    <col min="1033" max="1033" width="7.42578125" style="244" customWidth="1"/>
    <col min="1034" max="1034" width="5.7109375" style="244" bestFit="1" customWidth="1"/>
    <col min="1035" max="1035" width="7.85546875" style="244" customWidth="1"/>
    <col min="1036" max="1036" width="7.28515625" style="244" customWidth="1"/>
    <col min="1037" max="1037" width="5" style="244" customWidth="1"/>
    <col min="1038" max="1038" width="7.7109375" style="244" customWidth="1"/>
    <col min="1039" max="1039" width="7.28515625" style="244" customWidth="1"/>
    <col min="1040" max="1040" width="6" style="244" customWidth="1"/>
    <col min="1041" max="1280" width="9.140625" style="244"/>
    <col min="1281" max="1281" width="37.5703125" style="244" customWidth="1"/>
    <col min="1282" max="1283" width="7.7109375" style="244" customWidth="1"/>
    <col min="1284" max="1284" width="5.85546875" style="244" customWidth="1"/>
    <col min="1285" max="1285" width="7.5703125" style="244" customWidth="1"/>
    <col min="1286" max="1286" width="7.7109375" style="244" customWidth="1"/>
    <col min="1287" max="1287" width="5" style="244" customWidth="1"/>
    <col min="1288" max="1288" width="7.28515625" style="244" customWidth="1"/>
    <col min="1289" max="1289" width="7.42578125" style="244" customWidth="1"/>
    <col min="1290" max="1290" width="5.7109375" style="244" bestFit="1" customWidth="1"/>
    <col min="1291" max="1291" width="7.85546875" style="244" customWidth="1"/>
    <col min="1292" max="1292" width="7.28515625" style="244" customWidth="1"/>
    <col min="1293" max="1293" width="5" style="244" customWidth="1"/>
    <col min="1294" max="1294" width="7.7109375" style="244" customWidth="1"/>
    <col min="1295" max="1295" width="7.28515625" style="244" customWidth="1"/>
    <col min="1296" max="1296" width="6" style="244" customWidth="1"/>
    <col min="1297" max="1536" width="9.140625" style="244"/>
    <col min="1537" max="1537" width="37.5703125" style="244" customWidth="1"/>
    <col min="1538" max="1539" width="7.7109375" style="244" customWidth="1"/>
    <col min="1540" max="1540" width="5.85546875" style="244" customWidth="1"/>
    <col min="1541" max="1541" width="7.5703125" style="244" customWidth="1"/>
    <col min="1542" max="1542" width="7.7109375" style="244" customWidth="1"/>
    <col min="1543" max="1543" width="5" style="244" customWidth="1"/>
    <col min="1544" max="1544" width="7.28515625" style="244" customWidth="1"/>
    <col min="1545" max="1545" width="7.42578125" style="244" customWidth="1"/>
    <col min="1546" max="1546" width="5.7109375" style="244" bestFit="1" customWidth="1"/>
    <col min="1547" max="1547" width="7.85546875" style="244" customWidth="1"/>
    <col min="1548" max="1548" width="7.28515625" style="244" customWidth="1"/>
    <col min="1549" max="1549" width="5" style="244" customWidth="1"/>
    <col min="1550" max="1550" width="7.7109375" style="244" customWidth="1"/>
    <col min="1551" max="1551" width="7.28515625" style="244" customWidth="1"/>
    <col min="1552" max="1552" width="6" style="244" customWidth="1"/>
    <col min="1553" max="1792" width="9.140625" style="244"/>
    <col min="1793" max="1793" width="37.5703125" style="244" customWidth="1"/>
    <col min="1794" max="1795" width="7.7109375" style="244" customWidth="1"/>
    <col min="1796" max="1796" width="5.85546875" style="244" customWidth="1"/>
    <col min="1797" max="1797" width="7.5703125" style="244" customWidth="1"/>
    <col min="1798" max="1798" width="7.7109375" style="244" customWidth="1"/>
    <col min="1799" max="1799" width="5" style="244" customWidth="1"/>
    <col min="1800" max="1800" width="7.28515625" style="244" customWidth="1"/>
    <col min="1801" max="1801" width="7.42578125" style="244" customWidth="1"/>
    <col min="1802" max="1802" width="5.7109375" style="244" bestFit="1" customWidth="1"/>
    <col min="1803" max="1803" width="7.85546875" style="244" customWidth="1"/>
    <col min="1804" max="1804" width="7.28515625" style="244" customWidth="1"/>
    <col min="1805" max="1805" width="5" style="244" customWidth="1"/>
    <col min="1806" max="1806" width="7.7109375" style="244" customWidth="1"/>
    <col min="1807" max="1807" width="7.28515625" style="244" customWidth="1"/>
    <col min="1808" max="1808" width="6" style="244" customWidth="1"/>
    <col min="1809" max="2048" width="9.140625" style="244"/>
    <col min="2049" max="2049" width="37.5703125" style="244" customWidth="1"/>
    <col min="2050" max="2051" width="7.7109375" style="244" customWidth="1"/>
    <col min="2052" max="2052" width="5.85546875" style="244" customWidth="1"/>
    <col min="2053" max="2053" width="7.5703125" style="244" customWidth="1"/>
    <col min="2054" max="2054" width="7.7109375" style="244" customWidth="1"/>
    <col min="2055" max="2055" width="5" style="244" customWidth="1"/>
    <col min="2056" max="2056" width="7.28515625" style="244" customWidth="1"/>
    <col min="2057" max="2057" width="7.42578125" style="244" customWidth="1"/>
    <col min="2058" max="2058" width="5.7109375" style="244" bestFit="1" customWidth="1"/>
    <col min="2059" max="2059" width="7.85546875" style="244" customWidth="1"/>
    <col min="2060" max="2060" width="7.28515625" style="244" customWidth="1"/>
    <col min="2061" max="2061" width="5" style="244" customWidth="1"/>
    <col min="2062" max="2062" width="7.7109375" style="244" customWidth="1"/>
    <col min="2063" max="2063" width="7.28515625" style="244" customWidth="1"/>
    <col min="2064" max="2064" width="6" style="244" customWidth="1"/>
    <col min="2065" max="2304" width="9.140625" style="244"/>
    <col min="2305" max="2305" width="37.5703125" style="244" customWidth="1"/>
    <col min="2306" max="2307" width="7.7109375" style="244" customWidth="1"/>
    <col min="2308" max="2308" width="5.85546875" style="244" customWidth="1"/>
    <col min="2309" max="2309" width="7.5703125" style="244" customWidth="1"/>
    <col min="2310" max="2310" width="7.7109375" style="244" customWidth="1"/>
    <col min="2311" max="2311" width="5" style="244" customWidth="1"/>
    <col min="2312" max="2312" width="7.28515625" style="244" customWidth="1"/>
    <col min="2313" max="2313" width="7.42578125" style="244" customWidth="1"/>
    <col min="2314" max="2314" width="5.7109375" style="244" bestFit="1" customWidth="1"/>
    <col min="2315" max="2315" width="7.85546875" style="244" customWidth="1"/>
    <col min="2316" max="2316" width="7.28515625" style="244" customWidth="1"/>
    <col min="2317" max="2317" width="5" style="244" customWidth="1"/>
    <col min="2318" max="2318" width="7.7109375" style="244" customWidth="1"/>
    <col min="2319" max="2319" width="7.28515625" style="244" customWidth="1"/>
    <col min="2320" max="2320" width="6" style="244" customWidth="1"/>
    <col min="2321" max="2560" width="9.140625" style="244"/>
    <col min="2561" max="2561" width="37.5703125" style="244" customWidth="1"/>
    <col min="2562" max="2563" width="7.7109375" style="244" customWidth="1"/>
    <col min="2564" max="2564" width="5.85546875" style="244" customWidth="1"/>
    <col min="2565" max="2565" width="7.5703125" style="244" customWidth="1"/>
    <col min="2566" max="2566" width="7.7109375" style="244" customWidth="1"/>
    <col min="2567" max="2567" width="5" style="244" customWidth="1"/>
    <col min="2568" max="2568" width="7.28515625" style="244" customWidth="1"/>
    <col min="2569" max="2569" width="7.42578125" style="244" customWidth="1"/>
    <col min="2570" max="2570" width="5.7109375" style="244" bestFit="1" customWidth="1"/>
    <col min="2571" max="2571" width="7.85546875" style="244" customWidth="1"/>
    <col min="2572" max="2572" width="7.28515625" style="244" customWidth="1"/>
    <col min="2573" max="2573" width="5" style="244" customWidth="1"/>
    <col min="2574" max="2574" width="7.7109375" style="244" customWidth="1"/>
    <col min="2575" max="2575" width="7.28515625" style="244" customWidth="1"/>
    <col min="2576" max="2576" width="6" style="244" customWidth="1"/>
    <col min="2577" max="2816" width="9.140625" style="244"/>
    <col min="2817" max="2817" width="37.5703125" style="244" customWidth="1"/>
    <col min="2818" max="2819" width="7.7109375" style="244" customWidth="1"/>
    <col min="2820" max="2820" width="5.85546875" style="244" customWidth="1"/>
    <col min="2821" max="2821" width="7.5703125" style="244" customWidth="1"/>
    <col min="2822" max="2822" width="7.7109375" style="244" customWidth="1"/>
    <col min="2823" max="2823" width="5" style="244" customWidth="1"/>
    <col min="2824" max="2824" width="7.28515625" style="244" customWidth="1"/>
    <col min="2825" max="2825" width="7.42578125" style="244" customWidth="1"/>
    <col min="2826" max="2826" width="5.7109375" style="244" bestFit="1" customWidth="1"/>
    <col min="2827" max="2827" width="7.85546875" style="244" customWidth="1"/>
    <col min="2828" max="2828" width="7.28515625" style="244" customWidth="1"/>
    <col min="2829" max="2829" width="5" style="244" customWidth="1"/>
    <col min="2830" max="2830" width="7.7109375" style="244" customWidth="1"/>
    <col min="2831" max="2831" width="7.28515625" style="244" customWidth="1"/>
    <col min="2832" max="2832" width="6" style="244" customWidth="1"/>
    <col min="2833" max="3072" width="9.140625" style="244"/>
    <col min="3073" max="3073" width="37.5703125" style="244" customWidth="1"/>
    <col min="3074" max="3075" width="7.7109375" style="244" customWidth="1"/>
    <col min="3076" max="3076" width="5.85546875" style="244" customWidth="1"/>
    <col min="3077" max="3077" width="7.5703125" style="244" customWidth="1"/>
    <col min="3078" max="3078" width="7.7109375" style="244" customWidth="1"/>
    <col min="3079" max="3079" width="5" style="244" customWidth="1"/>
    <col min="3080" max="3080" width="7.28515625" style="244" customWidth="1"/>
    <col min="3081" max="3081" width="7.42578125" style="244" customWidth="1"/>
    <col min="3082" max="3082" width="5.7109375" style="244" bestFit="1" customWidth="1"/>
    <col min="3083" max="3083" width="7.85546875" style="244" customWidth="1"/>
    <col min="3084" max="3084" width="7.28515625" style="244" customWidth="1"/>
    <col min="3085" max="3085" width="5" style="244" customWidth="1"/>
    <col min="3086" max="3086" width="7.7109375" style="244" customWidth="1"/>
    <col min="3087" max="3087" width="7.28515625" style="244" customWidth="1"/>
    <col min="3088" max="3088" width="6" style="244" customWidth="1"/>
    <col min="3089" max="3328" width="9.140625" style="244"/>
    <col min="3329" max="3329" width="37.5703125" style="244" customWidth="1"/>
    <col min="3330" max="3331" width="7.7109375" style="244" customWidth="1"/>
    <col min="3332" max="3332" width="5.85546875" style="244" customWidth="1"/>
    <col min="3333" max="3333" width="7.5703125" style="244" customWidth="1"/>
    <col min="3334" max="3334" width="7.7109375" style="244" customWidth="1"/>
    <col min="3335" max="3335" width="5" style="244" customWidth="1"/>
    <col min="3336" max="3336" width="7.28515625" style="244" customWidth="1"/>
    <col min="3337" max="3337" width="7.42578125" style="244" customWidth="1"/>
    <col min="3338" max="3338" width="5.7109375" style="244" bestFit="1" customWidth="1"/>
    <col min="3339" max="3339" width="7.85546875" style="244" customWidth="1"/>
    <col min="3340" max="3340" width="7.28515625" style="244" customWidth="1"/>
    <col min="3341" max="3341" width="5" style="244" customWidth="1"/>
    <col min="3342" max="3342" width="7.7109375" style="244" customWidth="1"/>
    <col min="3343" max="3343" width="7.28515625" style="244" customWidth="1"/>
    <col min="3344" max="3344" width="6" style="244" customWidth="1"/>
    <col min="3345" max="3584" width="9.140625" style="244"/>
    <col min="3585" max="3585" width="37.5703125" style="244" customWidth="1"/>
    <col min="3586" max="3587" width="7.7109375" style="244" customWidth="1"/>
    <col min="3588" max="3588" width="5.85546875" style="244" customWidth="1"/>
    <col min="3589" max="3589" width="7.5703125" style="244" customWidth="1"/>
    <col min="3590" max="3590" width="7.7109375" style="244" customWidth="1"/>
    <col min="3591" max="3591" width="5" style="244" customWidth="1"/>
    <col min="3592" max="3592" width="7.28515625" style="244" customWidth="1"/>
    <col min="3593" max="3593" width="7.42578125" style="244" customWidth="1"/>
    <col min="3594" max="3594" width="5.7109375" style="244" bestFit="1" customWidth="1"/>
    <col min="3595" max="3595" width="7.85546875" style="244" customWidth="1"/>
    <col min="3596" max="3596" width="7.28515625" style="244" customWidth="1"/>
    <col min="3597" max="3597" width="5" style="244" customWidth="1"/>
    <col min="3598" max="3598" width="7.7109375" style="244" customWidth="1"/>
    <col min="3599" max="3599" width="7.28515625" style="244" customWidth="1"/>
    <col min="3600" max="3600" width="6" style="244" customWidth="1"/>
    <col min="3601" max="3840" width="9.140625" style="244"/>
    <col min="3841" max="3841" width="37.5703125" style="244" customWidth="1"/>
    <col min="3842" max="3843" width="7.7109375" style="244" customWidth="1"/>
    <col min="3844" max="3844" width="5.85546875" style="244" customWidth="1"/>
    <col min="3845" max="3845" width="7.5703125" style="244" customWidth="1"/>
    <col min="3846" max="3846" width="7.7109375" style="244" customWidth="1"/>
    <col min="3847" max="3847" width="5" style="244" customWidth="1"/>
    <col min="3848" max="3848" width="7.28515625" style="244" customWidth="1"/>
    <col min="3849" max="3849" width="7.42578125" style="244" customWidth="1"/>
    <col min="3850" max="3850" width="5.7109375" style="244" bestFit="1" customWidth="1"/>
    <col min="3851" max="3851" width="7.85546875" style="244" customWidth="1"/>
    <col min="3852" max="3852" width="7.28515625" style="244" customWidth="1"/>
    <col min="3853" max="3853" width="5" style="244" customWidth="1"/>
    <col min="3854" max="3854" width="7.7109375" style="244" customWidth="1"/>
    <col min="3855" max="3855" width="7.28515625" style="244" customWidth="1"/>
    <col min="3856" max="3856" width="6" style="244" customWidth="1"/>
    <col min="3857" max="4096" width="9.140625" style="244"/>
    <col min="4097" max="4097" width="37.5703125" style="244" customWidth="1"/>
    <col min="4098" max="4099" width="7.7109375" style="244" customWidth="1"/>
    <col min="4100" max="4100" width="5.85546875" style="244" customWidth="1"/>
    <col min="4101" max="4101" width="7.5703125" style="244" customWidth="1"/>
    <col min="4102" max="4102" width="7.7109375" style="244" customWidth="1"/>
    <col min="4103" max="4103" width="5" style="244" customWidth="1"/>
    <col min="4104" max="4104" width="7.28515625" style="244" customWidth="1"/>
    <col min="4105" max="4105" width="7.42578125" style="244" customWidth="1"/>
    <col min="4106" max="4106" width="5.7109375" style="244" bestFit="1" customWidth="1"/>
    <col min="4107" max="4107" width="7.85546875" style="244" customWidth="1"/>
    <col min="4108" max="4108" width="7.28515625" style="244" customWidth="1"/>
    <col min="4109" max="4109" width="5" style="244" customWidth="1"/>
    <col min="4110" max="4110" width="7.7109375" style="244" customWidth="1"/>
    <col min="4111" max="4111" width="7.28515625" style="244" customWidth="1"/>
    <col min="4112" max="4112" width="6" style="244" customWidth="1"/>
    <col min="4113" max="4352" width="9.140625" style="244"/>
    <col min="4353" max="4353" width="37.5703125" style="244" customWidth="1"/>
    <col min="4354" max="4355" width="7.7109375" style="244" customWidth="1"/>
    <col min="4356" max="4356" width="5.85546875" style="244" customWidth="1"/>
    <col min="4357" max="4357" width="7.5703125" style="244" customWidth="1"/>
    <col min="4358" max="4358" width="7.7109375" style="244" customWidth="1"/>
    <col min="4359" max="4359" width="5" style="244" customWidth="1"/>
    <col min="4360" max="4360" width="7.28515625" style="244" customWidth="1"/>
    <col min="4361" max="4361" width="7.42578125" style="244" customWidth="1"/>
    <col min="4362" max="4362" width="5.7109375" style="244" bestFit="1" customWidth="1"/>
    <col min="4363" max="4363" width="7.85546875" style="244" customWidth="1"/>
    <col min="4364" max="4364" width="7.28515625" style="244" customWidth="1"/>
    <col min="4365" max="4365" width="5" style="244" customWidth="1"/>
    <col min="4366" max="4366" width="7.7109375" style="244" customWidth="1"/>
    <col min="4367" max="4367" width="7.28515625" style="244" customWidth="1"/>
    <col min="4368" max="4368" width="6" style="244" customWidth="1"/>
    <col min="4369" max="4608" width="9.140625" style="244"/>
    <col min="4609" max="4609" width="37.5703125" style="244" customWidth="1"/>
    <col min="4610" max="4611" width="7.7109375" style="244" customWidth="1"/>
    <col min="4612" max="4612" width="5.85546875" style="244" customWidth="1"/>
    <col min="4613" max="4613" width="7.5703125" style="244" customWidth="1"/>
    <col min="4614" max="4614" width="7.7109375" style="244" customWidth="1"/>
    <col min="4615" max="4615" width="5" style="244" customWidth="1"/>
    <col min="4616" max="4616" width="7.28515625" style="244" customWidth="1"/>
    <col min="4617" max="4617" width="7.42578125" style="244" customWidth="1"/>
    <col min="4618" max="4618" width="5.7109375" style="244" bestFit="1" customWidth="1"/>
    <col min="4619" max="4619" width="7.85546875" style="244" customWidth="1"/>
    <col min="4620" max="4620" width="7.28515625" style="244" customWidth="1"/>
    <col min="4621" max="4621" width="5" style="244" customWidth="1"/>
    <col min="4622" max="4622" width="7.7109375" style="244" customWidth="1"/>
    <col min="4623" max="4623" width="7.28515625" style="244" customWidth="1"/>
    <col min="4624" max="4624" width="6" style="244" customWidth="1"/>
    <col min="4625" max="4864" width="9.140625" style="244"/>
    <col min="4865" max="4865" width="37.5703125" style="244" customWidth="1"/>
    <col min="4866" max="4867" width="7.7109375" style="244" customWidth="1"/>
    <col min="4868" max="4868" width="5.85546875" style="244" customWidth="1"/>
    <col min="4869" max="4869" width="7.5703125" style="244" customWidth="1"/>
    <col min="4870" max="4870" width="7.7109375" style="244" customWidth="1"/>
    <col min="4871" max="4871" width="5" style="244" customWidth="1"/>
    <col min="4872" max="4872" width="7.28515625" style="244" customWidth="1"/>
    <col min="4873" max="4873" width="7.42578125" style="244" customWidth="1"/>
    <col min="4874" max="4874" width="5.7109375" style="244" bestFit="1" customWidth="1"/>
    <col min="4875" max="4875" width="7.85546875" style="244" customWidth="1"/>
    <col min="4876" max="4876" width="7.28515625" style="244" customWidth="1"/>
    <col min="4877" max="4877" width="5" style="244" customWidth="1"/>
    <col min="4878" max="4878" width="7.7109375" style="244" customWidth="1"/>
    <col min="4879" max="4879" width="7.28515625" style="244" customWidth="1"/>
    <col min="4880" max="4880" width="6" style="244" customWidth="1"/>
    <col min="4881" max="5120" width="9.140625" style="244"/>
    <col min="5121" max="5121" width="37.5703125" style="244" customWidth="1"/>
    <col min="5122" max="5123" width="7.7109375" style="244" customWidth="1"/>
    <col min="5124" max="5124" width="5.85546875" style="244" customWidth="1"/>
    <col min="5125" max="5125" width="7.5703125" style="244" customWidth="1"/>
    <col min="5126" max="5126" width="7.7109375" style="244" customWidth="1"/>
    <col min="5127" max="5127" width="5" style="244" customWidth="1"/>
    <col min="5128" max="5128" width="7.28515625" style="244" customWidth="1"/>
    <col min="5129" max="5129" width="7.42578125" style="244" customWidth="1"/>
    <col min="5130" max="5130" width="5.7109375" style="244" bestFit="1" customWidth="1"/>
    <col min="5131" max="5131" width="7.85546875" style="244" customWidth="1"/>
    <col min="5132" max="5132" width="7.28515625" style="244" customWidth="1"/>
    <col min="5133" max="5133" width="5" style="244" customWidth="1"/>
    <col min="5134" max="5134" width="7.7109375" style="244" customWidth="1"/>
    <col min="5135" max="5135" width="7.28515625" style="244" customWidth="1"/>
    <col min="5136" max="5136" width="6" style="244" customWidth="1"/>
    <col min="5137" max="5376" width="9.140625" style="244"/>
    <col min="5377" max="5377" width="37.5703125" style="244" customWidth="1"/>
    <col min="5378" max="5379" width="7.7109375" style="244" customWidth="1"/>
    <col min="5380" max="5380" width="5.85546875" style="244" customWidth="1"/>
    <col min="5381" max="5381" width="7.5703125" style="244" customWidth="1"/>
    <col min="5382" max="5382" width="7.7109375" style="244" customWidth="1"/>
    <col min="5383" max="5383" width="5" style="244" customWidth="1"/>
    <col min="5384" max="5384" width="7.28515625" style="244" customWidth="1"/>
    <col min="5385" max="5385" width="7.42578125" style="244" customWidth="1"/>
    <col min="5386" max="5386" width="5.7109375" style="244" bestFit="1" customWidth="1"/>
    <col min="5387" max="5387" width="7.85546875" style="244" customWidth="1"/>
    <col min="5388" max="5388" width="7.28515625" style="244" customWidth="1"/>
    <col min="5389" max="5389" width="5" style="244" customWidth="1"/>
    <col min="5390" max="5390" width="7.7109375" style="244" customWidth="1"/>
    <col min="5391" max="5391" width="7.28515625" style="244" customWidth="1"/>
    <col min="5392" max="5392" width="6" style="244" customWidth="1"/>
    <col min="5393" max="5632" width="9.140625" style="244"/>
    <col min="5633" max="5633" width="37.5703125" style="244" customWidth="1"/>
    <col min="5634" max="5635" width="7.7109375" style="244" customWidth="1"/>
    <col min="5636" max="5636" width="5.85546875" style="244" customWidth="1"/>
    <col min="5637" max="5637" width="7.5703125" style="244" customWidth="1"/>
    <col min="5638" max="5638" width="7.7109375" style="244" customWidth="1"/>
    <col min="5639" max="5639" width="5" style="244" customWidth="1"/>
    <col min="5640" max="5640" width="7.28515625" style="244" customWidth="1"/>
    <col min="5641" max="5641" width="7.42578125" style="244" customWidth="1"/>
    <col min="5642" max="5642" width="5.7109375" style="244" bestFit="1" customWidth="1"/>
    <col min="5643" max="5643" width="7.85546875" style="244" customWidth="1"/>
    <col min="5644" max="5644" width="7.28515625" style="244" customWidth="1"/>
    <col min="5645" max="5645" width="5" style="244" customWidth="1"/>
    <col min="5646" max="5646" width="7.7109375" style="244" customWidth="1"/>
    <col min="5647" max="5647" width="7.28515625" style="244" customWidth="1"/>
    <col min="5648" max="5648" width="6" style="244" customWidth="1"/>
    <col min="5649" max="5888" width="9.140625" style="244"/>
    <col min="5889" max="5889" width="37.5703125" style="244" customWidth="1"/>
    <col min="5890" max="5891" width="7.7109375" style="244" customWidth="1"/>
    <col min="5892" max="5892" width="5.85546875" style="244" customWidth="1"/>
    <col min="5893" max="5893" width="7.5703125" style="244" customWidth="1"/>
    <col min="5894" max="5894" width="7.7109375" style="244" customWidth="1"/>
    <col min="5895" max="5895" width="5" style="244" customWidth="1"/>
    <col min="5896" max="5896" width="7.28515625" style="244" customWidth="1"/>
    <col min="5897" max="5897" width="7.42578125" style="244" customWidth="1"/>
    <col min="5898" max="5898" width="5.7109375" style="244" bestFit="1" customWidth="1"/>
    <col min="5899" max="5899" width="7.85546875" style="244" customWidth="1"/>
    <col min="5900" max="5900" width="7.28515625" style="244" customWidth="1"/>
    <col min="5901" max="5901" width="5" style="244" customWidth="1"/>
    <col min="5902" max="5902" width="7.7109375" style="244" customWidth="1"/>
    <col min="5903" max="5903" width="7.28515625" style="244" customWidth="1"/>
    <col min="5904" max="5904" width="6" style="244" customWidth="1"/>
    <col min="5905" max="6144" width="9.140625" style="244"/>
    <col min="6145" max="6145" width="37.5703125" style="244" customWidth="1"/>
    <col min="6146" max="6147" width="7.7109375" style="244" customWidth="1"/>
    <col min="6148" max="6148" width="5.85546875" style="244" customWidth="1"/>
    <col min="6149" max="6149" width="7.5703125" style="244" customWidth="1"/>
    <col min="6150" max="6150" width="7.7109375" style="244" customWidth="1"/>
    <col min="6151" max="6151" width="5" style="244" customWidth="1"/>
    <col min="6152" max="6152" width="7.28515625" style="244" customWidth="1"/>
    <col min="6153" max="6153" width="7.42578125" style="244" customWidth="1"/>
    <col min="6154" max="6154" width="5.7109375" style="244" bestFit="1" customWidth="1"/>
    <col min="6155" max="6155" width="7.85546875" style="244" customWidth="1"/>
    <col min="6156" max="6156" width="7.28515625" style="244" customWidth="1"/>
    <col min="6157" max="6157" width="5" style="244" customWidth="1"/>
    <col min="6158" max="6158" width="7.7109375" style="244" customWidth="1"/>
    <col min="6159" max="6159" width="7.28515625" style="244" customWidth="1"/>
    <col min="6160" max="6160" width="6" style="244" customWidth="1"/>
    <col min="6161" max="6400" width="9.140625" style="244"/>
    <col min="6401" max="6401" width="37.5703125" style="244" customWidth="1"/>
    <col min="6402" max="6403" width="7.7109375" style="244" customWidth="1"/>
    <col min="6404" max="6404" width="5.85546875" style="244" customWidth="1"/>
    <col min="6405" max="6405" width="7.5703125" style="244" customWidth="1"/>
    <col min="6406" max="6406" width="7.7109375" style="244" customWidth="1"/>
    <col min="6407" max="6407" width="5" style="244" customWidth="1"/>
    <col min="6408" max="6408" width="7.28515625" style="244" customWidth="1"/>
    <col min="6409" max="6409" width="7.42578125" style="244" customWidth="1"/>
    <col min="6410" max="6410" width="5.7109375" style="244" bestFit="1" customWidth="1"/>
    <col min="6411" max="6411" width="7.85546875" style="244" customWidth="1"/>
    <col min="6412" max="6412" width="7.28515625" style="244" customWidth="1"/>
    <col min="6413" max="6413" width="5" style="244" customWidth="1"/>
    <col min="6414" max="6414" width="7.7109375" style="244" customWidth="1"/>
    <col min="6415" max="6415" width="7.28515625" style="244" customWidth="1"/>
    <col min="6416" max="6416" width="6" style="244" customWidth="1"/>
    <col min="6417" max="6656" width="9.140625" style="244"/>
    <col min="6657" max="6657" width="37.5703125" style="244" customWidth="1"/>
    <col min="6658" max="6659" width="7.7109375" style="244" customWidth="1"/>
    <col min="6660" max="6660" width="5.85546875" style="244" customWidth="1"/>
    <col min="6661" max="6661" width="7.5703125" style="244" customWidth="1"/>
    <col min="6662" max="6662" width="7.7109375" style="244" customWidth="1"/>
    <col min="6663" max="6663" width="5" style="244" customWidth="1"/>
    <col min="6664" max="6664" width="7.28515625" style="244" customWidth="1"/>
    <col min="6665" max="6665" width="7.42578125" style="244" customWidth="1"/>
    <col min="6666" max="6666" width="5.7109375" style="244" bestFit="1" customWidth="1"/>
    <col min="6667" max="6667" width="7.85546875" style="244" customWidth="1"/>
    <col min="6668" max="6668" width="7.28515625" style="244" customWidth="1"/>
    <col min="6669" max="6669" width="5" style="244" customWidth="1"/>
    <col min="6670" max="6670" width="7.7109375" style="244" customWidth="1"/>
    <col min="6671" max="6671" width="7.28515625" style="244" customWidth="1"/>
    <col min="6672" max="6672" width="6" style="244" customWidth="1"/>
    <col min="6673" max="6912" width="9.140625" style="244"/>
    <col min="6913" max="6913" width="37.5703125" style="244" customWidth="1"/>
    <col min="6914" max="6915" width="7.7109375" style="244" customWidth="1"/>
    <col min="6916" max="6916" width="5.85546875" style="244" customWidth="1"/>
    <col min="6917" max="6917" width="7.5703125" style="244" customWidth="1"/>
    <col min="6918" max="6918" width="7.7109375" style="244" customWidth="1"/>
    <col min="6919" max="6919" width="5" style="244" customWidth="1"/>
    <col min="6920" max="6920" width="7.28515625" style="244" customWidth="1"/>
    <col min="6921" max="6921" width="7.42578125" style="244" customWidth="1"/>
    <col min="6922" max="6922" width="5.7109375" style="244" bestFit="1" customWidth="1"/>
    <col min="6923" max="6923" width="7.85546875" style="244" customWidth="1"/>
    <col min="6924" max="6924" width="7.28515625" style="244" customWidth="1"/>
    <col min="6925" max="6925" width="5" style="244" customWidth="1"/>
    <col min="6926" max="6926" width="7.7109375" style="244" customWidth="1"/>
    <col min="6927" max="6927" width="7.28515625" style="244" customWidth="1"/>
    <col min="6928" max="6928" width="6" style="244" customWidth="1"/>
    <col min="6929" max="7168" width="9.140625" style="244"/>
    <col min="7169" max="7169" width="37.5703125" style="244" customWidth="1"/>
    <col min="7170" max="7171" width="7.7109375" style="244" customWidth="1"/>
    <col min="7172" max="7172" width="5.85546875" style="244" customWidth="1"/>
    <col min="7173" max="7173" width="7.5703125" style="244" customWidth="1"/>
    <col min="7174" max="7174" width="7.7109375" style="244" customWidth="1"/>
    <col min="7175" max="7175" width="5" style="244" customWidth="1"/>
    <col min="7176" max="7176" width="7.28515625" style="244" customWidth="1"/>
    <col min="7177" max="7177" width="7.42578125" style="244" customWidth="1"/>
    <col min="7178" max="7178" width="5.7109375" style="244" bestFit="1" customWidth="1"/>
    <col min="7179" max="7179" width="7.85546875" style="244" customWidth="1"/>
    <col min="7180" max="7180" width="7.28515625" style="244" customWidth="1"/>
    <col min="7181" max="7181" width="5" style="244" customWidth="1"/>
    <col min="7182" max="7182" width="7.7109375" style="244" customWidth="1"/>
    <col min="7183" max="7183" width="7.28515625" style="244" customWidth="1"/>
    <col min="7184" max="7184" width="6" style="244" customWidth="1"/>
    <col min="7185" max="7424" width="9.140625" style="244"/>
    <col min="7425" max="7425" width="37.5703125" style="244" customWidth="1"/>
    <col min="7426" max="7427" width="7.7109375" style="244" customWidth="1"/>
    <col min="7428" max="7428" width="5.85546875" style="244" customWidth="1"/>
    <col min="7429" max="7429" width="7.5703125" style="244" customWidth="1"/>
    <col min="7430" max="7430" width="7.7109375" style="244" customWidth="1"/>
    <col min="7431" max="7431" width="5" style="244" customWidth="1"/>
    <col min="7432" max="7432" width="7.28515625" style="244" customWidth="1"/>
    <col min="7433" max="7433" width="7.42578125" style="244" customWidth="1"/>
    <col min="7434" max="7434" width="5.7109375" style="244" bestFit="1" customWidth="1"/>
    <col min="7435" max="7435" width="7.85546875" style="244" customWidth="1"/>
    <col min="7436" max="7436" width="7.28515625" style="244" customWidth="1"/>
    <col min="7437" max="7437" width="5" style="244" customWidth="1"/>
    <col min="7438" max="7438" width="7.7109375" style="244" customWidth="1"/>
    <col min="7439" max="7439" width="7.28515625" style="244" customWidth="1"/>
    <col min="7440" max="7440" width="6" style="244" customWidth="1"/>
    <col min="7441" max="7680" width="9.140625" style="244"/>
    <col min="7681" max="7681" width="37.5703125" style="244" customWidth="1"/>
    <col min="7682" max="7683" width="7.7109375" style="244" customWidth="1"/>
    <col min="7684" max="7684" width="5.85546875" style="244" customWidth="1"/>
    <col min="7685" max="7685" width="7.5703125" style="244" customWidth="1"/>
    <col min="7686" max="7686" width="7.7109375" style="244" customWidth="1"/>
    <col min="7687" max="7687" width="5" style="244" customWidth="1"/>
    <col min="7688" max="7688" width="7.28515625" style="244" customWidth="1"/>
    <col min="7689" max="7689" width="7.42578125" style="244" customWidth="1"/>
    <col min="7690" max="7690" width="5.7109375" style="244" bestFit="1" customWidth="1"/>
    <col min="7691" max="7691" width="7.85546875" style="244" customWidth="1"/>
    <col min="7692" max="7692" width="7.28515625" style="244" customWidth="1"/>
    <col min="7693" max="7693" width="5" style="244" customWidth="1"/>
    <col min="7694" max="7694" width="7.7109375" style="244" customWidth="1"/>
    <col min="7695" max="7695" width="7.28515625" style="244" customWidth="1"/>
    <col min="7696" max="7696" width="6" style="244" customWidth="1"/>
    <col min="7697" max="7936" width="9.140625" style="244"/>
    <col min="7937" max="7937" width="37.5703125" style="244" customWidth="1"/>
    <col min="7938" max="7939" width="7.7109375" style="244" customWidth="1"/>
    <col min="7940" max="7940" width="5.85546875" style="244" customWidth="1"/>
    <col min="7941" max="7941" width="7.5703125" style="244" customWidth="1"/>
    <col min="7942" max="7942" width="7.7109375" style="244" customWidth="1"/>
    <col min="7943" max="7943" width="5" style="244" customWidth="1"/>
    <col min="7944" max="7944" width="7.28515625" style="244" customWidth="1"/>
    <col min="7945" max="7945" width="7.42578125" style="244" customWidth="1"/>
    <col min="7946" max="7946" width="5.7109375" style="244" bestFit="1" customWidth="1"/>
    <col min="7947" max="7947" width="7.85546875" style="244" customWidth="1"/>
    <col min="7948" max="7948" width="7.28515625" style="244" customWidth="1"/>
    <col min="7949" max="7949" width="5" style="244" customWidth="1"/>
    <col min="7950" max="7950" width="7.7109375" style="244" customWidth="1"/>
    <col min="7951" max="7951" width="7.28515625" style="244" customWidth="1"/>
    <col min="7952" max="7952" width="6" style="244" customWidth="1"/>
    <col min="7953" max="8192" width="9.140625" style="244"/>
    <col min="8193" max="8193" width="37.5703125" style="244" customWidth="1"/>
    <col min="8194" max="8195" width="7.7109375" style="244" customWidth="1"/>
    <col min="8196" max="8196" width="5.85546875" style="244" customWidth="1"/>
    <col min="8197" max="8197" width="7.5703125" style="244" customWidth="1"/>
    <col min="8198" max="8198" width="7.7109375" style="244" customWidth="1"/>
    <col min="8199" max="8199" width="5" style="244" customWidth="1"/>
    <col min="8200" max="8200" width="7.28515625" style="244" customWidth="1"/>
    <col min="8201" max="8201" width="7.42578125" style="244" customWidth="1"/>
    <col min="8202" max="8202" width="5.7109375" style="244" bestFit="1" customWidth="1"/>
    <col min="8203" max="8203" width="7.85546875" style="244" customWidth="1"/>
    <col min="8204" max="8204" width="7.28515625" style="244" customWidth="1"/>
    <col min="8205" max="8205" width="5" style="244" customWidth="1"/>
    <col min="8206" max="8206" width="7.7109375" style="244" customWidth="1"/>
    <col min="8207" max="8207" width="7.28515625" style="244" customWidth="1"/>
    <col min="8208" max="8208" width="6" style="244" customWidth="1"/>
    <col min="8209" max="8448" width="9.140625" style="244"/>
    <col min="8449" max="8449" width="37.5703125" style="244" customWidth="1"/>
    <col min="8450" max="8451" width="7.7109375" style="244" customWidth="1"/>
    <col min="8452" max="8452" width="5.85546875" style="244" customWidth="1"/>
    <col min="8453" max="8453" width="7.5703125" style="244" customWidth="1"/>
    <col min="8454" max="8454" width="7.7109375" style="244" customWidth="1"/>
    <col min="8455" max="8455" width="5" style="244" customWidth="1"/>
    <col min="8456" max="8456" width="7.28515625" style="244" customWidth="1"/>
    <col min="8457" max="8457" width="7.42578125" style="244" customWidth="1"/>
    <col min="8458" max="8458" width="5.7109375" style="244" bestFit="1" customWidth="1"/>
    <col min="8459" max="8459" width="7.85546875" style="244" customWidth="1"/>
    <col min="8460" max="8460" width="7.28515625" style="244" customWidth="1"/>
    <col min="8461" max="8461" width="5" style="244" customWidth="1"/>
    <col min="8462" max="8462" width="7.7109375" style="244" customWidth="1"/>
    <col min="8463" max="8463" width="7.28515625" style="244" customWidth="1"/>
    <col min="8464" max="8464" width="6" style="244" customWidth="1"/>
    <col min="8465" max="8704" width="9.140625" style="244"/>
    <col min="8705" max="8705" width="37.5703125" style="244" customWidth="1"/>
    <col min="8706" max="8707" width="7.7109375" style="244" customWidth="1"/>
    <col min="8708" max="8708" width="5.85546875" style="244" customWidth="1"/>
    <col min="8709" max="8709" width="7.5703125" style="244" customWidth="1"/>
    <col min="8710" max="8710" width="7.7109375" style="244" customWidth="1"/>
    <col min="8711" max="8711" width="5" style="244" customWidth="1"/>
    <col min="8712" max="8712" width="7.28515625" style="244" customWidth="1"/>
    <col min="8713" max="8713" width="7.42578125" style="244" customWidth="1"/>
    <col min="8714" max="8714" width="5.7109375" style="244" bestFit="1" customWidth="1"/>
    <col min="8715" max="8715" width="7.85546875" style="244" customWidth="1"/>
    <col min="8716" max="8716" width="7.28515625" style="244" customWidth="1"/>
    <col min="8717" max="8717" width="5" style="244" customWidth="1"/>
    <col min="8718" max="8718" width="7.7109375" style="244" customWidth="1"/>
    <col min="8719" max="8719" width="7.28515625" style="244" customWidth="1"/>
    <col min="8720" max="8720" width="6" style="244" customWidth="1"/>
    <col min="8721" max="8960" width="9.140625" style="244"/>
    <col min="8961" max="8961" width="37.5703125" style="244" customWidth="1"/>
    <col min="8962" max="8963" width="7.7109375" style="244" customWidth="1"/>
    <col min="8964" max="8964" width="5.85546875" style="244" customWidth="1"/>
    <col min="8965" max="8965" width="7.5703125" style="244" customWidth="1"/>
    <col min="8966" max="8966" width="7.7109375" style="244" customWidth="1"/>
    <col min="8967" max="8967" width="5" style="244" customWidth="1"/>
    <col min="8968" max="8968" width="7.28515625" style="244" customWidth="1"/>
    <col min="8969" max="8969" width="7.42578125" style="244" customWidth="1"/>
    <col min="8970" max="8970" width="5.7109375" style="244" bestFit="1" customWidth="1"/>
    <col min="8971" max="8971" width="7.85546875" style="244" customWidth="1"/>
    <col min="8972" max="8972" width="7.28515625" style="244" customWidth="1"/>
    <col min="8973" max="8973" width="5" style="244" customWidth="1"/>
    <col min="8974" max="8974" width="7.7109375" style="244" customWidth="1"/>
    <col min="8975" max="8975" width="7.28515625" style="244" customWidth="1"/>
    <col min="8976" max="8976" width="6" style="244" customWidth="1"/>
    <col min="8977" max="9216" width="9.140625" style="244"/>
    <col min="9217" max="9217" width="37.5703125" style="244" customWidth="1"/>
    <col min="9218" max="9219" width="7.7109375" style="244" customWidth="1"/>
    <col min="9220" max="9220" width="5.85546875" style="244" customWidth="1"/>
    <col min="9221" max="9221" width="7.5703125" style="244" customWidth="1"/>
    <col min="9222" max="9222" width="7.7109375" style="244" customWidth="1"/>
    <col min="9223" max="9223" width="5" style="244" customWidth="1"/>
    <col min="9224" max="9224" width="7.28515625" style="244" customWidth="1"/>
    <col min="9225" max="9225" width="7.42578125" style="244" customWidth="1"/>
    <col min="9226" max="9226" width="5.7109375" style="244" bestFit="1" customWidth="1"/>
    <col min="9227" max="9227" width="7.85546875" style="244" customWidth="1"/>
    <col min="9228" max="9228" width="7.28515625" style="244" customWidth="1"/>
    <col min="9229" max="9229" width="5" style="244" customWidth="1"/>
    <col min="9230" max="9230" width="7.7109375" style="244" customWidth="1"/>
    <col min="9231" max="9231" width="7.28515625" style="244" customWidth="1"/>
    <col min="9232" max="9232" width="6" style="244" customWidth="1"/>
    <col min="9233" max="9472" width="9.140625" style="244"/>
    <col min="9473" max="9473" width="37.5703125" style="244" customWidth="1"/>
    <col min="9474" max="9475" width="7.7109375" style="244" customWidth="1"/>
    <col min="9476" max="9476" width="5.85546875" style="244" customWidth="1"/>
    <col min="9477" max="9477" width="7.5703125" style="244" customWidth="1"/>
    <col min="9478" max="9478" width="7.7109375" style="244" customWidth="1"/>
    <col min="9479" max="9479" width="5" style="244" customWidth="1"/>
    <col min="9480" max="9480" width="7.28515625" style="244" customWidth="1"/>
    <col min="9481" max="9481" width="7.42578125" style="244" customWidth="1"/>
    <col min="9482" max="9482" width="5.7109375" style="244" bestFit="1" customWidth="1"/>
    <col min="9483" max="9483" width="7.85546875" style="244" customWidth="1"/>
    <col min="9484" max="9484" width="7.28515625" style="244" customWidth="1"/>
    <col min="9485" max="9485" width="5" style="244" customWidth="1"/>
    <col min="9486" max="9486" width="7.7109375" style="244" customWidth="1"/>
    <col min="9487" max="9487" width="7.28515625" style="244" customWidth="1"/>
    <col min="9488" max="9488" width="6" style="244" customWidth="1"/>
    <col min="9489" max="9728" width="9.140625" style="244"/>
    <col min="9729" max="9729" width="37.5703125" style="244" customWidth="1"/>
    <col min="9730" max="9731" width="7.7109375" style="244" customWidth="1"/>
    <col min="9732" max="9732" width="5.85546875" style="244" customWidth="1"/>
    <col min="9733" max="9733" width="7.5703125" style="244" customWidth="1"/>
    <col min="9734" max="9734" width="7.7109375" style="244" customWidth="1"/>
    <col min="9735" max="9735" width="5" style="244" customWidth="1"/>
    <col min="9736" max="9736" width="7.28515625" style="244" customWidth="1"/>
    <col min="9737" max="9737" width="7.42578125" style="244" customWidth="1"/>
    <col min="9738" max="9738" width="5.7109375" style="244" bestFit="1" customWidth="1"/>
    <col min="9739" max="9739" width="7.85546875" style="244" customWidth="1"/>
    <col min="9740" max="9740" width="7.28515625" style="244" customWidth="1"/>
    <col min="9741" max="9741" width="5" style="244" customWidth="1"/>
    <col min="9742" max="9742" width="7.7109375" style="244" customWidth="1"/>
    <col min="9743" max="9743" width="7.28515625" style="244" customWidth="1"/>
    <col min="9744" max="9744" width="6" style="244" customWidth="1"/>
    <col min="9745" max="9984" width="9.140625" style="244"/>
    <col min="9985" max="9985" width="37.5703125" style="244" customWidth="1"/>
    <col min="9986" max="9987" width="7.7109375" style="244" customWidth="1"/>
    <col min="9988" max="9988" width="5.85546875" style="244" customWidth="1"/>
    <col min="9989" max="9989" width="7.5703125" style="244" customWidth="1"/>
    <col min="9990" max="9990" width="7.7109375" style="244" customWidth="1"/>
    <col min="9991" max="9991" width="5" style="244" customWidth="1"/>
    <col min="9992" max="9992" width="7.28515625" style="244" customWidth="1"/>
    <col min="9993" max="9993" width="7.42578125" style="244" customWidth="1"/>
    <col min="9994" max="9994" width="5.7109375" style="244" bestFit="1" customWidth="1"/>
    <col min="9995" max="9995" width="7.85546875" style="244" customWidth="1"/>
    <col min="9996" max="9996" width="7.28515625" style="244" customWidth="1"/>
    <col min="9997" max="9997" width="5" style="244" customWidth="1"/>
    <col min="9998" max="9998" width="7.7109375" style="244" customWidth="1"/>
    <col min="9999" max="9999" width="7.28515625" style="244" customWidth="1"/>
    <col min="10000" max="10000" width="6" style="244" customWidth="1"/>
    <col min="10001" max="10240" width="9.140625" style="244"/>
    <col min="10241" max="10241" width="37.5703125" style="244" customWidth="1"/>
    <col min="10242" max="10243" width="7.7109375" style="244" customWidth="1"/>
    <col min="10244" max="10244" width="5.85546875" style="244" customWidth="1"/>
    <col min="10245" max="10245" width="7.5703125" style="244" customWidth="1"/>
    <col min="10246" max="10246" width="7.7109375" style="244" customWidth="1"/>
    <col min="10247" max="10247" width="5" style="244" customWidth="1"/>
    <col min="10248" max="10248" width="7.28515625" style="244" customWidth="1"/>
    <col min="10249" max="10249" width="7.42578125" style="244" customWidth="1"/>
    <col min="10250" max="10250" width="5.7109375" style="244" bestFit="1" customWidth="1"/>
    <col min="10251" max="10251" width="7.85546875" style="244" customWidth="1"/>
    <col min="10252" max="10252" width="7.28515625" style="244" customWidth="1"/>
    <col min="10253" max="10253" width="5" style="244" customWidth="1"/>
    <col min="10254" max="10254" width="7.7109375" style="244" customWidth="1"/>
    <col min="10255" max="10255" width="7.28515625" style="244" customWidth="1"/>
    <col min="10256" max="10256" width="6" style="244" customWidth="1"/>
    <col min="10257" max="10496" width="9.140625" style="244"/>
    <col min="10497" max="10497" width="37.5703125" style="244" customWidth="1"/>
    <col min="10498" max="10499" width="7.7109375" style="244" customWidth="1"/>
    <col min="10500" max="10500" width="5.85546875" style="244" customWidth="1"/>
    <col min="10501" max="10501" width="7.5703125" style="244" customWidth="1"/>
    <col min="10502" max="10502" width="7.7109375" style="244" customWidth="1"/>
    <col min="10503" max="10503" width="5" style="244" customWidth="1"/>
    <col min="10504" max="10504" width="7.28515625" style="244" customWidth="1"/>
    <col min="10505" max="10505" width="7.42578125" style="244" customWidth="1"/>
    <col min="10506" max="10506" width="5.7109375" style="244" bestFit="1" customWidth="1"/>
    <col min="10507" max="10507" width="7.85546875" style="244" customWidth="1"/>
    <col min="10508" max="10508" width="7.28515625" style="244" customWidth="1"/>
    <col min="10509" max="10509" width="5" style="244" customWidth="1"/>
    <col min="10510" max="10510" width="7.7109375" style="244" customWidth="1"/>
    <col min="10511" max="10511" width="7.28515625" style="244" customWidth="1"/>
    <col min="10512" max="10512" width="6" style="244" customWidth="1"/>
    <col min="10513" max="10752" width="9.140625" style="244"/>
    <col min="10753" max="10753" width="37.5703125" style="244" customWidth="1"/>
    <col min="10754" max="10755" width="7.7109375" style="244" customWidth="1"/>
    <col min="10756" max="10756" width="5.85546875" style="244" customWidth="1"/>
    <col min="10757" max="10757" width="7.5703125" style="244" customWidth="1"/>
    <col min="10758" max="10758" width="7.7109375" style="244" customWidth="1"/>
    <col min="10759" max="10759" width="5" style="244" customWidth="1"/>
    <col min="10760" max="10760" width="7.28515625" style="244" customWidth="1"/>
    <col min="10761" max="10761" width="7.42578125" style="244" customWidth="1"/>
    <col min="10762" max="10762" width="5.7109375" style="244" bestFit="1" customWidth="1"/>
    <col min="10763" max="10763" width="7.85546875" style="244" customWidth="1"/>
    <col min="10764" max="10764" width="7.28515625" style="244" customWidth="1"/>
    <col min="10765" max="10765" width="5" style="244" customWidth="1"/>
    <col min="10766" max="10766" width="7.7109375" style="244" customWidth="1"/>
    <col min="10767" max="10767" width="7.28515625" style="244" customWidth="1"/>
    <col min="10768" max="10768" width="6" style="244" customWidth="1"/>
    <col min="10769" max="11008" width="9.140625" style="244"/>
    <col min="11009" max="11009" width="37.5703125" style="244" customWidth="1"/>
    <col min="11010" max="11011" width="7.7109375" style="244" customWidth="1"/>
    <col min="11012" max="11012" width="5.85546875" style="244" customWidth="1"/>
    <col min="11013" max="11013" width="7.5703125" style="244" customWidth="1"/>
    <col min="11014" max="11014" width="7.7109375" style="244" customWidth="1"/>
    <col min="11015" max="11015" width="5" style="244" customWidth="1"/>
    <col min="11016" max="11016" width="7.28515625" style="244" customWidth="1"/>
    <col min="11017" max="11017" width="7.42578125" style="244" customWidth="1"/>
    <col min="11018" max="11018" width="5.7109375" style="244" bestFit="1" customWidth="1"/>
    <col min="11019" max="11019" width="7.85546875" style="244" customWidth="1"/>
    <col min="11020" max="11020" width="7.28515625" style="244" customWidth="1"/>
    <col min="11021" max="11021" width="5" style="244" customWidth="1"/>
    <col min="11022" max="11022" width="7.7109375" style="244" customWidth="1"/>
    <col min="11023" max="11023" width="7.28515625" style="244" customWidth="1"/>
    <col min="11024" max="11024" width="6" style="244" customWidth="1"/>
    <col min="11025" max="11264" width="9.140625" style="244"/>
    <col min="11265" max="11265" width="37.5703125" style="244" customWidth="1"/>
    <col min="11266" max="11267" width="7.7109375" style="244" customWidth="1"/>
    <col min="11268" max="11268" width="5.85546875" style="244" customWidth="1"/>
    <col min="11269" max="11269" width="7.5703125" style="244" customWidth="1"/>
    <col min="11270" max="11270" width="7.7109375" style="244" customWidth="1"/>
    <col min="11271" max="11271" width="5" style="244" customWidth="1"/>
    <col min="11272" max="11272" width="7.28515625" style="244" customWidth="1"/>
    <col min="11273" max="11273" width="7.42578125" style="244" customWidth="1"/>
    <col min="11274" max="11274" width="5.7109375" style="244" bestFit="1" customWidth="1"/>
    <col min="11275" max="11275" width="7.85546875" style="244" customWidth="1"/>
    <col min="11276" max="11276" width="7.28515625" style="244" customWidth="1"/>
    <col min="11277" max="11277" width="5" style="244" customWidth="1"/>
    <col min="11278" max="11278" width="7.7109375" style="244" customWidth="1"/>
    <col min="11279" max="11279" width="7.28515625" style="244" customWidth="1"/>
    <col min="11280" max="11280" width="6" style="244" customWidth="1"/>
    <col min="11281" max="11520" width="9.140625" style="244"/>
    <col min="11521" max="11521" width="37.5703125" style="244" customWidth="1"/>
    <col min="11522" max="11523" width="7.7109375" style="244" customWidth="1"/>
    <col min="11524" max="11524" width="5.85546875" style="244" customWidth="1"/>
    <col min="11525" max="11525" width="7.5703125" style="244" customWidth="1"/>
    <col min="11526" max="11526" width="7.7109375" style="244" customWidth="1"/>
    <col min="11527" max="11527" width="5" style="244" customWidth="1"/>
    <col min="11528" max="11528" width="7.28515625" style="244" customWidth="1"/>
    <col min="11529" max="11529" width="7.42578125" style="244" customWidth="1"/>
    <col min="11530" max="11530" width="5.7109375" style="244" bestFit="1" customWidth="1"/>
    <col min="11531" max="11531" width="7.85546875" style="244" customWidth="1"/>
    <col min="11532" max="11532" width="7.28515625" style="244" customWidth="1"/>
    <col min="11533" max="11533" width="5" style="244" customWidth="1"/>
    <col min="11534" max="11534" width="7.7109375" style="244" customWidth="1"/>
    <col min="11535" max="11535" width="7.28515625" style="244" customWidth="1"/>
    <col min="11536" max="11536" width="6" style="244" customWidth="1"/>
    <col min="11537" max="11776" width="9.140625" style="244"/>
    <col min="11777" max="11777" width="37.5703125" style="244" customWidth="1"/>
    <col min="11778" max="11779" width="7.7109375" style="244" customWidth="1"/>
    <col min="11780" max="11780" width="5.85546875" style="244" customWidth="1"/>
    <col min="11781" max="11781" width="7.5703125" style="244" customWidth="1"/>
    <col min="11782" max="11782" width="7.7109375" style="244" customWidth="1"/>
    <col min="11783" max="11783" width="5" style="244" customWidth="1"/>
    <col min="11784" max="11784" width="7.28515625" style="244" customWidth="1"/>
    <col min="11785" max="11785" width="7.42578125" style="244" customWidth="1"/>
    <col min="11786" max="11786" width="5.7109375" style="244" bestFit="1" customWidth="1"/>
    <col min="11787" max="11787" width="7.85546875" style="244" customWidth="1"/>
    <col min="11788" max="11788" width="7.28515625" style="244" customWidth="1"/>
    <col min="11789" max="11789" width="5" style="244" customWidth="1"/>
    <col min="11790" max="11790" width="7.7109375" style="244" customWidth="1"/>
    <col min="11791" max="11791" width="7.28515625" style="244" customWidth="1"/>
    <col min="11792" max="11792" width="6" style="244" customWidth="1"/>
    <col min="11793" max="12032" width="9.140625" style="244"/>
    <col min="12033" max="12033" width="37.5703125" style="244" customWidth="1"/>
    <col min="12034" max="12035" width="7.7109375" style="244" customWidth="1"/>
    <col min="12036" max="12036" width="5.85546875" style="244" customWidth="1"/>
    <col min="12037" max="12037" width="7.5703125" style="244" customWidth="1"/>
    <col min="12038" max="12038" width="7.7109375" style="244" customWidth="1"/>
    <col min="12039" max="12039" width="5" style="244" customWidth="1"/>
    <col min="12040" max="12040" width="7.28515625" style="244" customWidth="1"/>
    <col min="12041" max="12041" width="7.42578125" style="244" customWidth="1"/>
    <col min="12042" max="12042" width="5.7109375" style="244" bestFit="1" customWidth="1"/>
    <col min="12043" max="12043" width="7.85546875" style="244" customWidth="1"/>
    <col min="12044" max="12044" width="7.28515625" style="244" customWidth="1"/>
    <col min="12045" max="12045" width="5" style="244" customWidth="1"/>
    <col min="12046" max="12046" width="7.7109375" style="244" customWidth="1"/>
    <col min="12047" max="12047" width="7.28515625" style="244" customWidth="1"/>
    <col min="12048" max="12048" width="6" style="244" customWidth="1"/>
    <col min="12049" max="12288" width="9.140625" style="244"/>
    <col min="12289" max="12289" width="37.5703125" style="244" customWidth="1"/>
    <col min="12290" max="12291" width="7.7109375" style="244" customWidth="1"/>
    <col min="12292" max="12292" width="5.85546875" style="244" customWidth="1"/>
    <col min="12293" max="12293" width="7.5703125" style="244" customWidth="1"/>
    <col min="12294" max="12294" width="7.7109375" style="244" customWidth="1"/>
    <col min="12295" max="12295" width="5" style="244" customWidth="1"/>
    <col min="12296" max="12296" width="7.28515625" style="244" customWidth="1"/>
    <col min="12297" max="12297" width="7.42578125" style="244" customWidth="1"/>
    <col min="12298" max="12298" width="5.7109375" style="244" bestFit="1" customWidth="1"/>
    <col min="12299" max="12299" width="7.85546875" style="244" customWidth="1"/>
    <col min="12300" max="12300" width="7.28515625" style="244" customWidth="1"/>
    <col min="12301" max="12301" width="5" style="244" customWidth="1"/>
    <col min="12302" max="12302" width="7.7109375" style="244" customWidth="1"/>
    <col min="12303" max="12303" width="7.28515625" style="244" customWidth="1"/>
    <col min="12304" max="12304" width="6" style="244" customWidth="1"/>
    <col min="12305" max="12544" width="9.140625" style="244"/>
    <col min="12545" max="12545" width="37.5703125" style="244" customWidth="1"/>
    <col min="12546" max="12547" width="7.7109375" style="244" customWidth="1"/>
    <col min="12548" max="12548" width="5.85546875" style="244" customWidth="1"/>
    <col min="12549" max="12549" width="7.5703125" style="244" customWidth="1"/>
    <col min="12550" max="12550" width="7.7109375" style="244" customWidth="1"/>
    <col min="12551" max="12551" width="5" style="244" customWidth="1"/>
    <col min="12552" max="12552" width="7.28515625" style="244" customWidth="1"/>
    <col min="12553" max="12553" width="7.42578125" style="244" customWidth="1"/>
    <col min="12554" max="12554" width="5.7109375" style="244" bestFit="1" customWidth="1"/>
    <col min="12555" max="12555" width="7.85546875" style="244" customWidth="1"/>
    <col min="12556" max="12556" width="7.28515625" style="244" customWidth="1"/>
    <col min="12557" max="12557" width="5" style="244" customWidth="1"/>
    <col min="12558" max="12558" width="7.7109375" style="244" customWidth="1"/>
    <col min="12559" max="12559" width="7.28515625" style="244" customWidth="1"/>
    <col min="12560" max="12560" width="6" style="244" customWidth="1"/>
    <col min="12561" max="12800" width="9.140625" style="244"/>
    <col min="12801" max="12801" width="37.5703125" style="244" customWidth="1"/>
    <col min="12802" max="12803" width="7.7109375" style="244" customWidth="1"/>
    <col min="12804" max="12804" width="5.85546875" style="244" customWidth="1"/>
    <col min="12805" max="12805" width="7.5703125" style="244" customWidth="1"/>
    <col min="12806" max="12806" width="7.7109375" style="244" customWidth="1"/>
    <col min="12807" max="12807" width="5" style="244" customWidth="1"/>
    <col min="12808" max="12808" width="7.28515625" style="244" customWidth="1"/>
    <col min="12809" max="12809" width="7.42578125" style="244" customWidth="1"/>
    <col min="12810" max="12810" width="5.7109375" style="244" bestFit="1" customWidth="1"/>
    <col min="12811" max="12811" width="7.85546875" style="244" customWidth="1"/>
    <col min="12812" max="12812" width="7.28515625" style="244" customWidth="1"/>
    <col min="12813" max="12813" width="5" style="244" customWidth="1"/>
    <col min="12814" max="12814" width="7.7109375" style="244" customWidth="1"/>
    <col min="12815" max="12815" width="7.28515625" style="244" customWidth="1"/>
    <col min="12816" max="12816" width="6" style="244" customWidth="1"/>
    <col min="12817" max="13056" width="9.140625" style="244"/>
    <col min="13057" max="13057" width="37.5703125" style="244" customWidth="1"/>
    <col min="13058" max="13059" width="7.7109375" style="244" customWidth="1"/>
    <col min="13060" max="13060" width="5.85546875" style="244" customWidth="1"/>
    <col min="13061" max="13061" width="7.5703125" style="244" customWidth="1"/>
    <col min="13062" max="13062" width="7.7109375" style="244" customWidth="1"/>
    <col min="13063" max="13063" width="5" style="244" customWidth="1"/>
    <col min="13064" max="13064" width="7.28515625" style="244" customWidth="1"/>
    <col min="13065" max="13065" width="7.42578125" style="244" customWidth="1"/>
    <col min="13066" max="13066" width="5.7109375" style="244" bestFit="1" customWidth="1"/>
    <col min="13067" max="13067" width="7.85546875" style="244" customWidth="1"/>
    <col min="13068" max="13068" width="7.28515625" style="244" customWidth="1"/>
    <col min="13069" max="13069" width="5" style="244" customWidth="1"/>
    <col min="13070" max="13070" width="7.7109375" style="244" customWidth="1"/>
    <col min="13071" max="13071" width="7.28515625" style="244" customWidth="1"/>
    <col min="13072" max="13072" width="6" style="244" customWidth="1"/>
    <col min="13073" max="13312" width="9.140625" style="244"/>
    <col min="13313" max="13313" width="37.5703125" style="244" customWidth="1"/>
    <col min="13314" max="13315" width="7.7109375" style="244" customWidth="1"/>
    <col min="13316" max="13316" width="5.85546875" style="244" customWidth="1"/>
    <col min="13317" max="13317" width="7.5703125" style="244" customWidth="1"/>
    <col min="13318" max="13318" width="7.7109375" style="244" customWidth="1"/>
    <col min="13319" max="13319" width="5" style="244" customWidth="1"/>
    <col min="13320" max="13320" width="7.28515625" style="244" customWidth="1"/>
    <col min="13321" max="13321" width="7.42578125" style="244" customWidth="1"/>
    <col min="13322" max="13322" width="5.7109375" style="244" bestFit="1" customWidth="1"/>
    <col min="13323" max="13323" width="7.85546875" style="244" customWidth="1"/>
    <col min="13324" max="13324" width="7.28515625" style="244" customWidth="1"/>
    <col min="13325" max="13325" width="5" style="244" customWidth="1"/>
    <col min="13326" max="13326" width="7.7109375" style="244" customWidth="1"/>
    <col min="13327" max="13327" width="7.28515625" style="244" customWidth="1"/>
    <col min="13328" max="13328" width="6" style="244" customWidth="1"/>
    <col min="13329" max="13568" width="9.140625" style="244"/>
    <col min="13569" max="13569" width="37.5703125" style="244" customWidth="1"/>
    <col min="13570" max="13571" width="7.7109375" style="244" customWidth="1"/>
    <col min="13572" max="13572" width="5.85546875" style="244" customWidth="1"/>
    <col min="13573" max="13573" width="7.5703125" style="244" customWidth="1"/>
    <col min="13574" max="13574" width="7.7109375" style="244" customWidth="1"/>
    <col min="13575" max="13575" width="5" style="244" customWidth="1"/>
    <col min="13576" max="13576" width="7.28515625" style="244" customWidth="1"/>
    <col min="13577" max="13577" width="7.42578125" style="244" customWidth="1"/>
    <col min="13578" max="13578" width="5.7109375" style="244" bestFit="1" customWidth="1"/>
    <col min="13579" max="13579" width="7.85546875" style="244" customWidth="1"/>
    <col min="13580" max="13580" width="7.28515625" style="244" customWidth="1"/>
    <col min="13581" max="13581" width="5" style="244" customWidth="1"/>
    <col min="13582" max="13582" width="7.7109375" style="244" customWidth="1"/>
    <col min="13583" max="13583" width="7.28515625" style="244" customWidth="1"/>
    <col min="13584" max="13584" width="6" style="244" customWidth="1"/>
    <col min="13585" max="13824" width="9.140625" style="244"/>
    <col min="13825" max="13825" width="37.5703125" style="244" customWidth="1"/>
    <col min="13826" max="13827" width="7.7109375" style="244" customWidth="1"/>
    <col min="13828" max="13828" width="5.85546875" style="244" customWidth="1"/>
    <col min="13829" max="13829" width="7.5703125" style="244" customWidth="1"/>
    <col min="13830" max="13830" width="7.7109375" style="244" customWidth="1"/>
    <col min="13831" max="13831" width="5" style="244" customWidth="1"/>
    <col min="13832" max="13832" width="7.28515625" style="244" customWidth="1"/>
    <col min="13833" max="13833" width="7.42578125" style="244" customWidth="1"/>
    <col min="13834" max="13834" width="5.7109375" style="244" bestFit="1" customWidth="1"/>
    <col min="13835" max="13835" width="7.85546875" style="244" customWidth="1"/>
    <col min="13836" max="13836" width="7.28515625" style="244" customWidth="1"/>
    <col min="13837" max="13837" width="5" style="244" customWidth="1"/>
    <col min="13838" max="13838" width="7.7109375" style="244" customWidth="1"/>
    <col min="13839" max="13839" width="7.28515625" style="244" customWidth="1"/>
    <col min="13840" max="13840" width="6" style="244" customWidth="1"/>
    <col min="13841" max="14080" width="9.140625" style="244"/>
    <col min="14081" max="14081" width="37.5703125" style="244" customWidth="1"/>
    <col min="14082" max="14083" width="7.7109375" style="244" customWidth="1"/>
    <col min="14084" max="14084" width="5.85546875" style="244" customWidth="1"/>
    <col min="14085" max="14085" width="7.5703125" style="244" customWidth="1"/>
    <col min="14086" max="14086" width="7.7109375" style="244" customWidth="1"/>
    <col min="14087" max="14087" width="5" style="244" customWidth="1"/>
    <col min="14088" max="14088" width="7.28515625" style="244" customWidth="1"/>
    <col min="14089" max="14089" width="7.42578125" style="244" customWidth="1"/>
    <col min="14090" max="14090" width="5.7109375" style="244" bestFit="1" customWidth="1"/>
    <col min="14091" max="14091" width="7.85546875" style="244" customWidth="1"/>
    <col min="14092" max="14092" width="7.28515625" style="244" customWidth="1"/>
    <col min="14093" max="14093" width="5" style="244" customWidth="1"/>
    <col min="14094" max="14094" width="7.7109375" style="244" customWidth="1"/>
    <col min="14095" max="14095" width="7.28515625" style="244" customWidth="1"/>
    <col min="14096" max="14096" width="6" style="244" customWidth="1"/>
    <col min="14097" max="14336" width="9.140625" style="244"/>
    <col min="14337" max="14337" width="37.5703125" style="244" customWidth="1"/>
    <col min="14338" max="14339" width="7.7109375" style="244" customWidth="1"/>
    <col min="14340" max="14340" width="5.85546875" style="244" customWidth="1"/>
    <col min="14341" max="14341" width="7.5703125" style="244" customWidth="1"/>
    <col min="14342" max="14342" width="7.7109375" style="244" customWidth="1"/>
    <col min="14343" max="14343" width="5" style="244" customWidth="1"/>
    <col min="14344" max="14344" width="7.28515625" style="244" customWidth="1"/>
    <col min="14345" max="14345" width="7.42578125" style="244" customWidth="1"/>
    <col min="14346" max="14346" width="5.7109375" style="244" bestFit="1" customWidth="1"/>
    <col min="14347" max="14347" width="7.85546875" style="244" customWidth="1"/>
    <col min="14348" max="14348" width="7.28515625" style="244" customWidth="1"/>
    <col min="14349" max="14349" width="5" style="244" customWidth="1"/>
    <col min="14350" max="14350" width="7.7109375" style="244" customWidth="1"/>
    <col min="14351" max="14351" width="7.28515625" style="244" customWidth="1"/>
    <col min="14352" max="14352" width="6" style="244" customWidth="1"/>
    <col min="14353" max="14592" width="9.140625" style="244"/>
    <col min="14593" max="14593" width="37.5703125" style="244" customWidth="1"/>
    <col min="14594" max="14595" width="7.7109375" style="244" customWidth="1"/>
    <col min="14596" max="14596" width="5.85546875" style="244" customWidth="1"/>
    <col min="14597" max="14597" width="7.5703125" style="244" customWidth="1"/>
    <col min="14598" max="14598" width="7.7109375" style="244" customWidth="1"/>
    <col min="14599" max="14599" width="5" style="244" customWidth="1"/>
    <col min="14600" max="14600" width="7.28515625" style="244" customWidth="1"/>
    <col min="14601" max="14601" width="7.42578125" style="244" customWidth="1"/>
    <col min="14602" max="14602" width="5.7109375" style="244" bestFit="1" customWidth="1"/>
    <col min="14603" max="14603" width="7.85546875" style="244" customWidth="1"/>
    <col min="14604" max="14604" width="7.28515625" style="244" customWidth="1"/>
    <col min="14605" max="14605" width="5" style="244" customWidth="1"/>
    <col min="14606" max="14606" width="7.7109375" style="244" customWidth="1"/>
    <col min="14607" max="14607" width="7.28515625" style="244" customWidth="1"/>
    <col min="14608" max="14608" width="6" style="244" customWidth="1"/>
    <col min="14609" max="14848" width="9.140625" style="244"/>
    <col min="14849" max="14849" width="37.5703125" style="244" customWidth="1"/>
    <col min="14850" max="14851" width="7.7109375" style="244" customWidth="1"/>
    <col min="14852" max="14852" width="5.85546875" style="244" customWidth="1"/>
    <col min="14853" max="14853" width="7.5703125" style="244" customWidth="1"/>
    <col min="14854" max="14854" width="7.7109375" style="244" customWidth="1"/>
    <col min="14855" max="14855" width="5" style="244" customWidth="1"/>
    <col min="14856" max="14856" width="7.28515625" style="244" customWidth="1"/>
    <col min="14857" max="14857" width="7.42578125" style="244" customWidth="1"/>
    <col min="14858" max="14858" width="5.7109375" style="244" bestFit="1" customWidth="1"/>
    <col min="14859" max="14859" width="7.85546875" style="244" customWidth="1"/>
    <col min="14860" max="14860" width="7.28515625" style="244" customWidth="1"/>
    <col min="14861" max="14861" width="5" style="244" customWidth="1"/>
    <col min="14862" max="14862" width="7.7109375" style="244" customWidth="1"/>
    <col min="14863" max="14863" width="7.28515625" style="244" customWidth="1"/>
    <col min="14864" max="14864" width="6" style="244" customWidth="1"/>
    <col min="14865" max="15104" width="9.140625" style="244"/>
    <col min="15105" max="15105" width="37.5703125" style="244" customWidth="1"/>
    <col min="15106" max="15107" width="7.7109375" style="244" customWidth="1"/>
    <col min="15108" max="15108" width="5.85546875" style="244" customWidth="1"/>
    <col min="15109" max="15109" width="7.5703125" style="244" customWidth="1"/>
    <col min="15110" max="15110" width="7.7109375" style="244" customWidth="1"/>
    <col min="15111" max="15111" width="5" style="244" customWidth="1"/>
    <col min="15112" max="15112" width="7.28515625" style="244" customWidth="1"/>
    <col min="15113" max="15113" width="7.42578125" style="244" customWidth="1"/>
    <col min="15114" max="15114" width="5.7109375" style="244" bestFit="1" customWidth="1"/>
    <col min="15115" max="15115" width="7.85546875" style="244" customWidth="1"/>
    <col min="15116" max="15116" width="7.28515625" style="244" customWidth="1"/>
    <col min="15117" max="15117" width="5" style="244" customWidth="1"/>
    <col min="15118" max="15118" width="7.7109375" style="244" customWidth="1"/>
    <col min="15119" max="15119" width="7.28515625" style="244" customWidth="1"/>
    <col min="15120" max="15120" width="6" style="244" customWidth="1"/>
    <col min="15121" max="15360" width="9.140625" style="244"/>
    <col min="15361" max="15361" width="37.5703125" style="244" customWidth="1"/>
    <col min="15362" max="15363" width="7.7109375" style="244" customWidth="1"/>
    <col min="15364" max="15364" width="5.85546875" style="244" customWidth="1"/>
    <col min="15365" max="15365" width="7.5703125" style="244" customWidth="1"/>
    <col min="15366" max="15366" width="7.7109375" style="244" customWidth="1"/>
    <col min="15367" max="15367" width="5" style="244" customWidth="1"/>
    <col min="15368" max="15368" width="7.28515625" style="244" customWidth="1"/>
    <col min="15369" max="15369" width="7.42578125" style="244" customWidth="1"/>
    <col min="15370" max="15370" width="5.7109375" style="244" bestFit="1" customWidth="1"/>
    <col min="15371" max="15371" width="7.85546875" style="244" customWidth="1"/>
    <col min="15372" max="15372" width="7.28515625" style="244" customWidth="1"/>
    <col min="15373" max="15373" width="5" style="244" customWidth="1"/>
    <col min="15374" max="15374" width="7.7109375" style="244" customWidth="1"/>
    <col min="15375" max="15375" width="7.28515625" style="244" customWidth="1"/>
    <col min="15376" max="15376" width="6" style="244" customWidth="1"/>
    <col min="15377" max="15616" width="9.140625" style="244"/>
    <col min="15617" max="15617" width="37.5703125" style="244" customWidth="1"/>
    <col min="15618" max="15619" width="7.7109375" style="244" customWidth="1"/>
    <col min="15620" max="15620" width="5.85546875" style="244" customWidth="1"/>
    <col min="15621" max="15621" width="7.5703125" style="244" customWidth="1"/>
    <col min="15622" max="15622" width="7.7109375" style="244" customWidth="1"/>
    <col min="15623" max="15623" width="5" style="244" customWidth="1"/>
    <col min="15624" max="15624" width="7.28515625" style="244" customWidth="1"/>
    <col min="15625" max="15625" width="7.42578125" style="244" customWidth="1"/>
    <col min="15626" max="15626" width="5.7109375" style="244" bestFit="1" customWidth="1"/>
    <col min="15627" max="15627" width="7.85546875" style="244" customWidth="1"/>
    <col min="15628" max="15628" width="7.28515625" style="244" customWidth="1"/>
    <col min="15629" max="15629" width="5" style="244" customWidth="1"/>
    <col min="15630" max="15630" width="7.7109375" style="244" customWidth="1"/>
    <col min="15631" max="15631" width="7.28515625" style="244" customWidth="1"/>
    <col min="15632" max="15632" width="6" style="244" customWidth="1"/>
    <col min="15633" max="15872" width="9.140625" style="244"/>
    <col min="15873" max="15873" width="37.5703125" style="244" customWidth="1"/>
    <col min="15874" max="15875" width="7.7109375" style="244" customWidth="1"/>
    <col min="15876" max="15876" width="5.85546875" style="244" customWidth="1"/>
    <col min="15877" max="15877" width="7.5703125" style="244" customWidth="1"/>
    <col min="15878" max="15878" width="7.7109375" style="244" customWidth="1"/>
    <col min="15879" max="15879" width="5" style="244" customWidth="1"/>
    <col min="15880" max="15880" width="7.28515625" style="244" customWidth="1"/>
    <col min="15881" max="15881" width="7.42578125" style="244" customWidth="1"/>
    <col min="15882" max="15882" width="5.7109375" style="244" bestFit="1" customWidth="1"/>
    <col min="15883" max="15883" width="7.85546875" style="244" customWidth="1"/>
    <col min="15884" max="15884" width="7.28515625" style="244" customWidth="1"/>
    <col min="15885" max="15885" width="5" style="244" customWidth="1"/>
    <col min="15886" max="15886" width="7.7109375" style="244" customWidth="1"/>
    <col min="15887" max="15887" width="7.28515625" style="244" customWidth="1"/>
    <col min="15888" max="15888" width="6" style="244" customWidth="1"/>
    <col min="15889" max="16128" width="9.140625" style="244"/>
    <col min="16129" max="16129" width="37.5703125" style="244" customWidth="1"/>
    <col min="16130" max="16131" width="7.7109375" style="244" customWidth="1"/>
    <col min="16132" max="16132" width="5.85546875" style="244" customWidth="1"/>
    <col min="16133" max="16133" width="7.5703125" style="244" customWidth="1"/>
    <col min="16134" max="16134" width="7.7109375" style="244" customWidth="1"/>
    <col min="16135" max="16135" width="5" style="244" customWidth="1"/>
    <col min="16136" max="16136" width="7.28515625" style="244" customWidth="1"/>
    <col min="16137" max="16137" width="7.42578125" style="244" customWidth="1"/>
    <col min="16138" max="16138" width="5.7109375" style="244" bestFit="1" customWidth="1"/>
    <col min="16139" max="16139" width="7.85546875" style="244" customWidth="1"/>
    <col min="16140" max="16140" width="7.28515625" style="244" customWidth="1"/>
    <col min="16141" max="16141" width="5" style="244" customWidth="1"/>
    <col min="16142" max="16142" width="7.7109375" style="244" customWidth="1"/>
    <col min="16143" max="16143" width="7.28515625" style="244" customWidth="1"/>
    <col min="16144" max="16144" width="6" style="244" customWidth="1"/>
    <col min="16145" max="16384" width="9.140625" style="244"/>
  </cols>
  <sheetData>
    <row r="1" spans="1:115" ht="19.149999999999999" customHeight="1" thickBot="1" x14ac:dyDescent="0.25">
      <c r="A1" s="3231" t="s">
        <v>46</v>
      </c>
      <c r="B1" s="3231"/>
      <c r="C1" s="3231"/>
      <c r="D1" s="3231"/>
      <c r="E1" s="3231"/>
      <c r="F1" s="3231"/>
      <c r="G1" s="3231"/>
      <c r="H1" s="3231"/>
      <c r="I1" s="3231"/>
      <c r="J1" s="3231"/>
      <c r="K1" s="3231"/>
      <c r="L1" s="3231"/>
      <c r="M1" s="3231"/>
      <c r="N1" s="3231"/>
      <c r="O1" s="3231"/>
      <c r="P1" s="3231"/>
    </row>
    <row r="2" spans="1:115" ht="13.5" thickBot="1" x14ac:dyDescent="0.25">
      <c r="A2" s="3232" t="s">
        <v>379</v>
      </c>
      <c r="B2" s="3233"/>
      <c r="C2" s="3233"/>
      <c r="D2" s="3233"/>
      <c r="E2" s="3233"/>
      <c r="F2" s="3233"/>
      <c r="G2" s="3233"/>
      <c r="H2" s="3233"/>
      <c r="I2" s="3233"/>
      <c r="J2" s="3233"/>
      <c r="K2" s="3233"/>
      <c r="L2" s="3233"/>
      <c r="M2" s="3233"/>
      <c r="N2" s="3234"/>
      <c r="O2" s="3234"/>
      <c r="P2" s="3235"/>
    </row>
    <row r="3" spans="1:115" ht="16.149999999999999" customHeight="1" thickBot="1" x14ac:dyDescent="0.25">
      <c r="A3" s="3236" t="s">
        <v>9</v>
      </c>
      <c r="B3" s="3239" t="s">
        <v>83</v>
      </c>
      <c r="C3" s="3233"/>
      <c r="D3" s="3233"/>
      <c r="E3" s="3239" t="s">
        <v>67</v>
      </c>
      <c r="F3" s="3233"/>
      <c r="G3" s="3233"/>
      <c r="H3" s="3239" t="s">
        <v>68</v>
      </c>
      <c r="I3" s="3233"/>
      <c r="J3" s="3240"/>
      <c r="K3" s="3233" t="s">
        <v>69</v>
      </c>
      <c r="L3" s="3233"/>
      <c r="M3" s="3233"/>
      <c r="N3" s="3241" t="s">
        <v>70</v>
      </c>
      <c r="O3" s="3242"/>
      <c r="P3" s="3243"/>
    </row>
    <row r="4" spans="1:115" ht="9" customHeight="1" x14ac:dyDescent="0.2">
      <c r="A4" s="3237"/>
      <c r="B4" s="261"/>
      <c r="C4" s="262"/>
      <c r="D4" s="263"/>
      <c r="E4" s="1971"/>
      <c r="F4" s="264"/>
      <c r="G4" s="264"/>
      <c r="H4" s="265"/>
      <c r="I4" s="264"/>
      <c r="J4" s="266"/>
      <c r="K4" s="264"/>
      <c r="L4" s="264"/>
      <c r="M4" s="264"/>
      <c r="N4" s="3244"/>
      <c r="O4" s="3245"/>
      <c r="P4" s="3246"/>
    </row>
    <row r="5" spans="1:115" ht="12.75" customHeight="1" x14ac:dyDescent="0.2">
      <c r="A5" s="3237"/>
      <c r="B5" s="267"/>
      <c r="C5" s="268">
        <v>1</v>
      </c>
      <c r="D5" s="269"/>
      <c r="E5" s="3229">
        <v>2</v>
      </c>
      <c r="F5" s="3229"/>
      <c r="G5" s="3229"/>
      <c r="H5" s="3250">
        <v>3</v>
      </c>
      <c r="I5" s="3229"/>
      <c r="J5" s="3251"/>
      <c r="K5" s="3229">
        <v>4</v>
      </c>
      <c r="L5" s="3229"/>
      <c r="M5" s="3230"/>
      <c r="N5" s="3247"/>
      <c r="O5" s="3248"/>
      <c r="P5" s="3249"/>
    </row>
    <row r="6" spans="1:115" ht="29.45" customHeight="1" x14ac:dyDescent="0.2">
      <c r="A6" s="3238"/>
      <c r="B6" s="2099" t="s">
        <v>26</v>
      </c>
      <c r="C6" s="2100" t="s">
        <v>50</v>
      </c>
      <c r="D6" s="2101" t="s">
        <v>4</v>
      </c>
      <c r="E6" s="2099" t="s">
        <v>26</v>
      </c>
      <c r="F6" s="2100" t="s">
        <v>50</v>
      </c>
      <c r="G6" s="2101" t="s">
        <v>4</v>
      </c>
      <c r="H6" s="2099" t="s">
        <v>26</v>
      </c>
      <c r="I6" s="2100" t="s">
        <v>50</v>
      </c>
      <c r="J6" s="2101" t="s">
        <v>4</v>
      </c>
      <c r="K6" s="2099" t="s">
        <v>26</v>
      </c>
      <c r="L6" s="2100" t="s">
        <v>50</v>
      </c>
      <c r="M6" s="2101" t="s">
        <v>4</v>
      </c>
      <c r="N6" s="2099" t="s">
        <v>26</v>
      </c>
      <c r="O6" s="2100" t="s">
        <v>50</v>
      </c>
      <c r="P6" s="2102" t="s">
        <v>4</v>
      </c>
    </row>
    <row r="7" spans="1:115" ht="16.899999999999999" customHeight="1" x14ac:dyDescent="0.2">
      <c r="A7" s="248" t="s">
        <v>51</v>
      </c>
      <c r="B7" s="679"/>
      <c r="C7" s="680"/>
      <c r="D7" s="681"/>
      <c r="E7" s="682"/>
      <c r="F7" s="683"/>
      <c r="G7" s="684"/>
      <c r="H7" s="682"/>
      <c r="I7" s="683"/>
      <c r="J7" s="685"/>
      <c r="K7" s="686"/>
      <c r="L7" s="686"/>
      <c r="M7" s="687"/>
      <c r="N7" s="688"/>
      <c r="O7" s="689"/>
      <c r="P7" s="690"/>
    </row>
    <row r="8" spans="1:115" s="250" customFormat="1" x14ac:dyDescent="0.2">
      <c r="A8" s="277" t="s">
        <v>71</v>
      </c>
      <c r="B8" s="271">
        <f t="shared" ref="B8:P18" si="0">B21+B33</f>
        <v>44</v>
      </c>
      <c r="C8" s="272">
        <f t="shared" si="0"/>
        <v>0</v>
      </c>
      <c r="D8" s="424">
        <f t="shared" si="0"/>
        <v>44</v>
      </c>
      <c r="E8" s="273">
        <f t="shared" si="0"/>
        <v>39</v>
      </c>
      <c r="F8" s="274">
        <f t="shared" si="0"/>
        <v>0</v>
      </c>
      <c r="G8" s="424">
        <f t="shared" si="0"/>
        <v>39</v>
      </c>
      <c r="H8" s="273">
        <f t="shared" si="0"/>
        <v>27</v>
      </c>
      <c r="I8" s="272">
        <f t="shared" si="0"/>
        <v>0</v>
      </c>
      <c r="J8" s="424">
        <f t="shared" si="0"/>
        <v>27</v>
      </c>
      <c r="K8" s="273">
        <f t="shared" si="0"/>
        <v>28</v>
      </c>
      <c r="L8" s="274">
        <f t="shared" si="0"/>
        <v>0</v>
      </c>
      <c r="M8" s="424">
        <f t="shared" si="0"/>
        <v>28</v>
      </c>
      <c r="N8" s="273">
        <f t="shared" si="0"/>
        <v>138</v>
      </c>
      <c r="O8" s="274">
        <f t="shared" si="0"/>
        <v>0</v>
      </c>
      <c r="P8" s="425">
        <f t="shared" si="0"/>
        <v>138</v>
      </c>
    </row>
    <row r="9" spans="1:115" s="251" customFormat="1" x14ac:dyDescent="0.2">
      <c r="A9" s="277" t="s">
        <v>72</v>
      </c>
      <c r="B9" s="271">
        <f t="shared" si="0"/>
        <v>31</v>
      </c>
      <c r="C9" s="272">
        <f t="shared" si="0"/>
        <v>0</v>
      </c>
      <c r="D9" s="424">
        <f t="shared" si="0"/>
        <v>31</v>
      </c>
      <c r="E9" s="273">
        <f t="shared" si="0"/>
        <v>32</v>
      </c>
      <c r="F9" s="274">
        <f t="shared" si="0"/>
        <v>0</v>
      </c>
      <c r="G9" s="424">
        <f t="shared" si="0"/>
        <v>32</v>
      </c>
      <c r="H9" s="273">
        <f t="shared" si="0"/>
        <v>21</v>
      </c>
      <c r="I9" s="272">
        <f t="shared" si="0"/>
        <v>1</v>
      </c>
      <c r="J9" s="424">
        <f t="shared" si="0"/>
        <v>22</v>
      </c>
      <c r="K9" s="273">
        <f t="shared" si="0"/>
        <v>35</v>
      </c>
      <c r="L9" s="274">
        <f t="shared" si="0"/>
        <v>1</v>
      </c>
      <c r="M9" s="424">
        <f t="shared" si="0"/>
        <v>36</v>
      </c>
      <c r="N9" s="273">
        <f t="shared" si="0"/>
        <v>119</v>
      </c>
      <c r="O9" s="274">
        <f t="shared" si="0"/>
        <v>2</v>
      </c>
      <c r="P9" s="425">
        <f t="shared" si="0"/>
        <v>121</v>
      </c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</row>
    <row r="10" spans="1:115" s="250" customFormat="1" x14ac:dyDescent="0.2">
      <c r="A10" s="278" t="s">
        <v>73</v>
      </c>
      <c r="B10" s="271">
        <f t="shared" si="0"/>
        <v>40</v>
      </c>
      <c r="C10" s="272">
        <f t="shared" si="0"/>
        <v>4</v>
      </c>
      <c r="D10" s="424">
        <f t="shared" si="0"/>
        <v>44</v>
      </c>
      <c r="E10" s="273">
        <f>E23+E35</f>
        <v>39</v>
      </c>
      <c r="F10" s="274">
        <f t="shared" si="0"/>
        <v>6</v>
      </c>
      <c r="G10" s="424">
        <f t="shared" si="0"/>
        <v>45</v>
      </c>
      <c r="H10" s="273">
        <f t="shared" si="0"/>
        <v>37</v>
      </c>
      <c r="I10" s="272">
        <f t="shared" si="0"/>
        <v>5</v>
      </c>
      <c r="J10" s="424">
        <f t="shared" si="0"/>
        <v>42</v>
      </c>
      <c r="K10" s="273">
        <f t="shared" si="0"/>
        <v>45</v>
      </c>
      <c r="L10" s="274">
        <f t="shared" si="0"/>
        <v>6</v>
      </c>
      <c r="M10" s="424">
        <f t="shared" si="0"/>
        <v>51</v>
      </c>
      <c r="N10" s="273">
        <f t="shared" si="0"/>
        <v>161</v>
      </c>
      <c r="O10" s="274">
        <f t="shared" si="0"/>
        <v>21</v>
      </c>
      <c r="P10" s="425">
        <f>P23+P35</f>
        <v>182</v>
      </c>
    </row>
    <row r="11" spans="1:115" s="250" customFormat="1" x14ac:dyDescent="0.2">
      <c r="A11" s="278" t="s">
        <v>74</v>
      </c>
      <c r="B11" s="271">
        <f t="shared" si="0"/>
        <v>24</v>
      </c>
      <c r="C11" s="272">
        <f t="shared" si="0"/>
        <v>1</v>
      </c>
      <c r="D11" s="424">
        <f t="shared" si="0"/>
        <v>25</v>
      </c>
      <c r="E11" s="273">
        <f t="shared" si="0"/>
        <v>15</v>
      </c>
      <c r="F11" s="274">
        <f t="shared" si="0"/>
        <v>1</v>
      </c>
      <c r="G11" s="424">
        <f t="shared" si="0"/>
        <v>16</v>
      </c>
      <c r="H11" s="273">
        <f t="shared" si="0"/>
        <v>7</v>
      </c>
      <c r="I11" s="272">
        <f t="shared" si="0"/>
        <v>1</v>
      </c>
      <c r="J11" s="424">
        <f t="shared" si="0"/>
        <v>8</v>
      </c>
      <c r="K11" s="273">
        <f t="shared" si="0"/>
        <v>0</v>
      </c>
      <c r="L11" s="274">
        <f t="shared" si="0"/>
        <v>0</v>
      </c>
      <c r="M11" s="424">
        <f t="shared" si="0"/>
        <v>0</v>
      </c>
      <c r="N11" s="273">
        <f>N24+N36</f>
        <v>46</v>
      </c>
      <c r="O11" s="274">
        <f>O24+O36</f>
        <v>3</v>
      </c>
      <c r="P11" s="425">
        <f t="shared" si="0"/>
        <v>49</v>
      </c>
    </row>
    <row r="12" spans="1:115" s="250" customFormat="1" x14ac:dyDescent="0.2">
      <c r="A12" s="279" t="s">
        <v>55</v>
      </c>
      <c r="B12" s="271">
        <f t="shared" si="0"/>
        <v>15</v>
      </c>
      <c r="C12" s="272">
        <f t="shared" si="0"/>
        <v>0</v>
      </c>
      <c r="D12" s="424">
        <f t="shared" si="0"/>
        <v>15</v>
      </c>
      <c r="E12" s="273">
        <f t="shared" si="0"/>
        <v>22</v>
      </c>
      <c r="F12" s="274">
        <f t="shared" si="0"/>
        <v>0</v>
      </c>
      <c r="G12" s="424">
        <f t="shared" si="0"/>
        <v>22</v>
      </c>
      <c r="H12" s="273">
        <f t="shared" si="0"/>
        <v>25</v>
      </c>
      <c r="I12" s="272">
        <f t="shared" si="0"/>
        <v>1</v>
      </c>
      <c r="J12" s="424">
        <f t="shared" si="0"/>
        <v>26</v>
      </c>
      <c r="K12" s="273">
        <f t="shared" si="0"/>
        <v>13</v>
      </c>
      <c r="L12" s="274">
        <f t="shared" si="0"/>
        <v>2</v>
      </c>
      <c r="M12" s="424">
        <f>M25+M37</f>
        <v>15</v>
      </c>
      <c r="N12" s="273">
        <f t="shared" si="0"/>
        <v>75</v>
      </c>
      <c r="O12" s="274">
        <f t="shared" si="0"/>
        <v>3</v>
      </c>
      <c r="P12" s="425">
        <f t="shared" si="0"/>
        <v>78</v>
      </c>
    </row>
    <row r="13" spans="1:115" s="250" customFormat="1" x14ac:dyDescent="0.2">
      <c r="A13" s="280" t="s">
        <v>75</v>
      </c>
      <c r="B13" s="271">
        <f t="shared" si="0"/>
        <v>29</v>
      </c>
      <c r="C13" s="272">
        <f t="shared" si="0"/>
        <v>0</v>
      </c>
      <c r="D13" s="424">
        <f t="shared" si="0"/>
        <v>29</v>
      </c>
      <c r="E13" s="273">
        <f t="shared" si="0"/>
        <v>17</v>
      </c>
      <c r="F13" s="274">
        <f t="shared" si="0"/>
        <v>2</v>
      </c>
      <c r="G13" s="424">
        <f t="shared" si="0"/>
        <v>19</v>
      </c>
      <c r="H13" s="273">
        <f t="shared" si="0"/>
        <v>25</v>
      </c>
      <c r="I13" s="272">
        <f t="shared" si="0"/>
        <v>6</v>
      </c>
      <c r="J13" s="424">
        <f t="shared" si="0"/>
        <v>31</v>
      </c>
      <c r="K13" s="273">
        <f t="shared" si="0"/>
        <v>12</v>
      </c>
      <c r="L13" s="274">
        <f t="shared" si="0"/>
        <v>0</v>
      </c>
      <c r="M13" s="424">
        <f>M26+M38</f>
        <v>12</v>
      </c>
      <c r="N13" s="273">
        <f t="shared" si="0"/>
        <v>83</v>
      </c>
      <c r="O13" s="274">
        <f t="shared" si="0"/>
        <v>8</v>
      </c>
      <c r="P13" s="425">
        <f t="shared" si="0"/>
        <v>91</v>
      </c>
    </row>
    <row r="14" spans="1:115" s="250" customFormat="1" x14ac:dyDescent="0.2">
      <c r="A14" s="281" t="s">
        <v>76</v>
      </c>
      <c r="B14" s="271">
        <f t="shared" si="0"/>
        <v>39</v>
      </c>
      <c r="C14" s="272">
        <f t="shared" si="0"/>
        <v>0</v>
      </c>
      <c r="D14" s="424">
        <f t="shared" si="0"/>
        <v>39</v>
      </c>
      <c r="E14" s="273">
        <f t="shared" si="0"/>
        <v>32</v>
      </c>
      <c r="F14" s="274">
        <f t="shared" si="0"/>
        <v>1</v>
      </c>
      <c r="G14" s="424">
        <f t="shared" si="0"/>
        <v>33</v>
      </c>
      <c r="H14" s="273">
        <f t="shared" si="0"/>
        <v>22</v>
      </c>
      <c r="I14" s="272">
        <f t="shared" si="0"/>
        <v>6</v>
      </c>
      <c r="J14" s="424">
        <f t="shared" si="0"/>
        <v>28</v>
      </c>
      <c r="K14" s="273">
        <f t="shared" si="0"/>
        <v>22</v>
      </c>
      <c r="L14" s="274">
        <f t="shared" si="0"/>
        <v>1</v>
      </c>
      <c r="M14" s="424">
        <f>M27+M39</f>
        <v>23</v>
      </c>
      <c r="N14" s="273">
        <f t="shared" si="0"/>
        <v>115</v>
      </c>
      <c r="O14" s="274">
        <f t="shared" si="0"/>
        <v>8</v>
      </c>
      <c r="P14" s="425">
        <f t="shared" si="0"/>
        <v>123</v>
      </c>
    </row>
    <row r="15" spans="1:115" s="250" customFormat="1" x14ac:dyDescent="0.2">
      <c r="A15" s="281" t="s">
        <v>77</v>
      </c>
      <c r="B15" s="271">
        <f t="shared" si="0"/>
        <v>19</v>
      </c>
      <c r="C15" s="272">
        <f t="shared" si="0"/>
        <v>0</v>
      </c>
      <c r="D15" s="424">
        <f t="shared" si="0"/>
        <v>19</v>
      </c>
      <c r="E15" s="273">
        <f t="shared" si="0"/>
        <v>12</v>
      </c>
      <c r="F15" s="274">
        <f t="shared" si="0"/>
        <v>1</v>
      </c>
      <c r="G15" s="424">
        <f t="shared" si="0"/>
        <v>13</v>
      </c>
      <c r="H15" s="273">
        <f t="shared" si="0"/>
        <v>16</v>
      </c>
      <c r="I15" s="272">
        <f t="shared" si="0"/>
        <v>0</v>
      </c>
      <c r="J15" s="424">
        <f t="shared" si="0"/>
        <v>16</v>
      </c>
      <c r="K15" s="273">
        <f t="shared" si="0"/>
        <v>6</v>
      </c>
      <c r="L15" s="274">
        <f t="shared" si="0"/>
        <v>0</v>
      </c>
      <c r="M15" s="424">
        <f t="shared" si="0"/>
        <v>6</v>
      </c>
      <c r="N15" s="273">
        <f t="shared" si="0"/>
        <v>53</v>
      </c>
      <c r="O15" s="274">
        <f t="shared" si="0"/>
        <v>1</v>
      </c>
      <c r="P15" s="425">
        <f t="shared" si="0"/>
        <v>54</v>
      </c>
    </row>
    <row r="16" spans="1:115" s="250" customFormat="1" x14ac:dyDescent="0.2">
      <c r="A16" s="279" t="s">
        <v>78</v>
      </c>
      <c r="B16" s="271">
        <f t="shared" si="0"/>
        <v>61</v>
      </c>
      <c r="C16" s="272">
        <f t="shared" si="0"/>
        <v>1</v>
      </c>
      <c r="D16" s="424">
        <f t="shared" si="0"/>
        <v>62</v>
      </c>
      <c r="E16" s="273">
        <f t="shared" si="0"/>
        <v>50</v>
      </c>
      <c r="F16" s="274">
        <f t="shared" si="0"/>
        <v>4</v>
      </c>
      <c r="G16" s="424">
        <f t="shared" si="0"/>
        <v>54</v>
      </c>
      <c r="H16" s="273">
        <f t="shared" si="0"/>
        <v>29</v>
      </c>
      <c r="I16" s="272">
        <f t="shared" si="0"/>
        <v>15</v>
      </c>
      <c r="J16" s="424">
        <f t="shared" si="0"/>
        <v>44</v>
      </c>
      <c r="K16" s="273">
        <f t="shared" si="0"/>
        <v>41</v>
      </c>
      <c r="L16" s="274">
        <f t="shared" si="0"/>
        <v>0</v>
      </c>
      <c r="M16" s="424">
        <f t="shared" si="0"/>
        <v>41</v>
      </c>
      <c r="N16" s="273">
        <f t="shared" si="0"/>
        <v>181</v>
      </c>
      <c r="O16" s="274">
        <f t="shared" si="0"/>
        <v>20</v>
      </c>
      <c r="P16" s="425">
        <f t="shared" si="0"/>
        <v>201</v>
      </c>
    </row>
    <row r="17" spans="1:115" s="250" customFormat="1" ht="13.5" thickBot="1" x14ac:dyDescent="0.25">
      <c r="A17" s="1021" t="s">
        <v>79</v>
      </c>
      <c r="B17" s="2103">
        <f t="shared" si="0"/>
        <v>15</v>
      </c>
      <c r="C17" s="2104">
        <f t="shared" si="0"/>
        <v>1</v>
      </c>
      <c r="D17" s="2105">
        <f t="shared" si="0"/>
        <v>16</v>
      </c>
      <c r="E17" s="2106">
        <f t="shared" si="0"/>
        <v>12</v>
      </c>
      <c r="F17" s="2107">
        <f t="shared" si="0"/>
        <v>7</v>
      </c>
      <c r="G17" s="2105">
        <f t="shared" si="0"/>
        <v>19</v>
      </c>
      <c r="H17" s="2106">
        <f t="shared" si="0"/>
        <v>9</v>
      </c>
      <c r="I17" s="2104">
        <f t="shared" si="0"/>
        <v>1</v>
      </c>
      <c r="J17" s="2105">
        <f t="shared" si="0"/>
        <v>10</v>
      </c>
      <c r="K17" s="2106">
        <f t="shared" si="0"/>
        <v>5</v>
      </c>
      <c r="L17" s="2107">
        <f t="shared" si="0"/>
        <v>4</v>
      </c>
      <c r="M17" s="2105">
        <f t="shared" si="0"/>
        <v>9</v>
      </c>
      <c r="N17" s="2106">
        <f t="shared" si="0"/>
        <v>41</v>
      </c>
      <c r="O17" s="2107">
        <f t="shared" si="0"/>
        <v>13</v>
      </c>
      <c r="P17" s="2108">
        <f t="shared" si="0"/>
        <v>54</v>
      </c>
    </row>
    <row r="18" spans="1:115" s="251" customFormat="1" ht="13.5" thickBot="1" x14ac:dyDescent="0.25">
      <c r="A18" s="1022" t="s">
        <v>12</v>
      </c>
      <c r="B18" s="2109">
        <f>B31+B43</f>
        <v>317</v>
      </c>
      <c r="C18" s="2110">
        <f t="shared" si="0"/>
        <v>7</v>
      </c>
      <c r="D18" s="2111">
        <f t="shared" si="0"/>
        <v>324</v>
      </c>
      <c r="E18" s="2109">
        <f t="shared" si="0"/>
        <v>270</v>
      </c>
      <c r="F18" s="2110">
        <f t="shared" si="0"/>
        <v>22</v>
      </c>
      <c r="G18" s="2111">
        <f t="shared" si="0"/>
        <v>292</v>
      </c>
      <c r="H18" s="2109">
        <f t="shared" si="0"/>
        <v>218</v>
      </c>
      <c r="I18" s="2110">
        <f t="shared" si="0"/>
        <v>36</v>
      </c>
      <c r="J18" s="2111">
        <f t="shared" si="0"/>
        <v>254</v>
      </c>
      <c r="K18" s="2109">
        <f t="shared" si="0"/>
        <v>207</v>
      </c>
      <c r="L18" s="2110">
        <f t="shared" si="0"/>
        <v>14</v>
      </c>
      <c r="M18" s="2111">
        <f t="shared" si="0"/>
        <v>221</v>
      </c>
      <c r="N18" s="2109">
        <f>N31+N43</f>
        <v>1012</v>
      </c>
      <c r="O18" s="2110">
        <f t="shared" si="0"/>
        <v>79</v>
      </c>
      <c r="P18" s="2112">
        <f t="shared" si="0"/>
        <v>1091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</row>
    <row r="19" spans="1:115" x14ac:dyDescent="0.2">
      <c r="A19" s="275" t="s">
        <v>23</v>
      </c>
      <c r="B19" s="2113"/>
      <c r="C19" s="2114"/>
      <c r="D19" s="2115"/>
      <c r="E19" s="2116"/>
      <c r="F19" s="2117"/>
      <c r="G19" s="2118"/>
      <c r="H19" s="2116"/>
      <c r="I19" s="2117"/>
      <c r="J19" s="2119"/>
      <c r="K19" s="2120"/>
      <c r="L19" s="2117"/>
      <c r="M19" s="2120"/>
      <c r="N19" s="2121"/>
      <c r="O19" s="2122"/>
      <c r="P19" s="2123"/>
      <c r="Q19" s="647"/>
    </row>
    <row r="20" spans="1:115" x14ac:dyDescent="0.2">
      <c r="A20" s="276" t="s">
        <v>11</v>
      </c>
      <c r="B20" s="2113"/>
      <c r="C20" s="2114"/>
      <c r="D20" s="2115"/>
      <c r="E20" s="2124"/>
      <c r="F20" s="2125"/>
      <c r="G20" s="2126"/>
      <c r="H20" s="2124"/>
      <c r="I20" s="2125"/>
      <c r="J20" s="2127"/>
      <c r="K20" s="2128"/>
      <c r="L20" s="2125"/>
      <c r="M20" s="2128"/>
      <c r="N20" s="2121"/>
      <c r="O20" s="2122"/>
      <c r="P20" s="2123"/>
      <c r="Q20" s="647"/>
    </row>
    <row r="21" spans="1:115" s="250" customFormat="1" x14ac:dyDescent="0.2">
      <c r="A21" s="277" t="s">
        <v>71</v>
      </c>
      <c r="B21" s="271">
        <v>43</v>
      </c>
      <c r="C21" s="272">
        <v>0</v>
      </c>
      <c r="D21" s="424">
        <f>B21+C21</f>
        <v>43</v>
      </c>
      <c r="E21" s="2129">
        <v>38</v>
      </c>
      <c r="F21" s="2130">
        <v>0</v>
      </c>
      <c r="G21" s="2131">
        <f>E21+F21</f>
        <v>38</v>
      </c>
      <c r="H21" s="2129">
        <v>27</v>
      </c>
      <c r="I21" s="2130">
        <v>0</v>
      </c>
      <c r="J21" s="2132">
        <f>I21+H21</f>
        <v>27</v>
      </c>
      <c r="K21" s="2133">
        <v>27</v>
      </c>
      <c r="L21" s="2130">
        <v>0</v>
      </c>
      <c r="M21" s="2133">
        <f>K21+L21</f>
        <v>27</v>
      </c>
      <c r="N21" s="2134">
        <f>B21+E21+H21+K21</f>
        <v>135</v>
      </c>
      <c r="O21" s="2135">
        <f>F21+I21+L21+C21</f>
        <v>0</v>
      </c>
      <c r="P21" s="2136">
        <f>N21+O21</f>
        <v>135</v>
      </c>
    </row>
    <row r="22" spans="1:115" s="250" customFormat="1" x14ac:dyDescent="0.2">
      <c r="A22" s="277" t="s">
        <v>72</v>
      </c>
      <c r="B22" s="271">
        <v>28</v>
      </c>
      <c r="C22" s="272">
        <v>0</v>
      </c>
      <c r="D22" s="424">
        <f>B22+C22</f>
        <v>28</v>
      </c>
      <c r="E22" s="2129">
        <v>32</v>
      </c>
      <c r="F22" s="2130">
        <v>0</v>
      </c>
      <c r="G22" s="2131">
        <f>E22+F22</f>
        <v>32</v>
      </c>
      <c r="H22" s="2129">
        <v>19</v>
      </c>
      <c r="I22" s="2130">
        <v>0</v>
      </c>
      <c r="J22" s="2132">
        <f>I22+H22</f>
        <v>19</v>
      </c>
      <c r="K22" s="2133">
        <v>35</v>
      </c>
      <c r="L22" s="2130">
        <v>0</v>
      </c>
      <c r="M22" s="2133">
        <f>K22+L22</f>
        <v>35</v>
      </c>
      <c r="N22" s="2134">
        <f>B22+E22+H22+K22</f>
        <v>114</v>
      </c>
      <c r="O22" s="2135">
        <f>F22+I22+L22+C22</f>
        <v>0</v>
      </c>
      <c r="P22" s="2136">
        <f>N22+O22</f>
        <v>114</v>
      </c>
    </row>
    <row r="23" spans="1:115" s="250" customFormat="1" x14ac:dyDescent="0.2">
      <c r="A23" s="278" t="s">
        <v>73</v>
      </c>
      <c r="B23" s="271">
        <v>40</v>
      </c>
      <c r="C23" s="272">
        <v>4</v>
      </c>
      <c r="D23" s="424">
        <f t="shared" ref="D23:D30" si="1">B23+C23</f>
        <v>44</v>
      </c>
      <c r="E23" s="2129">
        <v>39</v>
      </c>
      <c r="F23" s="2130">
        <v>6</v>
      </c>
      <c r="G23" s="2131">
        <f t="shared" ref="G23:G30" si="2">E23+F23</f>
        <v>45</v>
      </c>
      <c r="H23" s="2129">
        <v>37</v>
      </c>
      <c r="I23" s="2130">
        <v>4</v>
      </c>
      <c r="J23" s="2132">
        <f t="shared" ref="J23:J30" si="3">I23+H23</f>
        <v>41</v>
      </c>
      <c r="K23" s="2133">
        <v>43</v>
      </c>
      <c r="L23" s="2130">
        <v>6</v>
      </c>
      <c r="M23" s="2133">
        <f t="shared" ref="M23:M30" si="4">K23+L23</f>
        <v>49</v>
      </c>
      <c r="N23" s="2134">
        <f t="shared" ref="N23:N30" si="5">B23+E23+H23+K23</f>
        <v>159</v>
      </c>
      <c r="O23" s="2135">
        <f t="shared" ref="O23:O30" si="6">F23+I23+L23+C23</f>
        <v>20</v>
      </c>
      <c r="P23" s="2136">
        <f t="shared" ref="P23:P30" si="7">N23+O23</f>
        <v>179</v>
      </c>
    </row>
    <row r="24" spans="1:115" s="250" customFormat="1" x14ac:dyDescent="0.2">
      <c r="A24" s="278" t="s">
        <v>74</v>
      </c>
      <c r="B24" s="271">
        <v>24</v>
      </c>
      <c r="C24" s="272">
        <v>0</v>
      </c>
      <c r="D24" s="424">
        <f t="shared" si="1"/>
        <v>24</v>
      </c>
      <c r="E24" s="2129">
        <v>15</v>
      </c>
      <c r="F24" s="2130">
        <v>1</v>
      </c>
      <c r="G24" s="2131">
        <f t="shared" si="2"/>
        <v>16</v>
      </c>
      <c r="H24" s="2129">
        <v>7</v>
      </c>
      <c r="I24" s="2130">
        <v>1</v>
      </c>
      <c r="J24" s="2132">
        <f t="shared" si="3"/>
        <v>8</v>
      </c>
      <c r="K24" s="2133">
        <v>0</v>
      </c>
      <c r="L24" s="2130">
        <v>0</v>
      </c>
      <c r="M24" s="2133">
        <f t="shared" si="4"/>
        <v>0</v>
      </c>
      <c r="N24" s="2134">
        <f t="shared" si="5"/>
        <v>46</v>
      </c>
      <c r="O24" s="2135">
        <f t="shared" si="6"/>
        <v>2</v>
      </c>
      <c r="P24" s="2136">
        <f t="shared" si="7"/>
        <v>48</v>
      </c>
    </row>
    <row r="25" spans="1:115" s="250" customFormat="1" x14ac:dyDescent="0.2">
      <c r="A25" s="279" t="s">
        <v>55</v>
      </c>
      <c r="B25" s="271">
        <v>15</v>
      </c>
      <c r="C25" s="272">
        <v>0</v>
      </c>
      <c r="D25" s="424">
        <f t="shared" si="1"/>
        <v>15</v>
      </c>
      <c r="E25" s="2129">
        <v>21</v>
      </c>
      <c r="F25" s="2130">
        <v>0</v>
      </c>
      <c r="G25" s="2131">
        <f t="shared" si="2"/>
        <v>21</v>
      </c>
      <c r="H25" s="2129">
        <v>25</v>
      </c>
      <c r="I25" s="2130">
        <v>0</v>
      </c>
      <c r="J25" s="2132">
        <f t="shared" si="3"/>
        <v>25</v>
      </c>
      <c r="K25" s="2133">
        <v>13</v>
      </c>
      <c r="L25" s="2130">
        <v>2</v>
      </c>
      <c r="M25" s="2133">
        <f t="shared" si="4"/>
        <v>15</v>
      </c>
      <c r="N25" s="2134">
        <f t="shared" si="5"/>
        <v>74</v>
      </c>
      <c r="O25" s="2135">
        <f t="shared" si="6"/>
        <v>2</v>
      </c>
      <c r="P25" s="2136">
        <f t="shared" si="7"/>
        <v>76</v>
      </c>
    </row>
    <row r="26" spans="1:115" s="250" customFormat="1" x14ac:dyDescent="0.2">
      <c r="A26" s="280" t="s">
        <v>75</v>
      </c>
      <c r="B26" s="271">
        <v>29</v>
      </c>
      <c r="C26" s="272">
        <v>0</v>
      </c>
      <c r="D26" s="424">
        <f t="shared" si="1"/>
        <v>29</v>
      </c>
      <c r="E26" s="2129">
        <v>17</v>
      </c>
      <c r="F26" s="2130">
        <v>2</v>
      </c>
      <c r="G26" s="2131">
        <f t="shared" si="2"/>
        <v>19</v>
      </c>
      <c r="H26" s="2129">
        <v>25</v>
      </c>
      <c r="I26" s="2130">
        <v>6</v>
      </c>
      <c r="J26" s="2132">
        <f t="shared" si="3"/>
        <v>31</v>
      </c>
      <c r="K26" s="2133">
        <v>12</v>
      </c>
      <c r="L26" s="2130">
        <v>0</v>
      </c>
      <c r="M26" s="2133">
        <f t="shared" si="4"/>
        <v>12</v>
      </c>
      <c r="N26" s="2134">
        <f t="shared" si="5"/>
        <v>83</v>
      </c>
      <c r="O26" s="2135">
        <f t="shared" si="6"/>
        <v>8</v>
      </c>
      <c r="P26" s="2136">
        <f t="shared" si="7"/>
        <v>91</v>
      </c>
    </row>
    <row r="27" spans="1:115" s="250" customFormat="1" ht="12" customHeight="1" x14ac:dyDescent="0.2">
      <c r="A27" s="281" t="s">
        <v>76</v>
      </c>
      <c r="B27" s="271">
        <v>39</v>
      </c>
      <c r="C27" s="272">
        <v>0</v>
      </c>
      <c r="D27" s="424">
        <f t="shared" si="1"/>
        <v>39</v>
      </c>
      <c r="E27" s="2129">
        <v>32</v>
      </c>
      <c r="F27" s="2130">
        <v>1</v>
      </c>
      <c r="G27" s="2131">
        <f t="shared" si="2"/>
        <v>33</v>
      </c>
      <c r="H27" s="2129">
        <v>22</v>
      </c>
      <c r="I27" s="2130">
        <v>5</v>
      </c>
      <c r="J27" s="2132">
        <f t="shared" si="3"/>
        <v>27</v>
      </c>
      <c r="K27" s="2133">
        <v>22</v>
      </c>
      <c r="L27" s="2130">
        <v>1</v>
      </c>
      <c r="M27" s="2133">
        <f t="shared" si="4"/>
        <v>23</v>
      </c>
      <c r="N27" s="2134">
        <f t="shared" si="5"/>
        <v>115</v>
      </c>
      <c r="O27" s="2135">
        <f t="shared" si="6"/>
        <v>7</v>
      </c>
      <c r="P27" s="2136">
        <f t="shared" si="7"/>
        <v>122</v>
      </c>
    </row>
    <row r="28" spans="1:115" s="250" customFormat="1" x14ac:dyDescent="0.2">
      <c r="A28" s="281" t="s">
        <v>77</v>
      </c>
      <c r="B28" s="271">
        <v>19</v>
      </c>
      <c r="C28" s="272">
        <v>0</v>
      </c>
      <c r="D28" s="424">
        <f t="shared" si="1"/>
        <v>19</v>
      </c>
      <c r="E28" s="2129">
        <v>12</v>
      </c>
      <c r="F28" s="2130">
        <v>1</v>
      </c>
      <c r="G28" s="2131">
        <f t="shared" si="2"/>
        <v>13</v>
      </c>
      <c r="H28" s="2129">
        <v>16</v>
      </c>
      <c r="I28" s="2130">
        <v>0</v>
      </c>
      <c r="J28" s="2132">
        <f t="shared" si="3"/>
        <v>16</v>
      </c>
      <c r="K28" s="2133">
        <v>6</v>
      </c>
      <c r="L28" s="2130">
        <v>0</v>
      </c>
      <c r="M28" s="2133">
        <f t="shared" si="4"/>
        <v>6</v>
      </c>
      <c r="N28" s="2134">
        <f t="shared" si="5"/>
        <v>53</v>
      </c>
      <c r="O28" s="2135">
        <f t="shared" si="6"/>
        <v>1</v>
      </c>
      <c r="P28" s="2136">
        <f t="shared" si="7"/>
        <v>54</v>
      </c>
    </row>
    <row r="29" spans="1:115" s="251" customFormat="1" x14ac:dyDescent="0.2">
      <c r="A29" s="279" t="s">
        <v>81</v>
      </c>
      <c r="B29" s="271">
        <v>61</v>
      </c>
      <c r="C29" s="272">
        <v>0</v>
      </c>
      <c r="D29" s="424">
        <f t="shared" si="1"/>
        <v>61</v>
      </c>
      <c r="E29" s="2129">
        <v>50</v>
      </c>
      <c r="F29" s="2130">
        <v>4</v>
      </c>
      <c r="G29" s="2131">
        <f t="shared" si="2"/>
        <v>54</v>
      </c>
      <c r="H29" s="2129">
        <v>29</v>
      </c>
      <c r="I29" s="2130">
        <v>15</v>
      </c>
      <c r="J29" s="2132">
        <f t="shared" si="3"/>
        <v>44</v>
      </c>
      <c r="K29" s="2133">
        <v>41</v>
      </c>
      <c r="L29" s="2130">
        <v>0</v>
      </c>
      <c r="M29" s="2133">
        <f t="shared" si="4"/>
        <v>41</v>
      </c>
      <c r="N29" s="2134">
        <f t="shared" si="5"/>
        <v>181</v>
      </c>
      <c r="O29" s="2135">
        <f t="shared" si="6"/>
        <v>19</v>
      </c>
      <c r="P29" s="2136">
        <f t="shared" si="7"/>
        <v>200</v>
      </c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</row>
    <row r="30" spans="1:115" s="251" customFormat="1" ht="13.5" thickBot="1" x14ac:dyDescent="0.25">
      <c r="A30" s="1021" t="s">
        <v>79</v>
      </c>
      <c r="B30" s="2103">
        <v>15</v>
      </c>
      <c r="C30" s="2104">
        <v>1</v>
      </c>
      <c r="D30" s="2105">
        <f t="shared" si="1"/>
        <v>16</v>
      </c>
      <c r="E30" s="2137">
        <v>9</v>
      </c>
      <c r="F30" s="2138">
        <v>7</v>
      </c>
      <c r="G30" s="2139">
        <f t="shared" si="2"/>
        <v>16</v>
      </c>
      <c r="H30" s="2137">
        <v>9</v>
      </c>
      <c r="I30" s="2138">
        <v>1</v>
      </c>
      <c r="J30" s="2140">
        <f t="shared" si="3"/>
        <v>10</v>
      </c>
      <c r="K30" s="2141">
        <v>5</v>
      </c>
      <c r="L30" s="2138">
        <v>4</v>
      </c>
      <c r="M30" s="2141">
        <f t="shared" si="4"/>
        <v>9</v>
      </c>
      <c r="N30" s="2142">
        <f t="shared" si="5"/>
        <v>38</v>
      </c>
      <c r="O30" s="2143">
        <f t="shared" si="6"/>
        <v>13</v>
      </c>
      <c r="P30" s="2144">
        <f t="shared" si="7"/>
        <v>51</v>
      </c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</row>
    <row r="31" spans="1:115" s="251" customFormat="1" ht="13.5" thickBot="1" x14ac:dyDescent="0.25">
      <c r="A31" s="1023" t="s">
        <v>8</v>
      </c>
      <c r="B31" s="2145">
        <f t="shared" ref="B31:P31" si="8">B21+B22+B23+B24+B25+B26+B27+B28+B29+B30</f>
        <v>313</v>
      </c>
      <c r="C31" s="2146">
        <f t="shared" si="8"/>
        <v>5</v>
      </c>
      <c r="D31" s="2147">
        <f t="shared" si="8"/>
        <v>318</v>
      </c>
      <c r="E31" s="2148">
        <f t="shared" si="8"/>
        <v>265</v>
      </c>
      <c r="F31" s="2111">
        <f t="shared" si="8"/>
        <v>22</v>
      </c>
      <c r="G31" s="2147">
        <f t="shared" si="8"/>
        <v>287</v>
      </c>
      <c r="H31" s="2148">
        <f t="shared" si="8"/>
        <v>216</v>
      </c>
      <c r="I31" s="2149">
        <f t="shared" si="8"/>
        <v>32</v>
      </c>
      <c r="J31" s="2150">
        <f t="shared" si="8"/>
        <v>248</v>
      </c>
      <c r="K31" s="2145">
        <f t="shared" si="8"/>
        <v>204</v>
      </c>
      <c r="L31" s="2146">
        <f t="shared" si="8"/>
        <v>13</v>
      </c>
      <c r="M31" s="2147">
        <f t="shared" si="8"/>
        <v>217</v>
      </c>
      <c r="N31" s="2109">
        <f t="shared" si="8"/>
        <v>998</v>
      </c>
      <c r="O31" s="2110">
        <f t="shared" si="8"/>
        <v>72</v>
      </c>
      <c r="P31" s="2151">
        <f t="shared" si="8"/>
        <v>1070</v>
      </c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</row>
    <row r="32" spans="1:115" x14ac:dyDescent="0.2">
      <c r="A32" s="258" t="s">
        <v>63</v>
      </c>
      <c r="B32" s="2113"/>
      <c r="C32" s="2114"/>
      <c r="D32" s="2115"/>
      <c r="E32" s="2116"/>
      <c r="F32" s="2120"/>
      <c r="G32" s="2118"/>
      <c r="H32" s="2116"/>
      <c r="I32" s="2117"/>
      <c r="J32" s="2119"/>
      <c r="K32" s="2120"/>
      <c r="L32" s="2117"/>
      <c r="M32" s="2120"/>
      <c r="N32" s="2121"/>
      <c r="O32" s="2152"/>
      <c r="P32" s="2123"/>
      <c r="Q32" s="647"/>
    </row>
    <row r="33" spans="1:115" s="251" customFormat="1" x14ac:dyDescent="0.2">
      <c r="A33" s="277" t="s">
        <v>71</v>
      </c>
      <c r="B33" s="271">
        <v>1</v>
      </c>
      <c r="C33" s="272">
        <v>0</v>
      </c>
      <c r="D33" s="424">
        <f>B33+C33</f>
        <v>1</v>
      </c>
      <c r="E33" s="2129">
        <v>1</v>
      </c>
      <c r="F33" s="2133">
        <v>0</v>
      </c>
      <c r="G33" s="2131">
        <f>E33+F33</f>
        <v>1</v>
      </c>
      <c r="H33" s="2129">
        <v>0</v>
      </c>
      <c r="I33" s="2130">
        <v>0</v>
      </c>
      <c r="J33" s="2132">
        <f>I33+H33</f>
        <v>0</v>
      </c>
      <c r="K33" s="2133">
        <v>1</v>
      </c>
      <c r="L33" s="2130">
        <v>0</v>
      </c>
      <c r="M33" s="2133">
        <f>K33+L33</f>
        <v>1</v>
      </c>
      <c r="N33" s="2134">
        <f>B33+E33+H33+K33</f>
        <v>3</v>
      </c>
      <c r="O33" s="2135">
        <f>F33+I33+L33+C33</f>
        <v>0</v>
      </c>
      <c r="P33" s="2153">
        <f>N33+O33</f>
        <v>3</v>
      </c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</row>
    <row r="34" spans="1:115" s="251" customFormat="1" x14ac:dyDescent="0.2">
      <c r="A34" s="277" t="s">
        <v>72</v>
      </c>
      <c r="B34" s="271">
        <v>3</v>
      </c>
      <c r="C34" s="272">
        <v>0</v>
      </c>
      <c r="D34" s="424">
        <f>B34+C34</f>
        <v>3</v>
      </c>
      <c r="E34" s="2129">
        <v>0</v>
      </c>
      <c r="F34" s="2133">
        <v>0</v>
      </c>
      <c r="G34" s="2131">
        <f>E34+F34</f>
        <v>0</v>
      </c>
      <c r="H34" s="2129">
        <v>2</v>
      </c>
      <c r="I34" s="2130">
        <v>1</v>
      </c>
      <c r="J34" s="2132">
        <f>I34+H34</f>
        <v>3</v>
      </c>
      <c r="K34" s="2133">
        <v>0</v>
      </c>
      <c r="L34" s="2130">
        <v>1</v>
      </c>
      <c r="M34" s="2133">
        <f>K34+L34</f>
        <v>1</v>
      </c>
      <c r="N34" s="2134">
        <f>B34+E34+H34+K34</f>
        <v>5</v>
      </c>
      <c r="O34" s="2135">
        <f>F34+I34+L34+C34</f>
        <v>2</v>
      </c>
      <c r="P34" s="2153">
        <f>N34+O34</f>
        <v>7</v>
      </c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</row>
    <row r="35" spans="1:115" s="251" customFormat="1" x14ac:dyDescent="0.2">
      <c r="A35" s="278" t="s">
        <v>73</v>
      </c>
      <c r="B35" s="271">
        <v>0</v>
      </c>
      <c r="C35" s="272">
        <v>0</v>
      </c>
      <c r="D35" s="424">
        <f t="shared" ref="D35:D42" si="9">B35+C35</f>
        <v>0</v>
      </c>
      <c r="E35" s="2129">
        <v>0</v>
      </c>
      <c r="F35" s="2133">
        <v>0</v>
      </c>
      <c r="G35" s="2131">
        <f t="shared" ref="G35:G42" si="10">E35+F35</f>
        <v>0</v>
      </c>
      <c r="H35" s="2129">
        <v>0</v>
      </c>
      <c r="I35" s="2130">
        <v>1</v>
      </c>
      <c r="J35" s="2132">
        <f t="shared" ref="J35:J42" si="11">I35+H35</f>
        <v>1</v>
      </c>
      <c r="K35" s="2133">
        <v>2</v>
      </c>
      <c r="L35" s="2130">
        <v>0</v>
      </c>
      <c r="M35" s="2133">
        <f t="shared" ref="M35:M42" si="12">K35+L35</f>
        <v>2</v>
      </c>
      <c r="N35" s="2134">
        <f>B35+E35+H35+K35</f>
        <v>2</v>
      </c>
      <c r="O35" s="2135">
        <f>F35+I35+L35+C35</f>
        <v>1</v>
      </c>
      <c r="P35" s="2153">
        <f>N35+O35</f>
        <v>3</v>
      </c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</row>
    <row r="36" spans="1:115" s="251" customFormat="1" x14ac:dyDescent="0.2">
      <c r="A36" s="278" t="s">
        <v>74</v>
      </c>
      <c r="B36" s="271">
        <v>0</v>
      </c>
      <c r="C36" s="272">
        <v>1</v>
      </c>
      <c r="D36" s="424">
        <f t="shared" si="9"/>
        <v>1</v>
      </c>
      <c r="E36" s="2129">
        <v>0</v>
      </c>
      <c r="F36" s="2133">
        <v>0</v>
      </c>
      <c r="G36" s="2131">
        <f t="shared" si="10"/>
        <v>0</v>
      </c>
      <c r="H36" s="2129">
        <v>0</v>
      </c>
      <c r="I36" s="2130">
        <v>0</v>
      </c>
      <c r="J36" s="2132">
        <f t="shared" si="11"/>
        <v>0</v>
      </c>
      <c r="K36" s="2133">
        <v>0</v>
      </c>
      <c r="L36" s="2130">
        <v>0</v>
      </c>
      <c r="M36" s="2133">
        <f t="shared" si="12"/>
        <v>0</v>
      </c>
      <c r="N36" s="2134">
        <f t="shared" ref="N36:N42" si="13">B36+E36+H36+K36</f>
        <v>0</v>
      </c>
      <c r="O36" s="2135">
        <f t="shared" ref="O36:O42" si="14">F36+I36+L36+C36</f>
        <v>1</v>
      </c>
      <c r="P36" s="2153">
        <f t="shared" ref="P36:P42" si="15">N36+O36</f>
        <v>1</v>
      </c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</row>
    <row r="37" spans="1:115" s="251" customFormat="1" x14ac:dyDescent="0.2">
      <c r="A37" s="279" t="s">
        <v>55</v>
      </c>
      <c r="B37" s="271">
        <v>0</v>
      </c>
      <c r="C37" s="272">
        <v>0</v>
      </c>
      <c r="D37" s="424">
        <f t="shared" si="9"/>
        <v>0</v>
      </c>
      <c r="E37" s="2129">
        <v>1</v>
      </c>
      <c r="F37" s="2133">
        <v>0</v>
      </c>
      <c r="G37" s="2131">
        <f t="shared" si="10"/>
        <v>1</v>
      </c>
      <c r="H37" s="2129">
        <v>0</v>
      </c>
      <c r="I37" s="2130">
        <v>1</v>
      </c>
      <c r="J37" s="2132">
        <f t="shared" si="11"/>
        <v>1</v>
      </c>
      <c r="K37" s="2133">
        <v>0</v>
      </c>
      <c r="L37" s="2130">
        <v>0</v>
      </c>
      <c r="M37" s="2133">
        <f t="shared" si="12"/>
        <v>0</v>
      </c>
      <c r="N37" s="2134">
        <f t="shared" si="13"/>
        <v>1</v>
      </c>
      <c r="O37" s="2135">
        <f t="shared" si="14"/>
        <v>1</v>
      </c>
      <c r="P37" s="2153">
        <f t="shared" si="15"/>
        <v>2</v>
      </c>
      <c r="Q37" s="250" t="s">
        <v>264</v>
      </c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</row>
    <row r="38" spans="1:115" s="251" customFormat="1" x14ac:dyDescent="0.2">
      <c r="A38" s="280" t="s">
        <v>75</v>
      </c>
      <c r="B38" s="271">
        <v>0</v>
      </c>
      <c r="C38" s="272">
        <v>0</v>
      </c>
      <c r="D38" s="424">
        <f t="shared" si="9"/>
        <v>0</v>
      </c>
      <c r="E38" s="2129">
        <v>0</v>
      </c>
      <c r="F38" s="2133">
        <v>0</v>
      </c>
      <c r="G38" s="2131">
        <f t="shared" si="10"/>
        <v>0</v>
      </c>
      <c r="H38" s="2129">
        <v>0</v>
      </c>
      <c r="I38" s="2130">
        <v>0</v>
      </c>
      <c r="J38" s="2132">
        <f t="shared" si="11"/>
        <v>0</v>
      </c>
      <c r="K38" s="2133">
        <v>0</v>
      </c>
      <c r="L38" s="2130">
        <v>0</v>
      </c>
      <c r="M38" s="2133">
        <f t="shared" si="12"/>
        <v>0</v>
      </c>
      <c r="N38" s="2134">
        <f t="shared" si="13"/>
        <v>0</v>
      </c>
      <c r="O38" s="2135">
        <f t="shared" si="14"/>
        <v>0</v>
      </c>
      <c r="P38" s="2153">
        <f t="shared" si="15"/>
        <v>0</v>
      </c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</row>
    <row r="39" spans="1:115" s="250" customFormat="1" x14ac:dyDescent="0.2">
      <c r="A39" s="278" t="s">
        <v>76</v>
      </c>
      <c r="B39" s="271">
        <v>0</v>
      </c>
      <c r="C39" s="272">
        <v>0</v>
      </c>
      <c r="D39" s="424">
        <f t="shared" si="9"/>
        <v>0</v>
      </c>
      <c r="E39" s="2129">
        <v>0</v>
      </c>
      <c r="F39" s="2133">
        <v>0</v>
      </c>
      <c r="G39" s="2131">
        <v>0</v>
      </c>
      <c r="H39" s="2129">
        <v>0</v>
      </c>
      <c r="I39" s="2130">
        <v>1</v>
      </c>
      <c r="J39" s="2132">
        <v>1</v>
      </c>
      <c r="K39" s="2133">
        <v>0</v>
      </c>
      <c r="L39" s="2130">
        <v>0</v>
      </c>
      <c r="M39" s="2133">
        <v>0</v>
      </c>
      <c r="N39" s="2134">
        <f t="shared" si="13"/>
        <v>0</v>
      </c>
      <c r="O39" s="2135">
        <f t="shared" si="14"/>
        <v>1</v>
      </c>
      <c r="P39" s="2153">
        <f t="shared" si="15"/>
        <v>1</v>
      </c>
    </row>
    <row r="40" spans="1:115" s="251" customFormat="1" x14ac:dyDescent="0.2">
      <c r="A40" s="278" t="s">
        <v>77</v>
      </c>
      <c r="B40" s="271">
        <v>0</v>
      </c>
      <c r="C40" s="272">
        <v>0</v>
      </c>
      <c r="D40" s="424">
        <f t="shared" si="9"/>
        <v>0</v>
      </c>
      <c r="E40" s="2129">
        <v>0</v>
      </c>
      <c r="F40" s="2133">
        <v>0</v>
      </c>
      <c r="G40" s="2131">
        <f t="shared" si="10"/>
        <v>0</v>
      </c>
      <c r="H40" s="2129">
        <v>0</v>
      </c>
      <c r="I40" s="2130">
        <v>0</v>
      </c>
      <c r="J40" s="2132">
        <f t="shared" si="11"/>
        <v>0</v>
      </c>
      <c r="K40" s="2133">
        <v>0</v>
      </c>
      <c r="L40" s="2130">
        <v>0</v>
      </c>
      <c r="M40" s="2133">
        <f t="shared" si="12"/>
        <v>0</v>
      </c>
      <c r="N40" s="2134">
        <f t="shared" si="13"/>
        <v>0</v>
      </c>
      <c r="O40" s="2135">
        <f t="shared" si="14"/>
        <v>0</v>
      </c>
      <c r="P40" s="2153">
        <f t="shared" si="15"/>
        <v>0</v>
      </c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</row>
    <row r="41" spans="1:115" s="251" customFormat="1" x14ac:dyDescent="0.2">
      <c r="A41" s="279" t="s">
        <v>81</v>
      </c>
      <c r="B41" s="271">
        <v>0</v>
      </c>
      <c r="C41" s="272">
        <v>1</v>
      </c>
      <c r="D41" s="424">
        <f t="shared" si="9"/>
        <v>1</v>
      </c>
      <c r="E41" s="2129">
        <v>0</v>
      </c>
      <c r="F41" s="2133">
        <v>0</v>
      </c>
      <c r="G41" s="2131">
        <f t="shared" si="10"/>
        <v>0</v>
      </c>
      <c r="H41" s="2129">
        <v>0</v>
      </c>
      <c r="I41" s="2130">
        <v>0</v>
      </c>
      <c r="J41" s="2132">
        <f t="shared" si="11"/>
        <v>0</v>
      </c>
      <c r="K41" s="2133">
        <v>0</v>
      </c>
      <c r="L41" s="2130">
        <v>0</v>
      </c>
      <c r="M41" s="2133">
        <f t="shared" si="12"/>
        <v>0</v>
      </c>
      <c r="N41" s="2134">
        <f t="shared" si="13"/>
        <v>0</v>
      </c>
      <c r="O41" s="2135">
        <f t="shared" si="14"/>
        <v>1</v>
      </c>
      <c r="P41" s="2153">
        <f t="shared" si="15"/>
        <v>1</v>
      </c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</row>
    <row r="42" spans="1:115" s="251" customFormat="1" x14ac:dyDescent="0.2">
      <c r="A42" s="279" t="s">
        <v>79</v>
      </c>
      <c r="B42" s="271">
        <v>0</v>
      </c>
      <c r="C42" s="272">
        <v>0</v>
      </c>
      <c r="D42" s="2132">
        <f t="shared" si="9"/>
        <v>0</v>
      </c>
      <c r="E42" s="2129">
        <v>3</v>
      </c>
      <c r="F42" s="2133">
        <v>0</v>
      </c>
      <c r="G42" s="2132">
        <f t="shared" si="10"/>
        <v>3</v>
      </c>
      <c r="H42" s="2133">
        <v>0</v>
      </c>
      <c r="I42" s="2130">
        <f>I55+I70</f>
        <v>0</v>
      </c>
      <c r="J42" s="2132">
        <f t="shared" si="11"/>
        <v>0</v>
      </c>
      <c r="K42" s="2133">
        <v>0</v>
      </c>
      <c r="L42" s="2130">
        <v>0</v>
      </c>
      <c r="M42" s="2132">
        <f t="shared" si="12"/>
        <v>0</v>
      </c>
      <c r="N42" s="2135">
        <f t="shared" si="13"/>
        <v>3</v>
      </c>
      <c r="O42" s="2135">
        <f t="shared" si="14"/>
        <v>0</v>
      </c>
      <c r="P42" s="2153">
        <f t="shared" si="15"/>
        <v>3</v>
      </c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</row>
    <row r="43" spans="1:115" s="251" customFormat="1" ht="13.5" thickBot="1" x14ac:dyDescent="0.25">
      <c r="A43" s="259" t="s">
        <v>64</v>
      </c>
      <c r="B43" s="2154">
        <f t="shared" ref="B43:P43" si="16">B33+B34+B35+B36+B37+B38+B39+B40+B41+B42</f>
        <v>4</v>
      </c>
      <c r="C43" s="2104">
        <f t="shared" si="16"/>
        <v>2</v>
      </c>
      <c r="D43" s="2105">
        <f t="shared" si="16"/>
        <v>6</v>
      </c>
      <c r="E43" s="2154">
        <f t="shared" si="16"/>
        <v>5</v>
      </c>
      <c r="F43" s="2155">
        <f t="shared" si="16"/>
        <v>0</v>
      </c>
      <c r="G43" s="2156">
        <f t="shared" si="16"/>
        <v>5</v>
      </c>
      <c r="H43" s="2157">
        <f t="shared" si="16"/>
        <v>2</v>
      </c>
      <c r="I43" s="2157">
        <f t="shared" si="16"/>
        <v>4</v>
      </c>
      <c r="J43" s="2158">
        <f t="shared" si="16"/>
        <v>6</v>
      </c>
      <c r="K43" s="2157">
        <f t="shared" si="16"/>
        <v>3</v>
      </c>
      <c r="L43" s="2159">
        <f t="shared" si="16"/>
        <v>1</v>
      </c>
      <c r="M43" s="2160">
        <f t="shared" si="16"/>
        <v>4</v>
      </c>
      <c r="N43" s="2155">
        <f t="shared" si="16"/>
        <v>14</v>
      </c>
      <c r="O43" s="2107">
        <f t="shared" si="16"/>
        <v>7</v>
      </c>
      <c r="P43" s="2156">
        <f t="shared" si="16"/>
        <v>21</v>
      </c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</row>
    <row r="44" spans="1:115" s="251" customFormat="1" x14ac:dyDescent="0.2">
      <c r="A44" s="426" t="s">
        <v>8</v>
      </c>
      <c r="B44" s="2161">
        <f>B31</f>
        <v>313</v>
      </c>
      <c r="C44" s="2162">
        <f t="shared" ref="C44:P44" si="17">C31</f>
        <v>5</v>
      </c>
      <c r="D44" s="2163">
        <f t="shared" si="17"/>
        <v>318</v>
      </c>
      <c r="E44" s="2164">
        <f t="shared" si="17"/>
        <v>265</v>
      </c>
      <c r="F44" s="2165">
        <f t="shared" si="17"/>
        <v>22</v>
      </c>
      <c r="G44" s="2166">
        <f t="shared" si="17"/>
        <v>287</v>
      </c>
      <c r="H44" s="2167">
        <f t="shared" si="17"/>
        <v>216</v>
      </c>
      <c r="I44" s="2167">
        <f t="shared" si="17"/>
        <v>32</v>
      </c>
      <c r="J44" s="2168">
        <f t="shared" si="17"/>
        <v>248</v>
      </c>
      <c r="K44" s="2167">
        <f t="shared" si="17"/>
        <v>204</v>
      </c>
      <c r="L44" s="2165">
        <f t="shared" si="17"/>
        <v>13</v>
      </c>
      <c r="M44" s="2169">
        <f t="shared" si="17"/>
        <v>217</v>
      </c>
      <c r="N44" s="2164">
        <f t="shared" si="17"/>
        <v>998</v>
      </c>
      <c r="O44" s="2163">
        <f t="shared" si="17"/>
        <v>72</v>
      </c>
      <c r="P44" s="2168">
        <f t="shared" si="17"/>
        <v>1070</v>
      </c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</row>
    <row r="45" spans="1:115" s="251" customFormat="1" ht="13.5" thickBot="1" x14ac:dyDescent="0.25">
      <c r="A45" s="259" t="s">
        <v>64</v>
      </c>
      <c r="B45" s="2170">
        <f>B43</f>
        <v>4</v>
      </c>
      <c r="C45" s="2171">
        <f>C43</f>
        <v>2</v>
      </c>
      <c r="D45" s="2172">
        <f>D43</f>
        <v>6</v>
      </c>
      <c r="E45" s="2173">
        <f t="shared" ref="E45:P45" si="18">E43</f>
        <v>5</v>
      </c>
      <c r="F45" s="2174">
        <f t="shared" si="18"/>
        <v>0</v>
      </c>
      <c r="G45" s="2172">
        <f t="shared" si="18"/>
        <v>5</v>
      </c>
      <c r="H45" s="2170">
        <f t="shared" si="18"/>
        <v>2</v>
      </c>
      <c r="I45" s="2175">
        <f t="shared" si="18"/>
        <v>4</v>
      </c>
      <c r="J45" s="2172">
        <f t="shared" si="18"/>
        <v>6</v>
      </c>
      <c r="K45" s="2173">
        <f t="shared" si="18"/>
        <v>3</v>
      </c>
      <c r="L45" s="2174">
        <f t="shared" si="18"/>
        <v>1</v>
      </c>
      <c r="M45" s="2172">
        <f t="shared" si="18"/>
        <v>4</v>
      </c>
      <c r="N45" s="2170">
        <f t="shared" si="18"/>
        <v>14</v>
      </c>
      <c r="O45" s="2171">
        <f t="shared" si="18"/>
        <v>7</v>
      </c>
      <c r="P45" s="2176">
        <f t="shared" si="18"/>
        <v>21</v>
      </c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</row>
    <row r="46" spans="1:115" s="251" customFormat="1" ht="16.5" thickBot="1" x14ac:dyDescent="0.3">
      <c r="A46" s="2177" t="s">
        <v>66</v>
      </c>
      <c r="B46" s="2178">
        <f>B44+B45</f>
        <v>317</v>
      </c>
      <c r="C46" s="2179">
        <f t="shared" ref="C46:O46" si="19">C44+C45</f>
        <v>7</v>
      </c>
      <c r="D46" s="2180">
        <f>D44+D45</f>
        <v>324</v>
      </c>
      <c r="E46" s="2178">
        <f>E44+E45</f>
        <v>270</v>
      </c>
      <c r="F46" s="2181">
        <f t="shared" si="19"/>
        <v>22</v>
      </c>
      <c r="G46" s="2179">
        <f t="shared" si="19"/>
        <v>292</v>
      </c>
      <c r="H46" s="2178">
        <f t="shared" si="19"/>
        <v>218</v>
      </c>
      <c r="I46" s="2181">
        <f t="shared" si="19"/>
        <v>36</v>
      </c>
      <c r="J46" s="2179">
        <f t="shared" si="19"/>
        <v>254</v>
      </c>
      <c r="K46" s="2178">
        <f t="shared" si="19"/>
        <v>207</v>
      </c>
      <c r="L46" s="2181">
        <f t="shared" si="19"/>
        <v>14</v>
      </c>
      <c r="M46" s="2179">
        <f t="shared" si="19"/>
        <v>221</v>
      </c>
      <c r="N46" s="2178">
        <f t="shared" si="19"/>
        <v>1012</v>
      </c>
      <c r="O46" s="2181">
        <f t="shared" si="19"/>
        <v>79</v>
      </c>
      <c r="P46" s="2180">
        <f>P44+P45</f>
        <v>1091</v>
      </c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</row>
    <row r="47" spans="1:115" x14ac:dyDescent="0.2">
      <c r="A47" s="243"/>
      <c r="B47" s="647"/>
      <c r="C47" s="647"/>
      <c r="D47" s="647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15" ht="15.75" x14ac:dyDescent="0.25">
      <c r="A48" s="801" t="s">
        <v>319</v>
      </c>
      <c r="B48" s="801"/>
      <c r="C48" s="801"/>
      <c r="D48" s="801"/>
      <c r="E48" s="801"/>
      <c r="F48" s="801"/>
      <c r="G48" s="801"/>
      <c r="H48" s="801"/>
      <c r="I48" s="914"/>
      <c r="J48" s="914"/>
      <c r="K48" s="914"/>
      <c r="L48" s="914"/>
      <c r="M48" s="914"/>
      <c r="N48" s="914"/>
      <c r="O48" s="914"/>
      <c r="P48" s="914"/>
      <c r="Q48" s="250"/>
    </row>
    <row r="51" spans="1:6" x14ac:dyDescent="0.2">
      <c r="A51" s="244" t="s">
        <v>299</v>
      </c>
    </row>
    <row r="52" spans="1:6" x14ac:dyDescent="0.2">
      <c r="F52" s="244" t="s">
        <v>297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topLeftCell="A13" workbookViewId="0">
      <selection activeCell="L27" sqref="L27"/>
    </sheetView>
  </sheetViews>
  <sheetFormatPr defaultRowHeight="12.75" x14ac:dyDescent="0.2"/>
  <cols>
    <col min="1" max="1" width="41" style="244" customWidth="1"/>
    <col min="2" max="2" width="6.5703125" style="244" customWidth="1"/>
    <col min="3" max="3" width="7" style="244" customWidth="1"/>
    <col min="4" max="4" width="10.7109375" style="244" customWidth="1"/>
    <col min="5" max="5" width="6.7109375" style="244" customWidth="1"/>
    <col min="6" max="6" width="7" style="244" customWidth="1"/>
    <col min="7" max="7" width="9" style="244" customWidth="1"/>
    <col min="8" max="8" width="8.28515625" style="244" customWidth="1"/>
    <col min="9" max="9" width="7.42578125" style="244" customWidth="1"/>
    <col min="10" max="10" width="8.85546875" style="244" customWidth="1"/>
    <col min="11" max="11" width="10.85546875" style="244" customWidth="1"/>
    <col min="12" max="12" width="9.140625" style="244" customWidth="1"/>
    <col min="13" max="13" width="6.85546875" style="244" customWidth="1"/>
    <col min="14" max="118" width="9.140625" style="243"/>
    <col min="119" max="256" width="9.140625" style="244"/>
    <col min="257" max="257" width="41" style="244" customWidth="1"/>
    <col min="258" max="258" width="6.5703125" style="244" customWidth="1"/>
    <col min="259" max="259" width="7" style="244" customWidth="1"/>
    <col min="260" max="260" width="10.7109375" style="244" customWidth="1"/>
    <col min="261" max="261" width="6.7109375" style="244" customWidth="1"/>
    <col min="262" max="262" width="7" style="244" customWidth="1"/>
    <col min="263" max="263" width="9" style="244" customWidth="1"/>
    <col min="264" max="264" width="8.28515625" style="244" customWidth="1"/>
    <col min="265" max="265" width="7.42578125" style="244" customWidth="1"/>
    <col min="266" max="266" width="8.85546875" style="244" customWidth="1"/>
    <col min="267" max="267" width="10.85546875" style="244" customWidth="1"/>
    <col min="268" max="268" width="9.140625" style="244" customWidth="1"/>
    <col min="269" max="269" width="6.85546875" style="244" customWidth="1"/>
    <col min="270" max="512" width="9.140625" style="244"/>
    <col min="513" max="513" width="41" style="244" customWidth="1"/>
    <col min="514" max="514" width="6.5703125" style="244" customWidth="1"/>
    <col min="515" max="515" width="7" style="244" customWidth="1"/>
    <col min="516" max="516" width="10.7109375" style="244" customWidth="1"/>
    <col min="517" max="517" width="6.7109375" style="244" customWidth="1"/>
    <col min="518" max="518" width="7" style="244" customWidth="1"/>
    <col min="519" max="519" width="9" style="244" customWidth="1"/>
    <col min="520" max="520" width="8.28515625" style="244" customWidth="1"/>
    <col min="521" max="521" width="7.42578125" style="244" customWidth="1"/>
    <col min="522" max="522" width="8.85546875" style="244" customWidth="1"/>
    <col min="523" max="523" width="10.85546875" style="244" customWidth="1"/>
    <col min="524" max="524" width="9.140625" style="244" customWidth="1"/>
    <col min="525" max="525" width="6.85546875" style="244" customWidth="1"/>
    <col min="526" max="768" width="9.140625" style="244"/>
    <col min="769" max="769" width="41" style="244" customWidth="1"/>
    <col min="770" max="770" width="6.5703125" style="244" customWidth="1"/>
    <col min="771" max="771" width="7" style="244" customWidth="1"/>
    <col min="772" max="772" width="10.7109375" style="244" customWidth="1"/>
    <col min="773" max="773" width="6.7109375" style="244" customWidth="1"/>
    <col min="774" max="774" width="7" style="244" customWidth="1"/>
    <col min="775" max="775" width="9" style="244" customWidth="1"/>
    <col min="776" max="776" width="8.28515625" style="244" customWidth="1"/>
    <col min="777" max="777" width="7.42578125" style="244" customWidth="1"/>
    <col min="778" max="778" width="8.85546875" style="244" customWidth="1"/>
    <col min="779" max="779" width="10.85546875" style="244" customWidth="1"/>
    <col min="780" max="780" width="9.140625" style="244" customWidth="1"/>
    <col min="781" max="781" width="6.85546875" style="244" customWidth="1"/>
    <col min="782" max="1024" width="9.140625" style="244"/>
    <col min="1025" max="1025" width="41" style="244" customWidth="1"/>
    <col min="1026" max="1026" width="6.5703125" style="244" customWidth="1"/>
    <col min="1027" max="1027" width="7" style="244" customWidth="1"/>
    <col min="1028" max="1028" width="10.7109375" style="244" customWidth="1"/>
    <col min="1029" max="1029" width="6.7109375" style="244" customWidth="1"/>
    <col min="1030" max="1030" width="7" style="244" customWidth="1"/>
    <col min="1031" max="1031" width="9" style="244" customWidth="1"/>
    <col min="1032" max="1032" width="8.28515625" style="244" customWidth="1"/>
    <col min="1033" max="1033" width="7.42578125" style="244" customWidth="1"/>
    <col min="1034" max="1034" width="8.85546875" style="244" customWidth="1"/>
    <col min="1035" max="1035" width="10.85546875" style="244" customWidth="1"/>
    <col min="1036" max="1036" width="9.140625" style="244" customWidth="1"/>
    <col min="1037" max="1037" width="6.85546875" style="244" customWidth="1"/>
    <col min="1038" max="1280" width="9.140625" style="244"/>
    <col min="1281" max="1281" width="41" style="244" customWidth="1"/>
    <col min="1282" max="1282" width="6.5703125" style="244" customWidth="1"/>
    <col min="1283" max="1283" width="7" style="244" customWidth="1"/>
    <col min="1284" max="1284" width="10.7109375" style="244" customWidth="1"/>
    <col min="1285" max="1285" width="6.7109375" style="244" customWidth="1"/>
    <col min="1286" max="1286" width="7" style="244" customWidth="1"/>
    <col min="1287" max="1287" width="9" style="244" customWidth="1"/>
    <col min="1288" max="1288" width="8.28515625" style="244" customWidth="1"/>
    <col min="1289" max="1289" width="7.42578125" style="244" customWidth="1"/>
    <col min="1290" max="1290" width="8.85546875" style="244" customWidth="1"/>
    <col min="1291" max="1291" width="10.85546875" style="244" customWidth="1"/>
    <col min="1292" max="1292" width="9.140625" style="244" customWidth="1"/>
    <col min="1293" max="1293" width="6.85546875" style="244" customWidth="1"/>
    <col min="1294" max="1536" width="9.140625" style="244"/>
    <col min="1537" max="1537" width="41" style="244" customWidth="1"/>
    <col min="1538" max="1538" width="6.5703125" style="244" customWidth="1"/>
    <col min="1539" max="1539" width="7" style="244" customWidth="1"/>
    <col min="1540" max="1540" width="10.7109375" style="244" customWidth="1"/>
    <col min="1541" max="1541" width="6.7109375" style="244" customWidth="1"/>
    <col min="1542" max="1542" width="7" style="244" customWidth="1"/>
    <col min="1543" max="1543" width="9" style="244" customWidth="1"/>
    <col min="1544" max="1544" width="8.28515625" style="244" customWidth="1"/>
    <col min="1545" max="1545" width="7.42578125" style="244" customWidth="1"/>
    <col min="1546" max="1546" width="8.85546875" style="244" customWidth="1"/>
    <col min="1547" max="1547" width="10.85546875" style="244" customWidth="1"/>
    <col min="1548" max="1548" width="9.140625" style="244" customWidth="1"/>
    <col min="1549" max="1549" width="6.85546875" style="244" customWidth="1"/>
    <col min="1550" max="1792" width="9.140625" style="244"/>
    <col min="1793" max="1793" width="41" style="244" customWidth="1"/>
    <col min="1794" max="1794" width="6.5703125" style="244" customWidth="1"/>
    <col min="1795" max="1795" width="7" style="244" customWidth="1"/>
    <col min="1796" max="1796" width="10.7109375" style="244" customWidth="1"/>
    <col min="1797" max="1797" width="6.7109375" style="244" customWidth="1"/>
    <col min="1798" max="1798" width="7" style="244" customWidth="1"/>
    <col min="1799" max="1799" width="9" style="244" customWidth="1"/>
    <col min="1800" max="1800" width="8.28515625" style="244" customWidth="1"/>
    <col min="1801" max="1801" width="7.42578125" style="244" customWidth="1"/>
    <col min="1802" max="1802" width="8.85546875" style="244" customWidth="1"/>
    <col min="1803" max="1803" width="10.85546875" style="244" customWidth="1"/>
    <col min="1804" max="1804" width="9.140625" style="244" customWidth="1"/>
    <col min="1805" max="1805" width="6.85546875" style="244" customWidth="1"/>
    <col min="1806" max="2048" width="9.140625" style="244"/>
    <col min="2049" max="2049" width="41" style="244" customWidth="1"/>
    <col min="2050" max="2050" width="6.5703125" style="244" customWidth="1"/>
    <col min="2051" max="2051" width="7" style="244" customWidth="1"/>
    <col min="2052" max="2052" width="10.7109375" style="244" customWidth="1"/>
    <col min="2053" max="2053" width="6.7109375" style="244" customWidth="1"/>
    <col min="2054" max="2054" width="7" style="244" customWidth="1"/>
    <col min="2055" max="2055" width="9" style="244" customWidth="1"/>
    <col min="2056" max="2056" width="8.28515625" style="244" customWidth="1"/>
    <col min="2057" max="2057" width="7.42578125" style="244" customWidth="1"/>
    <col min="2058" max="2058" width="8.85546875" style="244" customWidth="1"/>
    <col min="2059" max="2059" width="10.85546875" style="244" customWidth="1"/>
    <col min="2060" max="2060" width="9.140625" style="244" customWidth="1"/>
    <col min="2061" max="2061" width="6.85546875" style="244" customWidth="1"/>
    <col min="2062" max="2304" width="9.140625" style="244"/>
    <col min="2305" max="2305" width="41" style="244" customWidth="1"/>
    <col min="2306" max="2306" width="6.5703125" style="244" customWidth="1"/>
    <col min="2307" max="2307" width="7" style="244" customWidth="1"/>
    <col min="2308" max="2308" width="10.7109375" style="244" customWidth="1"/>
    <col min="2309" max="2309" width="6.7109375" style="244" customWidth="1"/>
    <col min="2310" max="2310" width="7" style="244" customWidth="1"/>
    <col min="2311" max="2311" width="9" style="244" customWidth="1"/>
    <col min="2312" max="2312" width="8.28515625" style="244" customWidth="1"/>
    <col min="2313" max="2313" width="7.42578125" style="244" customWidth="1"/>
    <col min="2314" max="2314" width="8.85546875" style="244" customWidth="1"/>
    <col min="2315" max="2315" width="10.85546875" style="244" customWidth="1"/>
    <col min="2316" max="2316" width="9.140625" style="244" customWidth="1"/>
    <col min="2317" max="2317" width="6.85546875" style="244" customWidth="1"/>
    <col min="2318" max="2560" width="9.140625" style="244"/>
    <col min="2561" max="2561" width="41" style="244" customWidth="1"/>
    <col min="2562" max="2562" width="6.5703125" style="244" customWidth="1"/>
    <col min="2563" max="2563" width="7" style="244" customWidth="1"/>
    <col min="2564" max="2564" width="10.7109375" style="244" customWidth="1"/>
    <col min="2565" max="2565" width="6.7109375" style="244" customWidth="1"/>
    <col min="2566" max="2566" width="7" style="244" customWidth="1"/>
    <col min="2567" max="2567" width="9" style="244" customWidth="1"/>
    <col min="2568" max="2568" width="8.28515625" style="244" customWidth="1"/>
    <col min="2569" max="2569" width="7.42578125" style="244" customWidth="1"/>
    <col min="2570" max="2570" width="8.85546875" style="244" customWidth="1"/>
    <col min="2571" max="2571" width="10.85546875" style="244" customWidth="1"/>
    <col min="2572" max="2572" width="9.140625" style="244" customWidth="1"/>
    <col min="2573" max="2573" width="6.85546875" style="244" customWidth="1"/>
    <col min="2574" max="2816" width="9.140625" style="244"/>
    <col min="2817" max="2817" width="41" style="244" customWidth="1"/>
    <col min="2818" max="2818" width="6.5703125" style="244" customWidth="1"/>
    <col min="2819" max="2819" width="7" style="244" customWidth="1"/>
    <col min="2820" max="2820" width="10.7109375" style="244" customWidth="1"/>
    <col min="2821" max="2821" width="6.7109375" style="244" customWidth="1"/>
    <col min="2822" max="2822" width="7" style="244" customWidth="1"/>
    <col min="2823" max="2823" width="9" style="244" customWidth="1"/>
    <col min="2824" max="2824" width="8.28515625" style="244" customWidth="1"/>
    <col min="2825" max="2825" width="7.42578125" style="244" customWidth="1"/>
    <col min="2826" max="2826" width="8.85546875" style="244" customWidth="1"/>
    <col min="2827" max="2827" width="10.85546875" style="244" customWidth="1"/>
    <col min="2828" max="2828" width="9.140625" style="244" customWidth="1"/>
    <col min="2829" max="2829" width="6.85546875" style="244" customWidth="1"/>
    <col min="2830" max="3072" width="9.140625" style="244"/>
    <col min="3073" max="3073" width="41" style="244" customWidth="1"/>
    <col min="3074" max="3074" width="6.5703125" style="244" customWidth="1"/>
    <col min="3075" max="3075" width="7" style="244" customWidth="1"/>
    <col min="3076" max="3076" width="10.7109375" style="244" customWidth="1"/>
    <col min="3077" max="3077" width="6.7109375" style="244" customWidth="1"/>
    <col min="3078" max="3078" width="7" style="244" customWidth="1"/>
    <col min="3079" max="3079" width="9" style="244" customWidth="1"/>
    <col min="3080" max="3080" width="8.28515625" style="244" customWidth="1"/>
    <col min="3081" max="3081" width="7.42578125" style="244" customWidth="1"/>
    <col min="3082" max="3082" width="8.85546875" style="244" customWidth="1"/>
    <col min="3083" max="3083" width="10.85546875" style="244" customWidth="1"/>
    <col min="3084" max="3084" width="9.140625" style="244" customWidth="1"/>
    <col min="3085" max="3085" width="6.85546875" style="244" customWidth="1"/>
    <col min="3086" max="3328" width="9.140625" style="244"/>
    <col min="3329" max="3329" width="41" style="244" customWidth="1"/>
    <col min="3330" max="3330" width="6.5703125" style="244" customWidth="1"/>
    <col min="3331" max="3331" width="7" style="244" customWidth="1"/>
    <col min="3332" max="3332" width="10.7109375" style="244" customWidth="1"/>
    <col min="3333" max="3333" width="6.7109375" style="244" customWidth="1"/>
    <col min="3334" max="3334" width="7" style="244" customWidth="1"/>
    <col min="3335" max="3335" width="9" style="244" customWidth="1"/>
    <col min="3336" max="3336" width="8.28515625" style="244" customWidth="1"/>
    <col min="3337" max="3337" width="7.42578125" style="244" customWidth="1"/>
    <col min="3338" max="3338" width="8.85546875" style="244" customWidth="1"/>
    <col min="3339" max="3339" width="10.85546875" style="244" customWidth="1"/>
    <col min="3340" max="3340" width="9.140625" style="244" customWidth="1"/>
    <col min="3341" max="3341" width="6.85546875" style="244" customWidth="1"/>
    <col min="3342" max="3584" width="9.140625" style="244"/>
    <col min="3585" max="3585" width="41" style="244" customWidth="1"/>
    <col min="3586" max="3586" width="6.5703125" style="244" customWidth="1"/>
    <col min="3587" max="3587" width="7" style="244" customWidth="1"/>
    <col min="3588" max="3588" width="10.7109375" style="244" customWidth="1"/>
    <col min="3589" max="3589" width="6.7109375" style="244" customWidth="1"/>
    <col min="3590" max="3590" width="7" style="244" customWidth="1"/>
    <col min="3591" max="3591" width="9" style="244" customWidth="1"/>
    <col min="3592" max="3592" width="8.28515625" style="244" customWidth="1"/>
    <col min="3593" max="3593" width="7.42578125" style="244" customWidth="1"/>
    <col min="3594" max="3594" width="8.85546875" style="244" customWidth="1"/>
    <col min="3595" max="3595" width="10.85546875" style="244" customWidth="1"/>
    <col min="3596" max="3596" width="9.140625" style="244" customWidth="1"/>
    <col min="3597" max="3597" width="6.85546875" style="244" customWidth="1"/>
    <col min="3598" max="3840" width="9.140625" style="244"/>
    <col min="3841" max="3841" width="41" style="244" customWidth="1"/>
    <col min="3842" max="3842" width="6.5703125" style="244" customWidth="1"/>
    <col min="3843" max="3843" width="7" style="244" customWidth="1"/>
    <col min="3844" max="3844" width="10.7109375" style="244" customWidth="1"/>
    <col min="3845" max="3845" width="6.7109375" style="244" customWidth="1"/>
    <col min="3846" max="3846" width="7" style="244" customWidth="1"/>
    <col min="3847" max="3847" width="9" style="244" customWidth="1"/>
    <col min="3848" max="3848" width="8.28515625" style="244" customWidth="1"/>
    <col min="3849" max="3849" width="7.42578125" style="244" customWidth="1"/>
    <col min="3850" max="3850" width="8.85546875" style="244" customWidth="1"/>
    <col min="3851" max="3851" width="10.85546875" style="244" customWidth="1"/>
    <col min="3852" max="3852" width="9.140625" style="244" customWidth="1"/>
    <col min="3853" max="3853" width="6.85546875" style="244" customWidth="1"/>
    <col min="3854" max="4096" width="9.140625" style="244"/>
    <col min="4097" max="4097" width="41" style="244" customWidth="1"/>
    <col min="4098" max="4098" width="6.5703125" style="244" customWidth="1"/>
    <col min="4099" max="4099" width="7" style="244" customWidth="1"/>
    <col min="4100" max="4100" width="10.7109375" style="244" customWidth="1"/>
    <col min="4101" max="4101" width="6.7109375" style="244" customWidth="1"/>
    <col min="4102" max="4102" width="7" style="244" customWidth="1"/>
    <col min="4103" max="4103" width="9" style="244" customWidth="1"/>
    <col min="4104" max="4104" width="8.28515625" style="244" customWidth="1"/>
    <col min="4105" max="4105" width="7.42578125" style="244" customWidth="1"/>
    <col min="4106" max="4106" width="8.85546875" style="244" customWidth="1"/>
    <col min="4107" max="4107" width="10.85546875" style="244" customWidth="1"/>
    <col min="4108" max="4108" width="9.140625" style="244" customWidth="1"/>
    <col min="4109" max="4109" width="6.85546875" style="244" customWidth="1"/>
    <col min="4110" max="4352" width="9.140625" style="244"/>
    <col min="4353" max="4353" width="41" style="244" customWidth="1"/>
    <col min="4354" max="4354" width="6.5703125" style="244" customWidth="1"/>
    <col min="4355" max="4355" width="7" style="244" customWidth="1"/>
    <col min="4356" max="4356" width="10.7109375" style="244" customWidth="1"/>
    <col min="4357" max="4357" width="6.7109375" style="244" customWidth="1"/>
    <col min="4358" max="4358" width="7" style="244" customWidth="1"/>
    <col min="4359" max="4359" width="9" style="244" customWidth="1"/>
    <col min="4360" max="4360" width="8.28515625" style="244" customWidth="1"/>
    <col min="4361" max="4361" width="7.42578125" style="244" customWidth="1"/>
    <col min="4362" max="4362" width="8.85546875" style="244" customWidth="1"/>
    <col min="4363" max="4363" width="10.85546875" style="244" customWidth="1"/>
    <col min="4364" max="4364" width="9.140625" style="244" customWidth="1"/>
    <col min="4365" max="4365" width="6.85546875" style="244" customWidth="1"/>
    <col min="4366" max="4608" width="9.140625" style="244"/>
    <col min="4609" max="4609" width="41" style="244" customWidth="1"/>
    <col min="4610" max="4610" width="6.5703125" style="244" customWidth="1"/>
    <col min="4611" max="4611" width="7" style="244" customWidth="1"/>
    <col min="4612" max="4612" width="10.7109375" style="244" customWidth="1"/>
    <col min="4613" max="4613" width="6.7109375" style="244" customWidth="1"/>
    <col min="4614" max="4614" width="7" style="244" customWidth="1"/>
    <col min="4615" max="4615" width="9" style="244" customWidth="1"/>
    <col min="4616" max="4616" width="8.28515625" style="244" customWidth="1"/>
    <col min="4617" max="4617" width="7.42578125" style="244" customWidth="1"/>
    <col min="4618" max="4618" width="8.85546875" style="244" customWidth="1"/>
    <col min="4619" max="4619" width="10.85546875" style="244" customWidth="1"/>
    <col min="4620" max="4620" width="9.140625" style="244" customWidth="1"/>
    <col min="4621" max="4621" width="6.85546875" style="244" customWidth="1"/>
    <col min="4622" max="4864" width="9.140625" style="244"/>
    <col min="4865" max="4865" width="41" style="244" customWidth="1"/>
    <col min="4866" max="4866" width="6.5703125" style="244" customWidth="1"/>
    <col min="4867" max="4867" width="7" style="244" customWidth="1"/>
    <col min="4868" max="4868" width="10.7109375" style="244" customWidth="1"/>
    <col min="4869" max="4869" width="6.7109375" style="244" customWidth="1"/>
    <col min="4870" max="4870" width="7" style="244" customWidth="1"/>
    <col min="4871" max="4871" width="9" style="244" customWidth="1"/>
    <col min="4872" max="4872" width="8.28515625" style="244" customWidth="1"/>
    <col min="4873" max="4873" width="7.42578125" style="244" customWidth="1"/>
    <col min="4874" max="4874" width="8.85546875" style="244" customWidth="1"/>
    <col min="4875" max="4875" width="10.85546875" style="244" customWidth="1"/>
    <col min="4876" max="4876" width="9.140625" style="244" customWidth="1"/>
    <col min="4877" max="4877" width="6.85546875" style="244" customWidth="1"/>
    <col min="4878" max="5120" width="9.140625" style="244"/>
    <col min="5121" max="5121" width="41" style="244" customWidth="1"/>
    <col min="5122" max="5122" width="6.5703125" style="244" customWidth="1"/>
    <col min="5123" max="5123" width="7" style="244" customWidth="1"/>
    <col min="5124" max="5124" width="10.7109375" style="244" customWidth="1"/>
    <col min="5125" max="5125" width="6.7109375" style="244" customWidth="1"/>
    <col min="5126" max="5126" width="7" style="244" customWidth="1"/>
    <col min="5127" max="5127" width="9" style="244" customWidth="1"/>
    <col min="5128" max="5128" width="8.28515625" style="244" customWidth="1"/>
    <col min="5129" max="5129" width="7.42578125" style="244" customWidth="1"/>
    <col min="5130" max="5130" width="8.85546875" style="244" customWidth="1"/>
    <col min="5131" max="5131" width="10.85546875" style="244" customWidth="1"/>
    <col min="5132" max="5132" width="9.140625" style="244" customWidth="1"/>
    <col min="5133" max="5133" width="6.85546875" style="244" customWidth="1"/>
    <col min="5134" max="5376" width="9.140625" style="244"/>
    <col min="5377" max="5377" width="41" style="244" customWidth="1"/>
    <col min="5378" max="5378" width="6.5703125" style="244" customWidth="1"/>
    <col min="5379" max="5379" width="7" style="244" customWidth="1"/>
    <col min="5380" max="5380" width="10.7109375" style="244" customWidth="1"/>
    <col min="5381" max="5381" width="6.7109375" style="244" customWidth="1"/>
    <col min="5382" max="5382" width="7" style="244" customWidth="1"/>
    <col min="5383" max="5383" width="9" style="244" customWidth="1"/>
    <col min="5384" max="5384" width="8.28515625" style="244" customWidth="1"/>
    <col min="5385" max="5385" width="7.42578125" style="244" customWidth="1"/>
    <col min="5386" max="5386" width="8.85546875" style="244" customWidth="1"/>
    <col min="5387" max="5387" width="10.85546875" style="244" customWidth="1"/>
    <col min="5388" max="5388" width="9.140625" style="244" customWidth="1"/>
    <col min="5389" max="5389" width="6.85546875" style="244" customWidth="1"/>
    <col min="5390" max="5632" width="9.140625" style="244"/>
    <col min="5633" max="5633" width="41" style="244" customWidth="1"/>
    <col min="5634" max="5634" width="6.5703125" style="244" customWidth="1"/>
    <col min="5635" max="5635" width="7" style="244" customWidth="1"/>
    <col min="5636" max="5636" width="10.7109375" style="244" customWidth="1"/>
    <col min="5637" max="5637" width="6.7109375" style="244" customWidth="1"/>
    <col min="5638" max="5638" width="7" style="244" customWidth="1"/>
    <col min="5639" max="5639" width="9" style="244" customWidth="1"/>
    <col min="5640" max="5640" width="8.28515625" style="244" customWidth="1"/>
    <col min="5641" max="5641" width="7.42578125" style="244" customWidth="1"/>
    <col min="5642" max="5642" width="8.85546875" style="244" customWidth="1"/>
    <col min="5643" max="5643" width="10.85546875" style="244" customWidth="1"/>
    <col min="5644" max="5644" width="9.140625" style="244" customWidth="1"/>
    <col min="5645" max="5645" width="6.85546875" style="244" customWidth="1"/>
    <col min="5646" max="5888" width="9.140625" style="244"/>
    <col min="5889" max="5889" width="41" style="244" customWidth="1"/>
    <col min="5890" max="5890" width="6.5703125" style="244" customWidth="1"/>
    <col min="5891" max="5891" width="7" style="244" customWidth="1"/>
    <col min="5892" max="5892" width="10.7109375" style="244" customWidth="1"/>
    <col min="5893" max="5893" width="6.7109375" style="244" customWidth="1"/>
    <col min="5894" max="5894" width="7" style="244" customWidth="1"/>
    <col min="5895" max="5895" width="9" style="244" customWidth="1"/>
    <col min="5896" max="5896" width="8.28515625" style="244" customWidth="1"/>
    <col min="5897" max="5897" width="7.42578125" style="244" customWidth="1"/>
    <col min="5898" max="5898" width="8.85546875" style="244" customWidth="1"/>
    <col min="5899" max="5899" width="10.85546875" style="244" customWidth="1"/>
    <col min="5900" max="5900" width="9.140625" style="244" customWidth="1"/>
    <col min="5901" max="5901" width="6.85546875" style="244" customWidth="1"/>
    <col min="5902" max="6144" width="9.140625" style="244"/>
    <col min="6145" max="6145" width="41" style="244" customWidth="1"/>
    <col min="6146" max="6146" width="6.5703125" style="244" customWidth="1"/>
    <col min="6147" max="6147" width="7" style="244" customWidth="1"/>
    <col min="6148" max="6148" width="10.7109375" style="244" customWidth="1"/>
    <col min="6149" max="6149" width="6.7109375" style="244" customWidth="1"/>
    <col min="6150" max="6150" width="7" style="244" customWidth="1"/>
    <col min="6151" max="6151" width="9" style="244" customWidth="1"/>
    <col min="6152" max="6152" width="8.28515625" style="244" customWidth="1"/>
    <col min="6153" max="6153" width="7.42578125" style="244" customWidth="1"/>
    <col min="6154" max="6154" width="8.85546875" style="244" customWidth="1"/>
    <col min="6155" max="6155" width="10.85546875" style="244" customWidth="1"/>
    <col min="6156" max="6156" width="9.140625" style="244" customWidth="1"/>
    <col min="6157" max="6157" width="6.85546875" style="244" customWidth="1"/>
    <col min="6158" max="6400" width="9.140625" style="244"/>
    <col min="6401" max="6401" width="41" style="244" customWidth="1"/>
    <col min="6402" max="6402" width="6.5703125" style="244" customWidth="1"/>
    <col min="6403" max="6403" width="7" style="244" customWidth="1"/>
    <col min="6404" max="6404" width="10.7109375" style="244" customWidth="1"/>
    <col min="6405" max="6405" width="6.7109375" style="244" customWidth="1"/>
    <col min="6406" max="6406" width="7" style="244" customWidth="1"/>
    <col min="6407" max="6407" width="9" style="244" customWidth="1"/>
    <col min="6408" max="6408" width="8.28515625" style="244" customWidth="1"/>
    <col min="6409" max="6409" width="7.42578125" style="244" customWidth="1"/>
    <col min="6410" max="6410" width="8.85546875" style="244" customWidth="1"/>
    <col min="6411" max="6411" width="10.85546875" style="244" customWidth="1"/>
    <col min="6412" max="6412" width="9.140625" style="244" customWidth="1"/>
    <col min="6413" max="6413" width="6.85546875" style="244" customWidth="1"/>
    <col min="6414" max="6656" width="9.140625" style="244"/>
    <col min="6657" max="6657" width="41" style="244" customWidth="1"/>
    <col min="6658" max="6658" width="6.5703125" style="244" customWidth="1"/>
    <col min="6659" max="6659" width="7" style="244" customWidth="1"/>
    <col min="6660" max="6660" width="10.7109375" style="244" customWidth="1"/>
    <col min="6661" max="6661" width="6.7109375" style="244" customWidth="1"/>
    <col min="6662" max="6662" width="7" style="244" customWidth="1"/>
    <col min="6663" max="6663" width="9" style="244" customWidth="1"/>
    <col min="6664" max="6664" width="8.28515625" style="244" customWidth="1"/>
    <col min="6665" max="6665" width="7.42578125" style="244" customWidth="1"/>
    <col min="6666" max="6666" width="8.85546875" style="244" customWidth="1"/>
    <col min="6667" max="6667" width="10.85546875" style="244" customWidth="1"/>
    <col min="6668" max="6668" width="9.140625" style="244" customWidth="1"/>
    <col min="6669" max="6669" width="6.85546875" style="244" customWidth="1"/>
    <col min="6670" max="6912" width="9.140625" style="244"/>
    <col min="6913" max="6913" width="41" style="244" customWidth="1"/>
    <col min="6914" max="6914" width="6.5703125" style="244" customWidth="1"/>
    <col min="6915" max="6915" width="7" style="244" customWidth="1"/>
    <col min="6916" max="6916" width="10.7109375" style="244" customWidth="1"/>
    <col min="6917" max="6917" width="6.7109375" style="244" customWidth="1"/>
    <col min="6918" max="6918" width="7" style="244" customWidth="1"/>
    <col min="6919" max="6919" width="9" style="244" customWidth="1"/>
    <col min="6920" max="6920" width="8.28515625" style="244" customWidth="1"/>
    <col min="6921" max="6921" width="7.42578125" style="244" customWidth="1"/>
    <col min="6922" max="6922" width="8.85546875" style="244" customWidth="1"/>
    <col min="6923" max="6923" width="10.85546875" style="244" customWidth="1"/>
    <col min="6924" max="6924" width="9.140625" style="244" customWidth="1"/>
    <col min="6925" max="6925" width="6.85546875" style="244" customWidth="1"/>
    <col min="6926" max="7168" width="9.140625" style="244"/>
    <col min="7169" max="7169" width="41" style="244" customWidth="1"/>
    <col min="7170" max="7170" width="6.5703125" style="244" customWidth="1"/>
    <col min="7171" max="7171" width="7" style="244" customWidth="1"/>
    <col min="7172" max="7172" width="10.7109375" style="244" customWidth="1"/>
    <col min="7173" max="7173" width="6.7109375" style="244" customWidth="1"/>
    <col min="7174" max="7174" width="7" style="244" customWidth="1"/>
    <col min="7175" max="7175" width="9" style="244" customWidth="1"/>
    <col min="7176" max="7176" width="8.28515625" style="244" customWidth="1"/>
    <col min="7177" max="7177" width="7.42578125" style="244" customWidth="1"/>
    <col min="7178" max="7178" width="8.85546875" style="244" customWidth="1"/>
    <col min="7179" max="7179" width="10.85546875" style="244" customWidth="1"/>
    <col min="7180" max="7180" width="9.140625" style="244" customWidth="1"/>
    <col min="7181" max="7181" width="6.85546875" style="244" customWidth="1"/>
    <col min="7182" max="7424" width="9.140625" style="244"/>
    <col min="7425" max="7425" width="41" style="244" customWidth="1"/>
    <col min="7426" max="7426" width="6.5703125" style="244" customWidth="1"/>
    <col min="7427" max="7427" width="7" style="244" customWidth="1"/>
    <col min="7428" max="7428" width="10.7109375" style="244" customWidth="1"/>
    <col min="7429" max="7429" width="6.7109375" style="244" customWidth="1"/>
    <col min="7430" max="7430" width="7" style="244" customWidth="1"/>
    <col min="7431" max="7431" width="9" style="244" customWidth="1"/>
    <col min="7432" max="7432" width="8.28515625" style="244" customWidth="1"/>
    <col min="7433" max="7433" width="7.42578125" style="244" customWidth="1"/>
    <col min="7434" max="7434" width="8.85546875" style="244" customWidth="1"/>
    <col min="7435" max="7435" width="10.85546875" style="244" customWidth="1"/>
    <col min="7436" max="7436" width="9.140625" style="244" customWidth="1"/>
    <col min="7437" max="7437" width="6.85546875" style="244" customWidth="1"/>
    <col min="7438" max="7680" width="9.140625" style="244"/>
    <col min="7681" max="7681" width="41" style="244" customWidth="1"/>
    <col min="7682" max="7682" width="6.5703125" style="244" customWidth="1"/>
    <col min="7683" max="7683" width="7" style="244" customWidth="1"/>
    <col min="7684" max="7684" width="10.7109375" style="244" customWidth="1"/>
    <col min="7685" max="7685" width="6.7109375" style="244" customWidth="1"/>
    <col min="7686" max="7686" width="7" style="244" customWidth="1"/>
    <col min="7687" max="7687" width="9" style="244" customWidth="1"/>
    <col min="7688" max="7688" width="8.28515625" style="244" customWidth="1"/>
    <col min="7689" max="7689" width="7.42578125" style="244" customWidth="1"/>
    <col min="7690" max="7690" width="8.85546875" style="244" customWidth="1"/>
    <col min="7691" max="7691" width="10.85546875" style="244" customWidth="1"/>
    <col min="7692" max="7692" width="9.140625" style="244" customWidth="1"/>
    <col min="7693" max="7693" width="6.85546875" style="244" customWidth="1"/>
    <col min="7694" max="7936" width="9.140625" style="244"/>
    <col min="7937" max="7937" width="41" style="244" customWidth="1"/>
    <col min="7938" max="7938" width="6.5703125" style="244" customWidth="1"/>
    <col min="7939" max="7939" width="7" style="244" customWidth="1"/>
    <col min="7940" max="7940" width="10.7109375" style="244" customWidth="1"/>
    <col min="7941" max="7941" width="6.7109375" style="244" customWidth="1"/>
    <col min="7942" max="7942" width="7" style="244" customWidth="1"/>
    <col min="7943" max="7943" width="9" style="244" customWidth="1"/>
    <col min="7944" max="7944" width="8.28515625" style="244" customWidth="1"/>
    <col min="7945" max="7945" width="7.42578125" style="244" customWidth="1"/>
    <col min="7946" max="7946" width="8.85546875" style="244" customWidth="1"/>
    <col min="7947" max="7947" width="10.85546875" style="244" customWidth="1"/>
    <col min="7948" max="7948" width="9.140625" style="244" customWidth="1"/>
    <col min="7949" max="7949" width="6.85546875" style="244" customWidth="1"/>
    <col min="7950" max="8192" width="9.140625" style="244"/>
    <col min="8193" max="8193" width="41" style="244" customWidth="1"/>
    <col min="8194" max="8194" width="6.5703125" style="244" customWidth="1"/>
    <col min="8195" max="8195" width="7" style="244" customWidth="1"/>
    <col min="8196" max="8196" width="10.7109375" style="244" customWidth="1"/>
    <col min="8197" max="8197" width="6.7109375" style="244" customWidth="1"/>
    <col min="8198" max="8198" width="7" style="244" customWidth="1"/>
    <col min="8199" max="8199" width="9" style="244" customWidth="1"/>
    <col min="8200" max="8200" width="8.28515625" style="244" customWidth="1"/>
    <col min="8201" max="8201" width="7.42578125" style="244" customWidth="1"/>
    <col min="8202" max="8202" width="8.85546875" style="244" customWidth="1"/>
    <col min="8203" max="8203" width="10.85546875" style="244" customWidth="1"/>
    <col min="8204" max="8204" width="9.140625" style="244" customWidth="1"/>
    <col min="8205" max="8205" width="6.85546875" style="244" customWidth="1"/>
    <col min="8206" max="8448" width="9.140625" style="244"/>
    <col min="8449" max="8449" width="41" style="244" customWidth="1"/>
    <col min="8450" max="8450" width="6.5703125" style="244" customWidth="1"/>
    <col min="8451" max="8451" width="7" style="244" customWidth="1"/>
    <col min="8452" max="8452" width="10.7109375" style="244" customWidth="1"/>
    <col min="8453" max="8453" width="6.7109375" style="244" customWidth="1"/>
    <col min="8454" max="8454" width="7" style="244" customWidth="1"/>
    <col min="8455" max="8455" width="9" style="244" customWidth="1"/>
    <col min="8456" max="8456" width="8.28515625" style="244" customWidth="1"/>
    <col min="8457" max="8457" width="7.42578125" style="244" customWidth="1"/>
    <col min="8458" max="8458" width="8.85546875" style="244" customWidth="1"/>
    <col min="8459" max="8459" width="10.85546875" style="244" customWidth="1"/>
    <col min="8460" max="8460" width="9.140625" style="244" customWidth="1"/>
    <col min="8461" max="8461" width="6.85546875" style="244" customWidth="1"/>
    <col min="8462" max="8704" width="9.140625" style="244"/>
    <col min="8705" max="8705" width="41" style="244" customWidth="1"/>
    <col min="8706" max="8706" width="6.5703125" style="244" customWidth="1"/>
    <col min="8707" max="8707" width="7" style="244" customWidth="1"/>
    <col min="8708" max="8708" width="10.7109375" style="244" customWidth="1"/>
    <col min="8709" max="8709" width="6.7109375" style="244" customWidth="1"/>
    <col min="8710" max="8710" width="7" style="244" customWidth="1"/>
    <col min="8711" max="8711" width="9" style="244" customWidth="1"/>
    <col min="8712" max="8712" width="8.28515625" style="244" customWidth="1"/>
    <col min="8713" max="8713" width="7.42578125" style="244" customWidth="1"/>
    <col min="8714" max="8714" width="8.85546875" style="244" customWidth="1"/>
    <col min="8715" max="8715" width="10.85546875" style="244" customWidth="1"/>
    <col min="8716" max="8716" width="9.140625" style="244" customWidth="1"/>
    <col min="8717" max="8717" width="6.85546875" style="244" customWidth="1"/>
    <col min="8718" max="8960" width="9.140625" style="244"/>
    <col min="8961" max="8961" width="41" style="244" customWidth="1"/>
    <col min="8962" max="8962" width="6.5703125" style="244" customWidth="1"/>
    <col min="8963" max="8963" width="7" style="244" customWidth="1"/>
    <col min="8964" max="8964" width="10.7109375" style="244" customWidth="1"/>
    <col min="8965" max="8965" width="6.7109375" style="244" customWidth="1"/>
    <col min="8966" max="8966" width="7" style="244" customWidth="1"/>
    <col min="8967" max="8967" width="9" style="244" customWidth="1"/>
    <col min="8968" max="8968" width="8.28515625" style="244" customWidth="1"/>
    <col min="8969" max="8969" width="7.42578125" style="244" customWidth="1"/>
    <col min="8970" max="8970" width="8.85546875" style="244" customWidth="1"/>
    <col min="8971" max="8971" width="10.85546875" style="244" customWidth="1"/>
    <col min="8972" max="8972" width="9.140625" style="244" customWidth="1"/>
    <col min="8973" max="8973" width="6.85546875" style="244" customWidth="1"/>
    <col min="8974" max="9216" width="9.140625" style="244"/>
    <col min="9217" max="9217" width="41" style="244" customWidth="1"/>
    <col min="9218" max="9218" width="6.5703125" style="244" customWidth="1"/>
    <col min="9219" max="9219" width="7" style="244" customWidth="1"/>
    <col min="9220" max="9220" width="10.7109375" style="244" customWidth="1"/>
    <col min="9221" max="9221" width="6.7109375" style="244" customWidth="1"/>
    <col min="9222" max="9222" width="7" style="244" customWidth="1"/>
    <col min="9223" max="9223" width="9" style="244" customWidth="1"/>
    <col min="9224" max="9224" width="8.28515625" style="244" customWidth="1"/>
    <col min="9225" max="9225" width="7.42578125" style="244" customWidth="1"/>
    <col min="9226" max="9226" width="8.85546875" style="244" customWidth="1"/>
    <col min="9227" max="9227" width="10.85546875" style="244" customWidth="1"/>
    <col min="9228" max="9228" width="9.140625" style="244" customWidth="1"/>
    <col min="9229" max="9229" width="6.85546875" style="244" customWidth="1"/>
    <col min="9230" max="9472" width="9.140625" style="244"/>
    <col min="9473" max="9473" width="41" style="244" customWidth="1"/>
    <col min="9474" max="9474" width="6.5703125" style="244" customWidth="1"/>
    <col min="9475" max="9475" width="7" style="244" customWidth="1"/>
    <col min="9476" max="9476" width="10.7109375" style="244" customWidth="1"/>
    <col min="9477" max="9477" width="6.7109375" style="244" customWidth="1"/>
    <col min="9478" max="9478" width="7" style="244" customWidth="1"/>
    <col min="9479" max="9479" width="9" style="244" customWidth="1"/>
    <col min="9480" max="9480" width="8.28515625" style="244" customWidth="1"/>
    <col min="9481" max="9481" width="7.42578125" style="244" customWidth="1"/>
    <col min="9482" max="9482" width="8.85546875" style="244" customWidth="1"/>
    <col min="9483" max="9483" width="10.85546875" style="244" customWidth="1"/>
    <col min="9484" max="9484" width="9.140625" style="244" customWidth="1"/>
    <col min="9485" max="9485" width="6.85546875" style="244" customWidth="1"/>
    <col min="9486" max="9728" width="9.140625" style="244"/>
    <col min="9729" max="9729" width="41" style="244" customWidth="1"/>
    <col min="9730" max="9730" width="6.5703125" style="244" customWidth="1"/>
    <col min="9731" max="9731" width="7" style="244" customWidth="1"/>
    <col min="9732" max="9732" width="10.7109375" style="244" customWidth="1"/>
    <col min="9733" max="9733" width="6.7109375" style="244" customWidth="1"/>
    <col min="9734" max="9734" width="7" style="244" customWidth="1"/>
    <col min="9735" max="9735" width="9" style="244" customWidth="1"/>
    <col min="9736" max="9736" width="8.28515625" style="244" customWidth="1"/>
    <col min="9737" max="9737" width="7.42578125" style="244" customWidth="1"/>
    <col min="9738" max="9738" width="8.85546875" style="244" customWidth="1"/>
    <col min="9739" max="9739" width="10.85546875" style="244" customWidth="1"/>
    <col min="9740" max="9740" width="9.140625" style="244" customWidth="1"/>
    <col min="9741" max="9741" width="6.85546875" style="244" customWidth="1"/>
    <col min="9742" max="9984" width="9.140625" style="244"/>
    <col min="9985" max="9985" width="41" style="244" customWidth="1"/>
    <col min="9986" max="9986" width="6.5703125" style="244" customWidth="1"/>
    <col min="9987" max="9987" width="7" style="244" customWidth="1"/>
    <col min="9988" max="9988" width="10.7109375" style="244" customWidth="1"/>
    <col min="9989" max="9989" width="6.7109375" style="244" customWidth="1"/>
    <col min="9990" max="9990" width="7" style="244" customWidth="1"/>
    <col min="9991" max="9991" width="9" style="244" customWidth="1"/>
    <col min="9992" max="9992" width="8.28515625" style="244" customWidth="1"/>
    <col min="9993" max="9993" width="7.42578125" style="244" customWidth="1"/>
    <col min="9994" max="9994" width="8.85546875" style="244" customWidth="1"/>
    <col min="9995" max="9995" width="10.85546875" style="244" customWidth="1"/>
    <col min="9996" max="9996" width="9.140625" style="244" customWidth="1"/>
    <col min="9997" max="9997" width="6.85546875" style="244" customWidth="1"/>
    <col min="9998" max="10240" width="9.140625" style="244"/>
    <col min="10241" max="10241" width="41" style="244" customWidth="1"/>
    <col min="10242" max="10242" width="6.5703125" style="244" customWidth="1"/>
    <col min="10243" max="10243" width="7" style="244" customWidth="1"/>
    <col min="10244" max="10244" width="10.7109375" style="244" customWidth="1"/>
    <col min="10245" max="10245" width="6.7109375" style="244" customWidth="1"/>
    <col min="10246" max="10246" width="7" style="244" customWidth="1"/>
    <col min="10247" max="10247" width="9" style="244" customWidth="1"/>
    <col min="10248" max="10248" width="8.28515625" style="244" customWidth="1"/>
    <col min="10249" max="10249" width="7.42578125" style="244" customWidth="1"/>
    <col min="10250" max="10250" width="8.85546875" style="244" customWidth="1"/>
    <col min="10251" max="10251" width="10.85546875" style="244" customWidth="1"/>
    <col min="10252" max="10252" width="9.140625" style="244" customWidth="1"/>
    <col min="10253" max="10253" width="6.85546875" style="244" customWidth="1"/>
    <col min="10254" max="10496" width="9.140625" style="244"/>
    <col min="10497" max="10497" width="41" style="244" customWidth="1"/>
    <col min="10498" max="10498" width="6.5703125" style="244" customWidth="1"/>
    <col min="10499" max="10499" width="7" style="244" customWidth="1"/>
    <col min="10500" max="10500" width="10.7109375" style="244" customWidth="1"/>
    <col min="10501" max="10501" width="6.7109375" style="244" customWidth="1"/>
    <col min="10502" max="10502" width="7" style="244" customWidth="1"/>
    <col min="10503" max="10503" width="9" style="244" customWidth="1"/>
    <col min="10504" max="10504" width="8.28515625" style="244" customWidth="1"/>
    <col min="10505" max="10505" width="7.42578125" style="244" customWidth="1"/>
    <col min="10506" max="10506" width="8.85546875" style="244" customWidth="1"/>
    <col min="10507" max="10507" width="10.85546875" style="244" customWidth="1"/>
    <col min="10508" max="10508" width="9.140625" style="244" customWidth="1"/>
    <col min="10509" max="10509" width="6.85546875" style="244" customWidth="1"/>
    <col min="10510" max="10752" width="9.140625" style="244"/>
    <col min="10753" max="10753" width="41" style="244" customWidth="1"/>
    <col min="10754" max="10754" width="6.5703125" style="244" customWidth="1"/>
    <col min="10755" max="10755" width="7" style="244" customWidth="1"/>
    <col min="10756" max="10756" width="10.7109375" style="244" customWidth="1"/>
    <col min="10757" max="10757" width="6.7109375" style="244" customWidth="1"/>
    <col min="10758" max="10758" width="7" style="244" customWidth="1"/>
    <col min="10759" max="10759" width="9" style="244" customWidth="1"/>
    <col min="10760" max="10760" width="8.28515625" style="244" customWidth="1"/>
    <col min="10761" max="10761" width="7.42578125" style="244" customWidth="1"/>
    <col min="10762" max="10762" width="8.85546875" style="244" customWidth="1"/>
    <col min="10763" max="10763" width="10.85546875" style="244" customWidth="1"/>
    <col min="10764" max="10764" width="9.140625" style="244" customWidth="1"/>
    <col min="10765" max="10765" width="6.85546875" style="244" customWidth="1"/>
    <col min="10766" max="11008" width="9.140625" style="244"/>
    <col min="11009" max="11009" width="41" style="244" customWidth="1"/>
    <col min="11010" max="11010" width="6.5703125" style="244" customWidth="1"/>
    <col min="11011" max="11011" width="7" style="244" customWidth="1"/>
    <col min="11012" max="11012" width="10.7109375" style="244" customWidth="1"/>
    <col min="11013" max="11013" width="6.7109375" style="244" customWidth="1"/>
    <col min="11014" max="11014" width="7" style="244" customWidth="1"/>
    <col min="11015" max="11015" width="9" style="244" customWidth="1"/>
    <col min="11016" max="11016" width="8.28515625" style="244" customWidth="1"/>
    <col min="11017" max="11017" width="7.42578125" style="244" customWidth="1"/>
    <col min="11018" max="11018" width="8.85546875" style="244" customWidth="1"/>
    <col min="11019" max="11019" width="10.85546875" style="244" customWidth="1"/>
    <col min="11020" max="11020" width="9.140625" style="244" customWidth="1"/>
    <col min="11021" max="11021" width="6.85546875" style="244" customWidth="1"/>
    <col min="11022" max="11264" width="9.140625" style="244"/>
    <col min="11265" max="11265" width="41" style="244" customWidth="1"/>
    <col min="11266" max="11266" width="6.5703125" style="244" customWidth="1"/>
    <col min="11267" max="11267" width="7" style="244" customWidth="1"/>
    <col min="11268" max="11268" width="10.7109375" style="244" customWidth="1"/>
    <col min="11269" max="11269" width="6.7109375" style="244" customWidth="1"/>
    <col min="11270" max="11270" width="7" style="244" customWidth="1"/>
    <col min="11271" max="11271" width="9" style="244" customWidth="1"/>
    <col min="11272" max="11272" width="8.28515625" style="244" customWidth="1"/>
    <col min="11273" max="11273" width="7.42578125" style="244" customWidth="1"/>
    <col min="11274" max="11274" width="8.85546875" style="244" customWidth="1"/>
    <col min="11275" max="11275" width="10.85546875" style="244" customWidth="1"/>
    <col min="11276" max="11276" width="9.140625" style="244" customWidth="1"/>
    <col min="11277" max="11277" width="6.85546875" style="244" customWidth="1"/>
    <col min="11278" max="11520" width="9.140625" style="244"/>
    <col min="11521" max="11521" width="41" style="244" customWidth="1"/>
    <col min="11522" max="11522" width="6.5703125" style="244" customWidth="1"/>
    <col min="11523" max="11523" width="7" style="244" customWidth="1"/>
    <col min="11524" max="11524" width="10.7109375" style="244" customWidth="1"/>
    <col min="11525" max="11525" width="6.7109375" style="244" customWidth="1"/>
    <col min="11526" max="11526" width="7" style="244" customWidth="1"/>
    <col min="11527" max="11527" width="9" style="244" customWidth="1"/>
    <col min="11528" max="11528" width="8.28515625" style="244" customWidth="1"/>
    <col min="11529" max="11529" width="7.42578125" style="244" customWidth="1"/>
    <col min="11530" max="11530" width="8.85546875" style="244" customWidth="1"/>
    <col min="11531" max="11531" width="10.85546875" style="244" customWidth="1"/>
    <col min="11532" max="11532" width="9.140625" style="244" customWidth="1"/>
    <col min="11533" max="11533" width="6.85546875" style="244" customWidth="1"/>
    <col min="11534" max="11776" width="9.140625" style="244"/>
    <col min="11777" max="11777" width="41" style="244" customWidth="1"/>
    <col min="11778" max="11778" width="6.5703125" style="244" customWidth="1"/>
    <col min="11779" max="11779" width="7" style="244" customWidth="1"/>
    <col min="11780" max="11780" width="10.7109375" style="244" customWidth="1"/>
    <col min="11781" max="11781" width="6.7109375" style="244" customWidth="1"/>
    <col min="11782" max="11782" width="7" style="244" customWidth="1"/>
    <col min="11783" max="11783" width="9" style="244" customWidth="1"/>
    <col min="11784" max="11784" width="8.28515625" style="244" customWidth="1"/>
    <col min="11785" max="11785" width="7.42578125" style="244" customWidth="1"/>
    <col min="11786" max="11786" width="8.85546875" style="244" customWidth="1"/>
    <col min="11787" max="11787" width="10.85546875" style="244" customWidth="1"/>
    <col min="11788" max="11788" width="9.140625" style="244" customWidth="1"/>
    <col min="11789" max="11789" width="6.85546875" style="244" customWidth="1"/>
    <col min="11790" max="12032" width="9.140625" style="244"/>
    <col min="12033" max="12033" width="41" style="244" customWidth="1"/>
    <col min="12034" max="12034" width="6.5703125" style="244" customWidth="1"/>
    <col min="12035" max="12035" width="7" style="244" customWidth="1"/>
    <col min="12036" max="12036" width="10.7109375" style="244" customWidth="1"/>
    <col min="12037" max="12037" width="6.7109375" style="244" customWidth="1"/>
    <col min="12038" max="12038" width="7" style="244" customWidth="1"/>
    <col min="12039" max="12039" width="9" style="244" customWidth="1"/>
    <col min="12040" max="12040" width="8.28515625" style="244" customWidth="1"/>
    <col min="12041" max="12041" width="7.42578125" style="244" customWidth="1"/>
    <col min="12042" max="12042" width="8.85546875" style="244" customWidth="1"/>
    <col min="12043" max="12043" width="10.85546875" style="244" customWidth="1"/>
    <col min="12044" max="12044" width="9.140625" style="244" customWidth="1"/>
    <col min="12045" max="12045" width="6.85546875" style="244" customWidth="1"/>
    <col min="12046" max="12288" width="9.140625" style="244"/>
    <col min="12289" max="12289" width="41" style="244" customWidth="1"/>
    <col min="12290" max="12290" width="6.5703125" style="244" customWidth="1"/>
    <col min="12291" max="12291" width="7" style="244" customWidth="1"/>
    <col min="12292" max="12292" width="10.7109375" style="244" customWidth="1"/>
    <col min="12293" max="12293" width="6.7109375" style="244" customWidth="1"/>
    <col min="12294" max="12294" width="7" style="244" customWidth="1"/>
    <col min="12295" max="12295" width="9" style="244" customWidth="1"/>
    <col min="12296" max="12296" width="8.28515625" style="244" customWidth="1"/>
    <col min="12297" max="12297" width="7.42578125" style="244" customWidth="1"/>
    <col min="12298" max="12298" width="8.85546875" style="244" customWidth="1"/>
    <col min="12299" max="12299" width="10.85546875" style="244" customWidth="1"/>
    <col min="12300" max="12300" width="9.140625" style="244" customWidth="1"/>
    <col min="12301" max="12301" width="6.85546875" style="244" customWidth="1"/>
    <col min="12302" max="12544" width="9.140625" style="244"/>
    <col min="12545" max="12545" width="41" style="244" customWidth="1"/>
    <col min="12546" max="12546" width="6.5703125" style="244" customWidth="1"/>
    <col min="12547" max="12547" width="7" style="244" customWidth="1"/>
    <col min="12548" max="12548" width="10.7109375" style="244" customWidth="1"/>
    <col min="12549" max="12549" width="6.7109375" style="244" customWidth="1"/>
    <col min="12550" max="12550" width="7" style="244" customWidth="1"/>
    <col min="12551" max="12551" width="9" style="244" customWidth="1"/>
    <col min="12552" max="12552" width="8.28515625" style="244" customWidth="1"/>
    <col min="12553" max="12553" width="7.42578125" style="244" customWidth="1"/>
    <col min="12554" max="12554" width="8.85546875" style="244" customWidth="1"/>
    <col min="12555" max="12555" width="10.85546875" style="244" customWidth="1"/>
    <col min="12556" max="12556" width="9.140625" style="244" customWidth="1"/>
    <col min="12557" max="12557" width="6.85546875" style="244" customWidth="1"/>
    <col min="12558" max="12800" width="9.140625" style="244"/>
    <col min="12801" max="12801" width="41" style="244" customWidth="1"/>
    <col min="12802" max="12802" width="6.5703125" style="244" customWidth="1"/>
    <col min="12803" max="12803" width="7" style="244" customWidth="1"/>
    <col min="12804" max="12804" width="10.7109375" style="244" customWidth="1"/>
    <col min="12805" max="12805" width="6.7109375" style="244" customWidth="1"/>
    <col min="12806" max="12806" width="7" style="244" customWidth="1"/>
    <col min="12807" max="12807" width="9" style="244" customWidth="1"/>
    <col min="12808" max="12808" width="8.28515625" style="244" customWidth="1"/>
    <col min="12809" max="12809" width="7.42578125" style="244" customWidth="1"/>
    <col min="12810" max="12810" width="8.85546875" style="244" customWidth="1"/>
    <col min="12811" max="12811" width="10.85546875" style="244" customWidth="1"/>
    <col min="12812" max="12812" width="9.140625" style="244" customWidth="1"/>
    <col min="12813" max="12813" width="6.85546875" style="244" customWidth="1"/>
    <col min="12814" max="13056" width="9.140625" style="244"/>
    <col min="13057" max="13057" width="41" style="244" customWidth="1"/>
    <col min="13058" max="13058" width="6.5703125" style="244" customWidth="1"/>
    <col min="13059" max="13059" width="7" style="244" customWidth="1"/>
    <col min="13060" max="13060" width="10.7109375" style="244" customWidth="1"/>
    <col min="13061" max="13061" width="6.7109375" style="244" customWidth="1"/>
    <col min="13062" max="13062" width="7" style="244" customWidth="1"/>
    <col min="13063" max="13063" width="9" style="244" customWidth="1"/>
    <col min="13064" max="13064" width="8.28515625" style="244" customWidth="1"/>
    <col min="13065" max="13065" width="7.42578125" style="244" customWidth="1"/>
    <col min="13066" max="13066" width="8.85546875" style="244" customWidth="1"/>
    <col min="13067" max="13067" width="10.85546875" style="244" customWidth="1"/>
    <col min="13068" max="13068" width="9.140625" style="244" customWidth="1"/>
    <col min="13069" max="13069" width="6.85546875" style="244" customWidth="1"/>
    <col min="13070" max="13312" width="9.140625" style="244"/>
    <col min="13313" max="13313" width="41" style="244" customWidth="1"/>
    <col min="13314" max="13314" width="6.5703125" style="244" customWidth="1"/>
    <col min="13315" max="13315" width="7" style="244" customWidth="1"/>
    <col min="13316" max="13316" width="10.7109375" style="244" customWidth="1"/>
    <col min="13317" max="13317" width="6.7109375" style="244" customWidth="1"/>
    <col min="13318" max="13318" width="7" style="244" customWidth="1"/>
    <col min="13319" max="13319" width="9" style="244" customWidth="1"/>
    <col min="13320" max="13320" width="8.28515625" style="244" customWidth="1"/>
    <col min="13321" max="13321" width="7.42578125" style="244" customWidth="1"/>
    <col min="13322" max="13322" width="8.85546875" style="244" customWidth="1"/>
    <col min="13323" max="13323" width="10.85546875" style="244" customWidth="1"/>
    <col min="13324" max="13324" width="9.140625" style="244" customWidth="1"/>
    <col min="13325" max="13325" width="6.85546875" style="244" customWidth="1"/>
    <col min="13326" max="13568" width="9.140625" style="244"/>
    <col min="13569" max="13569" width="41" style="244" customWidth="1"/>
    <col min="13570" max="13570" width="6.5703125" style="244" customWidth="1"/>
    <col min="13571" max="13571" width="7" style="244" customWidth="1"/>
    <col min="13572" max="13572" width="10.7109375" style="244" customWidth="1"/>
    <col min="13573" max="13573" width="6.7109375" style="244" customWidth="1"/>
    <col min="13574" max="13574" width="7" style="244" customWidth="1"/>
    <col min="13575" max="13575" width="9" style="244" customWidth="1"/>
    <col min="13576" max="13576" width="8.28515625" style="244" customWidth="1"/>
    <col min="13577" max="13577" width="7.42578125" style="244" customWidth="1"/>
    <col min="13578" max="13578" width="8.85546875" style="244" customWidth="1"/>
    <col min="13579" max="13579" width="10.85546875" style="244" customWidth="1"/>
    <col min="13580" max="13580" width="9.140625" style="244" customWidth="1"/>
    <col min="13581" max="13581" width="6.85546875" style="244" customWidth="1"/>
    <col min="13582" max="13824" width="9.140625" style="244"/>
    <col min="13825" max="13825" width="41" style="244" customWidth="1"/>
    <col min="13826" max="13826" width="6.5703125" style="244" customWidth="1"/>
    <col min="13827" max="13827" width="7" style="244" customWidth="1"/>
    <col min="13828" max="13828" width="10.7109375" style="244" customWidth="1"/>
    <col min="13829" max="13829" width="6.7109375" style="244" customWidth="1"/>
    <col min="13830" max="13830" width="7" style="244" customWidth="1"/>
    <col min="13831" max="13831" width="9" style="244" customWidth="1"/>
    <col min="13832" max="13832" width="8.28515625" style="244" customWidth="1"/>
    <col min="13833" max="13833" width="7.42578125" style="244" customWidth="1"/>
    <col min="13834" max="13834" width="8.85546875" style="244" customWidth="1"/>
    <col min="13835" max="13835" width="10.85546875" style="244" customWidth="1"/>
    <col min="13836" max="13836" width="9.140625" style="244" customWidth="1"/>
    <col min="13837" max="13837" width="6.85546875" style="244" customWidth="1"/>
    <col min="13838" max="14080" width="9.140625" style="244"/>
    <col min="14081" max="14081" width="41" style="244" customWidth="1"/>
    <col min="14082" max="14082" width="6.5703125" style="244" customWidth="1"/>
    <col min="14083" max="14083" width="7" style="244" customWidth="1"/>
    <col min="14084" max="14084" width="10.7109375" style="244" customWidth="1"/>
    <col min="14085" max="14085" width="6.7109375" style="244" customWidth="1"/>
    <col min="14086" max="14086" width="7" style="244" customWidth="1"/>
    <col min="14087" max="14087" width="9" style="244" customWidth="1"/>
    <col min="14088" max="14088" width="8.28515625" style="244" customWidth="1"/>
    <col min="14089" max="14089" width="7.42578125" style="244" customWidth="1"/>
    <col min="14090" max="14090" width="8.85546875" style="244" customWidth="1"/>
    <col min="14091" max="14091" width="10.85546875" style="244" customWidth="1"/>
    <col min="14092" max="14092" width="9.140625" style="244" customWidth="1"/>
    <col min="14093" max="14093" width="6.85546875" style="244" customWidth="1"/>
    <col min="14094" max="14336" width="9.140625" style="244"/>
    <col min="14337" max="14337" width="41" style="244" customWidth="1"/>
    <col min="14338" max="14338" width="6.5703125" style="244" customWidth="1"/>
    <col min="14339" max="14339" width="7" style="244" customWidth="1"/>
    <col min="14340" max="14340" width="10.7109375" style="244" customWidth="1"/>
    <col min="14341" max="14341" width="6.7109375" style="244" customWidth="1"/>
    <col min="14342" max="14342" width="7" style="244" customWidth="1"/>
    <col min="14343" max="14343" width="9" style="244" customWidth="1"/>
    <col min="14344" max="14344" width="8.28515625" style="244" customWidth="1"/>
    <col min="14345" max="14345" width="7.42578125" style="244" customWidth="1"/>
    <col min="14346" max="14346" width="8.85546875" style="244" customWidth="1"/>
    <col min="14347" max="14347" width="10.85546875" style="244" customWidth="1"/>
    <col min="14348" max="14348" width="9.140625" style="244" customWidth="1"/>
    <col min="14349" max="14349" width="6.85546875" style="244" customWidth="1"/>
    <col min="14350" max="14592" width="9.140625" style="244"/>
    <col min="14593" max="14593" width="41" style="244" customWidth="1"/>
    <col min="14594" max="14594" width="6.5703125" style="244" customWidth="1"/>
    <col min="14595" max="14595" width="7" style="244" customWidth="1"/>
    <col min="14596" max="14596" width="10.7109375" style="244" customWidth="1"/>
    <col min="14597" max="14597" width="6.7109375" style="244" customWidth="1"/>
    <col min="14598" max="14598" width="7" style="244" customWidth="1"/>
    <col min="14599" max="14599" width="9" style="244" customWidth="1"/>
    <col min="14600" max="14600" width="8.28515625" style="244" customWidth="1"/>
    <col min="14601" max="14601" width="7.42578125" style="244" customWidth="1"/>
    <col min="14602" max="14602" width="8.85546875" style="244" customWidth="1"/>
    <col min="14603" max="14603" width="10.85546875" style="244" customWidth="1"/>
    <col min="14604" max="14604" width="9.140625" style="244" customWidth="1"/>
    <col min="14605" max="14605" width="6.85546875" style="244" customWidth="1"/>
    <col min="14606" max="14848" width="9.140625" style="244"/>
    <col min="14849" max="14849" width="41" style="244" customWidth="1"/>
    <col min="14850" max="14850" width="6.5703125" style="244" customWidth="1"/>
    <col min="14851" max="14851" width="7" style="244" customWidth="1"/>
    <col min="14852" max="14852" width="10.7109375" style="244" customWidth="1"/>
    <col min="14853" max="14853" width="6.7109375" style="244" customWidth="1"/>
    <col min="14854" max="14854" width="7" style="244" customWidth="1"/>
    <col min="14855" max="14855" width="9" style="244" customWidth="1"/>
    <col min="14856" max="14856" width="8.28515625" style="244" customWidth="1"/>
    <col min="14857" max="14857" width="7.42578125" style="244" customWidth="1"/>
    <col min="14858" max="14858" width="8.85546875" style="244" customWidth="1"/>
    <col min="14859" max="14859" width="10.85546875" style="244" customWidth="1"/>
    <col min="14860" max="14860" width="9.140625" style="244" customWidth="1"/>
    <col min="14861" max="14861" width="6.85546875" style="244" customWidth="1"/>
    <col min="14862" max="15104" width="9.140625" style="244"/>
    <col min="15105" max="15105" width="41" style="244" customWidth="1"/>
    <col min="15106" max="15106" width="6.5703125" style="244" customWidth="1"/>
    <col min="15107" max="15107" width="7" style="244" customWidth="1"/>
    <col min="15108" max="15108" width="10.7109375" style="244" customWidth="1"/>
    <col min="15109" max="15109" width="6.7109375" style="244" customWidth="1"/>
    <col min="15110" max="15110" width="7" style="244" customWidth="1"/>
    <col min="15111" max="15111" width="9" style="244" customWidth="1"/>
    <col min="15112" max="15112" width="8.28515625" style="244" customWidth="1"/>
    <col min="15113" max="15113" width="7.42578125" style="244" customWidth="1"/>
    <col min="15114" max="15114" width="8.85546875" style="244" customWidth="1"/>
    <col min="15115" max="15115" width="10.85546875" style="244" customWidth="1"/>
    <col min="15116" max="15116" width="9.140625" style="244" customWidth="1"/>
    <col min="15117" max="15117" width="6.85546875" style="244" customWidth="1"/>
    <col min="15118" max="15360" width="9.140625" style="244"/>
    <col min="15361" max="15361" width="41" style="244" customWidth="1"/>
    <col min="15362" max="15362" width="6.5703125" style="244" customWidth="1"/>
    <col min="15363" max="15363" width="7" style="244" customWidth="1"/>
    <col min="15364" max="15364" width="10.7109375" style="244" customWidth="1"/>
    <col min="15365" max="15365" width="6.7109375" style="244" customWidth="1"/>
    <col min="15366" max="15366" width="7" style="244" customWidth="1"/>
    <col min="15367" max="15367" width="9" style="244" customWidth="1"/>
    <col min="15368" max="15368" width="8.28515625" style="244" customWidth="1"/>
    <col min="15369" max="15369" width="7.42578125" style="244" customWidth="1"/>
    <col min="15370" max="15370" width="8.85546875" style="244" customWidth="1"/>
    <col min="15371" max="15371" width="10.85546875" style="244" customWidth="1"/>
    <col min="15372" max="15372" width="9.140625" style="244" customWidth="1"/>
    <col min="15373" max="15373" width="6.85546875" style="244" customWidth="1"/>
    <col min="15374" max="15616" width="9.140625" style="244"/>
    <col min="15617" max="15617" width="41" style="244" customWidth="1"/>
    <col min="15618" max="15618" width="6.5703125" style="244" customWidth="1"/>
    <col min="15619" max="15619" width="7" style="244" customWidth="1"/>
    <col min="15620" max="15620" width="10.7109375" style="244" customWidth="1"/>
    <col min="15621" max="15621" width="6.7109375" style="244" customWidth="1"/>
    <col min="15622" max="15622" width="7" style="244" customWidth="1"/>
    <col min="15623" max="15623" width="9" style="244" customWidth="1"/>
    <col min="15624" max="15624" width="8.28515625" style="244" customWidth="1"/>
    <col min="15625" max="15625" width="7.42578125" style="244" customWidth="1"/>
    <col min="15626" max="15626" width="8.85546875" style="244" customWidth="1"/>
    <col min="15627" max="15627" width="10.85546875" style="244" customWidth="1"/>
    <col min="15628" max="15628" width="9.140625" style="244" customWidth="1"/>
    <col min="15629" max="15629" width="6.85546875" style="244" customWidth="1"/>
    <col min="15630" max="15872" width="9.140625" style="244"/>
    <col min="15873" max="15873" width="41" style="244" customWidth="1"/>
    <col min="15874" max="15874" width="6.5703125" style="244" customWidth="1"/>
    <col min="15875" max="15875" width="7" style="244" customWidth="1"/>
    <col min="15876" max="15876" width="10.7109375" style="244" customWidth="1"/>
    <col min="15877" max="15877" width="6.7109375" style="244" customWidth="1"/>
    <col min="15878" max="15878" width="7" style="244" customWidth="1"/>
    <col min="15879" max="15879" width="9" style="244" customWidth="1"/>
    <col min="15880" max="15880" width="8.28515625" style="244" customWidth="1"/>
    <col min="15881" max="15881" width="7.42578125" style="244" customWidth="1"/>
    <col min="15882" max="15882" width="8.85546875" style="244" customWidth="1"/>
    <col min="15883" max="15883" width="10.85546875" style="244" customWidth="1"/>
    <col min="15884" max="15884" width="9.140625" style="244" customWidth="1"/>
    <col min="15885" max="15885" width="6.85546875" style="244" customWidth="1"/>
    <col min="15886" max="16128" width="9.140625" style="244"/>
    <col min="16129" max="16129" width="41" style="244" customWidth="1"/>
    <col min="16130" max="16130" width="6.5703125" style="244" customWidth="1"/>
    <col min="16131" max="16131" width="7" style="244" customWidth="1"/>
    <col min="16132" max="16132" width="10.7109375" style="244" customWidth="1"/>
    <col min="16133" max="16133" width="6.7109375" style="244" customWidth="1"/>
    <col min="16134" max="16134" width="7" style="244" customWidth="1"/>
    <col min="16135" max="16135" width="9" style="244" customWidth="1"/>
    <col min="16136" max="16136" width="8.28515625" style="244" customWidth="1"/>
    <col min="16137" max="16137" width="7.42578125" style="244" customWidth="1"/>
    <col min="16138" max="16138" width="8.85546875" style="244" customWidth="1"/>
    <col min="16139" max="16139" width="10.85546875" style="244" customWidth="1"/>
    <col min="16140" max="16140" width="9.140625" style="244" customWidth="1"/>
    <col min="16141" max="16141" width="6.85546875" style="244" customWidth="1"/>
    <col min="16142" max="16384" width="9.140625" style="244"/>
  </cols>
  <sheetData>
    <row r="1" spans="1:118" ht="22.9" customHeight="1" thickBot="1" x14ac:dyDescent="0.25">
      <c r="A1" s="3252" t="s">
        <v>46</v>
      </c>
      <c r="B1" s="3252"/>
      <c r="C1" s="3252"/>
      <c r="D1" s="3252"/>
      <c r="E1" s="3252"/>
      <c r="F1" s="3252"/>
      <c r="G1" s="3252"/>
      <c r="H1" s="3252"/>
      <c r="I1" s="3252"/>
      <c r="J1" s="3252"/>
      <c r="K1" s="3252"/>
      <c r="L1" s="3252"/>
      <c r="M1" s="3252"/>
    </row>
    <row r="2" spans="1:118" ht="13.5" thickBot="1" x14ac:dyDescent="0.25">
      <c r="A2" s="3232" t="s">
        <v>380</v>
      </c>
      <c r="B2" s="3233"/>
      <c r="C2" s="3233"/>
      <c r="D2" s="3233"/>
      <c r="E2" s="3233"/>
      <c r="F2" s="3233"/>
      <c r="G2" s="3233"/>
      <c r="H2" s="3233"/>
      <c r="I2" s="3233"/>
      <c r="J2" s="3233"/>
      <c r="K2" s="3234"/>
      <c r="L2" s="3234"/>
      <c r="M2" s="3235"/>
    </row>
    <row r="3" spans="1:118" ht="16.149999999999999" customHeight="1" thickBot="1" x14ac:dyDescent="0.25">
      <c r="A3" s="3236" t="s">
        <v>9</v>
      </c>
      <c r="B3" s="3233" t="s">
        <v>67</v>
      </c>
      <c r="C3" s="3233"/>
      <c r="D3" s="3253"/>
      <c r="E3" s="3233" t="s">
        <v>68</v>
      </c>
      <c r="F3" s="3233"/>
      <c r="G3" s="3233"/>
      <c r="H3" s="3254" t="s">
        <v>69</v>
      </c>
      <c r="I3" s="3233"/>
      <c r="J3" s="3253"/>
      <c r="K3" s="3255" t="s">
        <v>82</v>
      </c>
      <c r="L3" s="3234"/>
      <c r="M3" s="3235"/>
    </row>
    <row r="4" spans="1:118" ht="12.75" customHeight="1" x14ac:dyDescent="0.2">
      <c r="A4" s="3237"/>
      <c r="B4" s="3245">
        <v>1</v>
      </c>
      <c r="C4" s="3245"/>
      <c r="D4" s="3256"/>
      <c r="E4" s="3245">
        <v>2</v>
      </c>
      <c r="F4" s="3245"/>
      <c r="G4" s="3256"/>
      <c r="H4" s="3258">
        <v>3</v>
      </c>
      <c r="I4" s="3245"/>
      <c r="J4" s="3256"/>
      <c r="K4" s="3241" t="s">
        <v>4</v>
      </c>
      <c r="L4" s="3242"/>
      <c r="M4" s="3243"/>
      <c r="N4" s="391"/>
    </row>
    <row r="5" spans="1:118" ht="5.45" hidden="1" customHeight="1" x14ac:dyDescent="0.2">
      <c r="A5" s="3237"/>
      <c r="B5" s="3248"/>
      <c r="C5" s="3248"/>
      <c r="D5" s="3257"/>
      <c r="E5" s="3248"/>
      <c r="F5" s="3248"/>
      <c r="G5" s="3257"/>
      <c r="H5" s="3259"/>
      <c r="I5" s="3248"/>
      <c r="J5" s="3257"/>
      <c r="K5" s="3247"/>
      <c r="L5" s="3248"/>
      <c r="M5" s="3249"/>
      <c r="N5" s="391"/>
    </row>
    <row r="6" spans="1:118" ht="39.6" customHeight="1" x14ac:dyDescent="0.2">
      <c r="A6" s="3238"/>
      <c r="B6" s="245" t="s">
        <v>26</v>
      </c>
      <c r="C6" s="246" t="s">
        <v>50</v>
      </c>
      <c r="D6" s="283" t="s">
        <v>4</v>
      </c>
      <c r="E6" s="284" t="s">
        <v>26</v>
      </c>
      <c r="F6" s="246" t="s">
        <v>50</v>
      </c>
      <c r="G6" s="283" t="s">
        <v>4</v>
      </c>
      <c r="H6" s="284" t="s">
        <v>26</v>
      </c>
      <c r="I6" s="246" t="s">
        <v>50</v>
      </c>
      <c r="J6" s="247" t="s">
        <v>4</v>
      </c>
      <c r="K6" s="245" t="s">
        <v>26</v>
      </c>
      <c r="L6" s="246" t="s">
        <v>50</v>
      </c>
      <c r="M6" s="290" t="s">
        <v>4</v>
      </c>
      <c r="N6" s="391"/>
    </row>
    <row r="7" spans="1:118" s="251" customFormat="1" ht="16.149999999999999" customHeight="1" x14ac:dyDescent="0.2">
      <c r="A7" s="392" t="s">
        <v>51</v>
      </c>
      <c r="B7" s="955"/>
      <c r="C7" s="956"/>
      <c r="D7" s="957"/>
      <c r="E7" s="1608"/>
      <c r="F7" s="1609"/>
      <c r="G7" s="1610"/>
      <c r="H7" s="1611"/>
      <c r="I7" s="1609"/>
      <c r="J7" s="1610"/>
      <c r="K7" s="958"/>
      <c r="L7" s="1612"/>
      <c r="M7" s="1613"/>
      <c r="N7" s="959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</row>
    <row r="8" spans="1:118" s="251" customFormat="1" ht="16.149999999999999" customHeight="1" x14ac:dyDescent="0.2">
      <c r="A8" s="252" t="s">
        <v>71</v>
      </c>
      <c r="B8" s="960">
        <f>B21+B33</f>
        <v>9</v>
      </c>
      <c r="C8" s="960">
        <f>C21+C33</f>
        <v>0</v>
      </c>
      <c r="D8" s="961">
        <f>D21+D33</f>
        <v>9</v>
      </c>
      <c r="E8" s="960">
        <f t="shared" ref="E8:G18" si="0">E21+E33</f>
        <v>5</v>
      </c>
      <c r="F8" s="962">
        <f t="shared" si="0"/>
        <v>0</v>
      </c>
      <c r="G8" s="961">
        <f>G21+G33</f>
        <v>5</v>
      </c>
      <c r="H8" s="963">
        <f t="shared" ref="H8:J18" si="1">H21+H33</f>
        <v>0</v>
      </c>
      <c r="I8" s="962">
        <f t="shared" si="1"/>
        <v>0</v>
      </c>
      <c r="J8" s="961">
        <f>J21+J33</f>
        <v>0</v>
      </c>
      <c r="K8" s="964">
        <f>E8+H8+B8</f>
        <v>14</v>
      </c>
      <c r="L8" s="960">
        <f>F8+I8+C8</f>
        <v>0</v>
      </c>
      <c r="M8" s="965">
        <f>G8+J8+D8</f>
        <v>14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</row>
    <row r="9" spans="1:118" s="251" customFormat="1" ht="19.5" customHeight="1" x14ac:dyDescent="0.2">
      <c r="A9" s="252" t="s">
        <v>72</v>
      </c>
      <c r="B9" s="960">
        <f t="shared" ref="B9:D18" si="2">B22+B34</f>
        <v>5</v>
      </c>
      <c r="C9" s="960">
        <f t="shared" si="2"/>
        <v>0</v>
      </c>
      <c r="D9" s="961">
        <f t="shared" si="2"/>
        <v>5</v>
      </c>
      <c r="E9" s="960">
        <f t="shared" si="0"/>
        <v>4</v>
      </c>
      <c r="F9" s="962">
        <f t="shared" si="0"/>
        <v>0</v>
      </c>
      <c r="G9" s="961">
        <f t="shared" si="0"/>
        <v>4</v>
      </c>
      <c r="H9" s="963">
        <f t="shared" si="1"/>
        <v>0</v>
      </c>
      <c r="I9" s="962">
        <f t="shared" si="1"/>
        <v>0</v>
      </c>
      <c r="J9" s="961">
        <f t="shared" si="1"/>
        <v>0</v>
      </c>
      <c r="K9" s="964">
        <f t="shared" ref="K9:M17" si="3">E9+H9+B9</f>
        <v>9</v>
      </c>
      <c r="L9" s="960">
        <f t="shared" si="3"/>
        <v>0</v>
      </c>
      <c r="M9" s="965">
        <f t="shared" si="3"/>
        <v>9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</row>
    <row r="10" spans="1:118" s="251" customFormat="1" ht="18" customHeight="1" x14ac:dyDescent="0.2">
      <c r="A10" s="253" t="s">
        <v>73</v>
      </c>
      <c r="B10" s="960">
        <f t="shared" si="2"/>
        <v>0</v>
      </c>
      <c r="C10" s="960">
        <f t="shared" si="2"/>
        <v>0</v>
      </c>
      <c r="D10" s="961">
        <f t="shared" si="2"/>
        <v>0</v>
      </c>
      <c r="E10" s="960">
        <f t="shared" si="0"/>
        <v>4</v>
      </c>
      <c r="F10" s="962">
        <f t="shared" si="0"/>
        <v>0</v>
      </c>
      <c r="G10" s="961">
        <f t="shared" si="0"/>
        <v>4</v>
      </c>
      <c r="H10" s="963">
        <f t="shared" si="1"/>
        <v>0</v>
      </c>
      <c r="I10" s="962">
        <f t="shared" si="1"/>
        <v>0</v>
      </c>
      <c r="J10" s="961">
        <f t="shared" si="1"/>
        <v>0</v>
      </c>
      <c r="K10" s="964">
        <f t="shared" si="3"/>
        <v>4</v>
      </c>
      <c r="L10" s="960">
        <f t="shared" si="3"/>
        <v>0</v>
      </c>
      <c r="M10" s="965">
        <f t="shared" si="3"/>
        <v>4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</row>
    <row r="11" spans="1:118" s="251" customFormat="1" ht="16.149999999999999" customHeight="1" x14ac:dyDescent="0.2">
      <c r="A11" s="253" t="s">
        <v>74</v>
      </c>
      <c r="B11" s="960">
        <f t="shared" si="2"/>
        <v>2</v>
      </c>
      <c r="C11" s="960">
        <f t="shared" si="2"/>
        <v>0</v>
      </c>
      <c r="D11" s="961">
        <f t="shared" si="2"/>
        <v>2</v>
      </c>
      <c r="E11" s="960">
        <f t="shared" si="0"/>
        <v>0</v>
      </c>
      <c r="F11" s="962">
        <f t="shared" si="0"/>
        <v>0</v>
      </c>
      <c r="G11" s="961">
        <f t="shared" si="0"/>
        <v>0</v>
      </c>
      <c r="H11" s="963">
        <f t="shared" si="1"/>
        <v>0</v>
      </c>
      <c r="I11" s="962">
        <f t="shared" si="1"/>
        <v>0</v>
      </c>
      <c r="J11" s="961">
        <f t="shared" si="1"/>
        <v>0</v>
      </c>
      <c r="K11" s="964">
        <f t="shared" si="3"/>
        <v>2</v>
      </c>
      <c r="L11" s="960">
        <f t="shared" si="3"/>
        <v>0</v>
      </c>
      <c r="M11" s="965">
        <f t="shared" si="3"/>
        <v>2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</row>
    <row r="12" spans="1:118" s="251" customFormat="1" ht="16.149999999999999" customHeight="1" x14ac:dyDescent="0.2">
      <c r="A12" s="249" t="s">
        <v>55</v>
      </c>
      <c r="B12" s="960">
        <f t="shared" si="2"/>
        <v>0</v>
      </c>
      <c r="C12" s="960">
        <f t="shared" si="2"/>
        <v>0</v>
      </c>
      <c r="D12" s="961">
        <f t="shared" si="2"/>
        <v>0</v>
      </c>
      <c r="E12" s="960">
        <f t="shared" si="0"/>
        <v>0</v>
      </c>
      <c r="F12" s="962">
        <f t="shared" si="0"/>
        <v>0</v>
      </c>
      <c r="G12" s="961">
        <f t="shared" si="0"/>
        <v>0</v>
      </c>
      <c r="H12" s="963">
        <f t="shared" si="1"/>
        <v>0</v>
      </c>
      <c r="I12" s="962">
        <f t="shared" si="1"/>
        <v>0</v>
      </c>
      <c r="J12" s="961">
        <f t="shared" si="1"/>
        <v>0</v>
      </c>
      <c r="K12" s="964">
        <f t="shared" si="3"/>
        <v>0</v>
      </c>
      <c r="L12" s="960">
        <f t="shared" si="3"/>
        <v>0</v>
      </c>
      <c r="M12" s="965">
        <f t="shared" si="3"/>
        <v>0</v>
      </c>
      <c r="N12" s="250"/>
      <c r="O12" s="250"/>
      <c r="P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</row>
    <row r="13" spans="1:118" s="251" customFormat="1" ht="16.149999999999999" customHeight="1" x14ac:dyDescent="0.2">
      <c r="A13" s="254" t="s">
        <v>75</v>
      </c>
      <c r="B13" s="960">
        <f t="shared" si="2"/>
        <v>0</v>
      </c>
      <c r="C13" s="960">
        <f t="shared" si="2"/>
        <v>0</v>
      </c>
      <c r="D13" s="961">
        <f t="shared" si="2"/>
        <v>0</v>
      </c>
      <c r="E13" s="960">
        <f t="shared" si="0"/>
        <v>0</v>
      </c>
      <c r="F13" s="962">
        <f t="shared" si="0"/>
        <v>0</v>
      </c>
      <c r="G13" s="961">
        <f t="shared" si="0"/>
        <v>0</v>
      </c>
      <c r="H13" s="963">
        <f t="shared" si="1"/>
        <v>0</v>
      </c>
      <c r="I13" s="962">
        <f t="shared" si="1"/>
        <v>0</v>
      </c>
      <c r="J13" s="961">
        <f t="shared" si="1"/>
        <v>0</v>
      </c>
      <c r="K13" s="964">
        <f t="shared" si="3"/>
        <v>0</v>
      </c>
      <c r="L13" s="960">
        <f t="shared" si="3"/>
        <v>0</v>
      </c>
      <c r="M13" s="965">
        <f t="shared" si="3"/>
        <v>0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</row>
    <row r="14" spans="1:118" s="251" customFormat="1" ht="16.149999999999999" customHeight="1" x14ac:dyDescent="0.2">
      <c r="A14" s="255" t="s">
        <v>76</v>
      </c>
      <c r="B14" s="960">
        <f t="shared" si="2"/>
        <v>1</v>
      </c>
      <c r="C14" s="960">
        <f t="shared" si="2"/>
        <v>0</v>
      </c>
      <c r="D14" s="961">
        <f t="shared" si="2"/>
        <v>1</v>
      </c>
      <c r="E14" s="960">
        <f t="shared" si="0"/>
        <v>5</v>
      </c>
      <c r="F14" s="962">
        <f t="shared" si="0"/>
        <v>1</v>
      </c>
      <c r="G14" s="961">
        <f t="shared" si="0"/>
        <v>6</v>
      </c>
      <c r="H14" s="963">
        <f t="shared" si="1"/>
        <v>0</v>
      </c>
      <c r="I14" s="962">
        <f t="shared" si="1"/>
        <v>0</v>
      </c>
      <c r="J14" s="961">
        <f t="shared" si="1"/>
        <v>0</v>
      </c>
      <c r="K14" s="964">
        <f t="shared" si="3"/>
        <v>6</v>
      </c>
      <c r="L14" s="960">
        <f t="shared" si="3"/>
        <v>1</v>
      </c>
      <c r="M14" s="965">
        <f>G14+J14+D14</f>
        <v>7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</row>
    <row r="15" spans="1:118" s="251" customFormat="1" ht="16.149999999999999" customHeight="1" x14ac:dyDescent="0.2">
      <c r="A15" s="255" t="s">
        <v>77</v>
      </c>
      <c r="B15" s="960">
        <f t="shared" si="2"/>
        <v>1</v>
      </c>
      <c r="C15" s="960">
        <f t="shared" si="2"/>
        <v>0</v>
      </c>
      <c r="D15" s="961">
        <f t="shared" si="2"/>
        <v>1</v>
      </c>
      <c r="E15" s="960">
        <f t="shared" si="0"/>
        <v>1</v>
      </c>
      <c r="F15" s="962">
        <f t="shared" si="0"/>
        <v>1</v>
      </c>
      <c r="G15" s="961">
        <f t="shared" si="0"/>
        <v>2</v>
      </c>
      <c r="H15" s="963">
        <f t="shared" si="1"/>
        <v>0</v>
      </c>
      <c r="I15" s="962">
        <f t="shared" si="1"/>
        <v>0</v>
      </c>
      <c r="J15" s="961">
        <f t="shared" si="1"/>
        <v>0</v>
      </c>
      <c r="K15" s="964">
        <f t="shared" si="3"/>
        <v>2</v>
      </c>
      <c r="L15" s="960">
        <f t="shared" si="3"/>
        <v>1</v>
      </c>
      <c r="M15" s="965">
        <f t="shared" si="3"/>
        <v>3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</row>
    <row r="16" spans="1:118" s="251" customFormat="1" ht="16.149999999999999" customHeight="1" x14ac:dyDescent="0.2">
      <c r="A16" s="249" t="s">
        <v>78</v>
      </c>
      <c r="B16" s="960">
        <f t="shared" si="2"/>
        <v>23</v>
      </c>
      <c r="C16" s="960">
        <f t="shared" si="2"/>
        <v>0</v>
      </c>
      <c r="D16" s="961">
        <f t="shared" si="2"/>
        <v>23</v>
      </c>
      <c r="E16" s="960">
        <f t="shared" si="0"/>
        <v>23</v>
      </c>
      <c r="F16" s="962">
        <f t="shared" si="0"/>
        <v>3</v>
      </c>
      <c r="G16" s="961">
        <f t="shared" si="0"/>
        <v>26</v>
      </c>
      <c r="H16" s="963">
        <f t="shared" si="1"/>
        <v>0</v>
      </c>
      <c r="I16" s="962">
        <f t="shared" si="1"/>
        <v>0</v>
      </c>
      <c r="J16" s="961">
        <f t="shared" si="1"/>
        <v>0</v>
      </c>
      <c r="K16" s="964">
        <f t="shared" si="3"/>
        <v>46</v>
      </c>
      <c r="L16" s="960">
        <f t="shared" si="3"/>
        <v>3</v>
      </c>
      <c r="M16" s="965">
        <f t="shared" si="3"/>
        <v>49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</row>
    <row r="17" spans="1:118" s="251" customFormat="1" ht="16.149999999999999" customHeight="1" x14ac:dyDescent="0.2">
      <c r="A17" s="249" t="s">
        <v>79</v>
      </c>
      <c r="B17" s="960">
        <f t="shared" si="2"/>
        <v>0</v>
      </c>
      <c r="C17" s="960">
        <f t="shared" si="2"/>
        <v>0</v>
      </c>
      <c r="D17" s="961">
        <f t="shared" si="2"/>
        <v>0</v>
      </c>
      <c r="E17" s="960">
        <f t="shared" si="0"/>
        <v>0</v>
      </c>
      <c r="F17" s="2182">
        <f t="shared" si="0"/>
        <v>0</v>
      </c>
      <c r="G17" s="961">
        <f t="shared" si="0"/>
        <v>0</v>
      </c>
      <c r="H17" s="963">
        <f t="shared" si="1"/>
        <v>0</v>
      </c>
      <c r="I17" s="2182">
        <f t="shared" si="1"/>
        <v>0</v>
      </c>
      <c r="J17" s="961">
        <f t="shared" si="1"/>
        <v>0</v>
      </c>
      <c r="K17" s="964">
        <f t="shared" si="3"/>
        <v>0</v>
      </c>
      <c r="L17" s="960">
        <f t="shared" si="3"/>
        <v>0</v>
      </c>
      <c r="M17" s="965">
        <f t="shared" si="3"/>
        <v>0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</row>
    <row r="18" spans="1:118" s="251" customFormat="1" ht="16.149999999999999" customHeight="1" x14ac:dyDescent="0.2">
      <c r="A18" s="393" t="s">
        <v>12</v>
      </c>
      <c r="B18" s="2183">
        <f t="shared" si="2"/>
        <v>41</v>
      </c>
      <c r="C18" s="2184">
        <f t="shared" si="2"/>
        <v>0</v>
      </c>
      <c r="D18" s="2185">
        <f>D31+D43</f>
        <v>41</v>
      </c>
      <c r="E18" s="2184">
        <f t="shared" si="0"/>
        <v>42</v>
      </c>
      <c r="F18" s="2186">
        <f t="shared" si="0"/>
        <v>5</v>
      </c>
      <c r="G18" s="2187">
        <f>G31+G43</f>
        <v>47</v>
      </c>
      <c r="H18" s="2188">
        <f t="shared" si="1"/>
        <v>0</v>
      </c>
      <c r="I18" s="2186">
        <f t="shared" si="1"/>
        <v>0</v>
      </c>
      <c r="J18" s="2189">
        <f>J31+J43</f>
        <v>0</v>
      </c>
      <c r="K18" s="2190">
        <f>K31+K43</f>
        <v>83</v>
      </c>
      <c r="L18" s="2191">
        <f>L31+L43</f>
        <v>5</v>
      </c>
      <c r="M18" s="2192">
        <f>M31+M43</f>
        <v>88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</row>
    <row r="19" spans="1:118" s="251" customFormat="1" ht="16.149999999999999" customHeight="1" x14ac:dyDescent="0.2">
      <c r="A19" s="256" t="s">
        <v>23</v>
      </c>
      <c r="B19" s="2193"/>
      <c r="C19" s="2194"/>
      <c r="D19" s="2195"/>
      <c r="E19" s="2196"/>
      <c r="F19" s="2197"/>
      <c r="G19" s="2198"/>
      <c r="H19" s="2199"/>
      <c r="I19" s="2200"/>
      <c r="J19" s="2198"/>
      <c r="K19" s="2201"/>
      <c r="L19" s="2200"/>
      <c r="M19" s="22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</row>
    <row r="20" spans="1:118" s="251" customFormat="1" ht="16.149999999999999" customHeight="1" x14ac:dyDescent="0.2">
      <c r="A20" s="257" t="s">
        <v>11</v>
      </c>
      <c r="B20" s="2193"/>
      <c r="C20" s="2203"/>
      <c r="D20" s="2204"/>
      <c r="E20" s="2205"/>
      <c r="F20" s="2206"/>
      <c r="G20" s="2198"/>
      <c r="H20" s="2199"/>
      <c r="I20" s="2200"/>
      <c r="J20" s="2198"/>
      <c r="K20" s="2207"/>
      <c r="L20" s="2206"/>
      <c r="M20" s="2202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</row>
    <row r="21" spans="1:118" s="251" customFormat="1" ht="16.149999999999999" customHeight="1" x14ac:dyDescent="0.2">
      <c r="A21" s="277" t="s">
        <v>71</v>
      </c>
      <c r="B21" s="2208">
        <v>8</v>
      </c>
      <c r="C21" s="2209">
        <v>0</v>
      </c>
      <c r="D21" s="961">
        <f>B21+C21</f>
        <v>8</v>
      </c>
      <c r="E21" s="2210">
        <v>5</v>
      </c>
      <c r="F21" s="2211">
        <v>0</v>
      </c>
      <c r="G21" s="2212">
        <f t="shared" ref="G21:G28" si="4">F21+E21</f>
        <v>5</v>
      </c>
      <c r="H21" s="2213">
        <v>0</v>
      </c>
      <c r="I21" s="2211">
        <v>0</v>
      </c>
      <c r="J21" s="2212">
        <f t="shared" ref="J21:J30" si="5">I21+H21</f>
        <v>0</v>
      </c>
      <c r="K21" s="2214">
        <f>E21+H21+B21</f>
        <v>13</v>
      </c>
      <c r="L21" s="2215">
        <f>F21+I21+C21</f>
        <v>0</v>
      </c>
      <c r="M21" s="2216">
        <f>G21+J21+D21</f>
        <v>13</v>
      </c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0"/>
      <c r="DN21" s="250"/>
    </row>
    <row r="22" spans="1:118" s="251" customFormat="1" ht="16.149999999999999" customHeight="1" x14ac:dyDescent="0.2">
      <c r="A22" s="277" t="s">
        <v>72</v>
      </c>
      <c r="B22" s="2208">
        <v>5</v>
      </c>
      <c r="C22" s="2209">
        <v>0</v>
      </c>
      <c r="D22" s="961">
        <f t="shared" ref="D22:D42" si="6">B22+C22</f>
        <v>5</v>
      </c>
      <c r="E22" s="2213">
        <v>4</v>
      </c>
      <c r="F22" s="2211">
        <v>0</v>
      </c>
      <c r="G22" s="2212">
        <f t="shared" si="4"/>
        <v>4</v>
      </c>
      <c r="H22" s="2213">
        <v>0</v>
      </c>
      <c r="I22" s="2211">
        <v>0</v>
      </c>
      <c r="J22" s="2212">
        <f t="shared" si="5"/>
        <v>0</v>
      </c>
      <c r="K22" s="2214">
        <f t="shared" ref="K22:M30" si="7">E22+H22+B22</f>
        <v>9</v>
      </c>
      <c r="L22" s="2215">
        <f t="shared" si="7"/>
        <v>0</v>
      </c>
      <c r="M22" s="2216">
        <f t="shared" si="7"/>
        <v>9</v>
      </c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</row>
    <row r="23" spans="1:118" s="251" customFormat="1" ht="16.149999999999999" customHeight="1" x14ac:dyDescent="0.2">
      <c r="A23" s="253" t="s">
        <v>73</v>
      </c>
      <c r="B23" s="757">
        <v>0</v>
      </c>
      <c r="C23" s="758">
        <v>0</v>
      </c>
      <c r="D23" s="961">
        <f t="shared" si="6"/>
        <v>0</v>
      </c>
      <c r="E23" s="2213">
        <v>4</v>
      </c>
      <c r="F23" s="2211">
        <v>0</v>
      </c>
      <c r="G23" s="2212">
        <f t="shared" si="4"/>
        <v>4</v>
      </c>
      <c r="H23" s="2213">
        <v>0</v>
      </c>
      <c r="I23" s="2211">
        <v>0</v>
      </c>
      <c r="J23" s="2212">
        <f t="shared" si="5"/>
        <v>0</v>
      </c>
      <c r="K23" s="2214">
        <f t="shared" si="7"/>
        <v>4</v>
      </c>
      <c r="L23" s="2215">
        <f t="shared" si="7"/>
        <v>0</v>
      </c>
      <c r="M23" s="2216">
        <f t="shared" si="7"/>
        <v>4</v>
      </c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</row>
    <row r="24" spans="1:118" s="251" customFormat="1" ht="16.149999999999999" customHeight="1" x14ac:dyDescent="0.2">
      <c r="A24" s="253" t="s">
        <v>74</v>
      </c>
      <c r="B24" s="757">
        <v>2</v>
      </c>
      <c r="C24" s="758">
        <v>0</v>
      </c>
      <c r="D24" s="961">
        <f t="shared" si="6"/>
        <v>2</v>
      </c>
      <c r="E24" s="2213">
        <v>0</v>
      </c>
      <c r="F24" s="2211">
        <v>0</v>
      </c>
      <c r="G24" s="2212">
        <f t="shared" si="4"/>
        <v>0</v>
      </c>
      <c r="H24" s="2213">
        <v>0</v>
      </c>
      <c r="I24" s="2211">
        <v>0</v>
      </c>
      <c r="J24" s="2212">
        <f t="shared" si="5"/>
        <v>0</v>
      </c>
      <c r="K24" s="2214">
        <f t="shared" si="7"/>
        <v>2</v>
      </c>
      <c r="L24" s="2215">
        <f t="shared" si="7"/>
        <v>0</v>
      </c>
      <c r="M24" s="2216">
        <f t="shared" si="7"/>
        <v>2</v>
      </c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</row>
    <row r="25" spans="1:118" s="251" customFormat="1" ht="16.149999999999999" customHeight="1" x14ac:dyDescent="0.2">
      <c r="A25" s="249" t="s">
        <v>55</v>
      </c>
      <c r="B25" s="757">
        <v>0</v>
      </c>
      <c r="C25" s="758">
        <v>0</v>
      </c>
      <c r="D25" s="961">
        <f t="shared" si="6"/>
        <v>0</v>
      </c>
      <c r="E25" s="2213">
        <v>0</v>
      </c>
      <c r="F25" s="2211">
        <v>0</v>
      </c>
      <c r="G25" s="2212">
        <f t="shared" si="4"/>
        <v>0</v>
      </c>
      <c r="H25" s="2213">
        <v>0</v>
      </c>
      <c r="I25" s="2211">
        <v>0</v>
      </c>
      <c r="J25" s="2212">
        <f t="shared" si="5"/>
        <v>0</v>
      </c>
      <c r="K25" s="2214">
        <f t="shared" si="7"/>
        <v>0</v>
      </c>
      <c r="L25" s="2215">
        <f t="shared" si="7"/>
        <v>0</v>
      </c>
      <c r="M25" s="2216">
        <f t="shared" si="7"/>
        <v>0</v>
      </c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</row>
    <row r="26" spans="1:118" s="251" customFormat="1" ht="16.149999999999999" customHeight="1" x14ac:dyDescent="0.2">
      <c r="A26" s="254" t="s">
        <v>75</v>
      </c>
      <c r="B26" s="757">
        <v>0</v>
      </c>
      <c r="C26" s="758">
        <v>0</v>
      </c>
      <c r="D26" s="961">
        <f t="shared" si="6"/>
        <v>0</v>
      </c>
      <c r="E26" s="2213">
        <v>0</v>
      </c>
      <c r="F26" s="2211">
        <v>0</v>
      </c>
      <c r="G26" s="2212">
        <f t="shared" si="4"/>
        <v>0</v>
      </c>
      <c r="H26" s="2213">
        <v>0</v>
      </c>
      <c r="I26" s="2211">
        <v>0</v>
      </c>
      <c r="J26" s="2212">
        <f t="shared" si="5"/>
        <v>0</v>
      </c>
      <c r="K26" s="2214">
        <f t="shared" si="7"/>
        <v>0</v>
      </c>
      <c r="L26" s="2215">
        <f t="shared" si="7"/>
        <v>0</v>
      </c>
      <c r="M26" s="2216">
        <f t="shared" si="7"/>
        <v>0</v>
      </c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</row>
    <row r="27" spans="1:118" s="251" customFormat="1" ht="16.149999999999999" customHeight="1" x14ac:dyDescent="0.2">
      <c r="A27" s="255" t="s">
        <v>76</v>
      </c>
      <c r="B27" s="2217">
        <v>1</v>
      </c>
      <c r="C27" s="2218">
        <v>0</v>
      </c>
      <c r="D27" s="961">
        <f t="shared" si="6"/>
        <v>1</v>
      </c>
      <c r="E27" s="2213">
        <v>5</v>
      </c>
      <c r="F27" s="2211">
        <v>1</v>
      </c>
      <c r="G27" s="2212">
        <f t="shared" si="4"/>
        <v>6</v>
      </c>
      <c r="H27" s="2213">
        <v>0</v>
      </c>
      <c r="I27" s="2211">
        <v>0</v>
      </c>
      <c r="J27" s="2212">
        <f t="shared" si="5"/>
        <v>0</v>
      </c>
      <c r="K27" s="2214">
        <f t="shared" si="7"/>
        <v>6</v>
      </c>
      <c r="L27" s="2215">
        <f t="shared" si="7"/>
        <v>1</v>
      </c>
      <c r="M27" s="2216">
        <f t="shared" si="7"/>
        <v>7</v>
      </c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</row>
    <row r="28" spans="1:118" s="251" customFormat="1" ht="16.149999999999999" customHeight="1" x14ac:dyDescent="0.2">
      <c r="A28" s="255" t="s">
        <v>77</v>
      </c>
      <c r="B28" s="2217">
        <v>1</v>
      </c>
      <c r="C28" s="758">
        <v>0</v>
      </c>
      <c r="D28" s="961">
        <f t="shared" si="6"/>
        <v>1</v>
      </c>
      <c r="E28" s="2213">
        <v>1</v>
      </c>
      <c r="F28" s="2211">
        <v>1</v>
      </c>
      <c r="G28" s="2219">
        <f t="shared" si="4"/>
        <v>2</v>
      </c>
      <c r="H28" s="2213">
        <v>0</v>
      </c>
      <c r="I28" s="2211">
        <v>0</v>
      </c>
      <c r="J28" s="2212">
        <f t="shared" si="5"/>
        <v>0</v>
      </c>
      <c r="K28" s="2214">
        <f t="shared" si="7"/>
        <v>2</v>
      </c>
      <c r="L28" s="2215">
        <f t="shared" si="7"/>
        <v>1</v>
      </c>
      <c r="M28" s="2216">
        <f t="shared" si="7"/>
        <v>3</v>
      </c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</row>
    <row r="29" spans="1:118" s="251" customFormat="1" ht="16.149999999999999" customHeight="1" x14ac:dyDescent="0.2">
      <c r="A29" s="249" t="s">
        <v>78</v>
      </c>
      <c r="B29" s="757">
        <v>23</v>
      </c>
      <c r="C29" s="758">
        <v>0</v>
      </c>
      <c r="D29" s="961">
        <f t="shared" si="6"/>
        <v>23</v>
      </c>
      <c r="E29" s="2213">
        <v>23</v>
      </c>
      <c r="F29" s="2211">
        <v>3</v>
      </c>
      <c r="G29" s="2212">
        <f>E29+F29</f>
        <v>26</v>
      </c>
      <c r="H29" s="2213">
        <v>0</v>
      </c>
      <c r="I29" s="2211">
        <v>0</v>
      </c>
      <c r="J29" s="2212">
        <f t="shared" si="5"/>
        <v>0</v>
      </c>
      <c r="K29" s="2214">
        <f t="shared" si="7"/>
        <v>46</v>
      </c>
      <c r="L29" s="2215">
        <f t="shared" si="7"/>
        <v>3</v>
      </c>
      <c r="M29" s="2216">
        <f t="shared" si="7"/>
        <v>49</v>
      </c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</row>
    <row r="30" spans="1:118" s="251" customFormat="1" ht="16.149999999999999" customHeight="1" x14ac:dyDescent="0.2">
      <c r="A30" s="249" t="s">
        <v>79</v>
      </c>
      <c r="B30" s="757">
        <v>0</v>
      </c>
      <c r="C30" s="758">
        <v>0</v>
      </c>
      <c r="D30" s="961">
        <f t="shared" si="6"/>
        <v>0</v>
      </c>
      <c r="E30" s="2213">
        <v>0</v>
      </c>
      <c r="F30" s="2211">
        <v>0</v>
      </c>
      <c r="G30" s="2212">
        <v>0</v>
      </c>
      <c r="H30" s="2213">
        <v>0</v>
      </c>
      <c r="I30" s="2211">
        <v>0</v>
      </c>
      <c r="J30" s="2212">
        <f t="shared" si="5"/>
        <v>0</v>
      </c>
      <c r="K30" s="2214">
        <f t="shared" si="7"/>
        <v>0</v>
      </c>
      <c r="L30" s="2215">
        <f t="shared" si="7"/>
        <v>0</v>
      </c>
      <c r="M30" s="2216">
        <f t="shared" si="7"/>
        <v>0</v>
      </c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/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</row>
    <row r="31" spans="1:118" s="251" customFormat="1" ht="16.149999999999999" customHeight="1" x14ac:dyDescent="0.2">
      <c r="A31" s="257" t="s">
        <v>8</v>
      </c>
      <c r="B31" s="2183">
        <f>B21+B22+B23+B24+B25+B26+B27+B28+B29+B30</f>
        <v>40</v>
      </c>
      <c r="C31" s="2220">
        <f t="shared" ref="C31:L31" si="8">C21+C22+C23+C24+C25+C26+C27+C28+C29+C30</f>
        <v>0</v>
      </c>
      <c r="D31" s="2221">
        <f t="shared" si="8"/>
        <v>40</v>
      </c>
      <c r="E31" s="2188">
        <f t="shared" si="8"/>
        <v>42</v>
      </c>
      <c r="F31" s="2222">
        <f t="shared" si="8"/>
        <v>5</v>
      </c>
      <c r="G31" s="2220">
        <f t="shared" si="8"/>
        <v>47</v>
      </c>
      <c r="H31" s="2188">
        <f t="shared" si="8"/>
        <v>0</v>
      </c>
      <c r="I31" s="2222">
        <f t="shared" si="8"/>
        <v>0</v>
      </c>
      <c r="J31" s="2223">
        <f>J21+J22+J23+J24+J25+J26+J27+J28+J29+J30</f>
        <v>0</v>
      </c>
      <c r="K31" s="2224">
        <f>K21+K22+K23+K24+K25+K26+K27+K28+K29+K30</f>
        <v>82</v>
      </c>
      <c r="L31" s="2225">
        <f t="shared" si="8"/>
        <v>5</v>
      </c>
      <c r="M31" s="2226">
        <f>M21+M22+M23+M24+M25+M26+M27+M28+M29+M30</f>
        <v>87</v>
      </c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</row>
    <row r="32" spans="1:118" s="251" customFormat="1" ht="16.149999999999999" customHeight="1" x14ac:dyDescent="0.2">
      <c r="A32" s="258" t="s">
        <v>63</v>
      </c>
      <c r="B32" s="2227"/>
      <c r="C32" s="2228"/>
      <c r="D32" s="2204"/>
      <c r="E32" s="2229"/>
      <c r="F32" s="2230"/>
      <c r="G32" s="2231"/>
      <c r="H32" s="2229"/>
      <c r="I32" s="2230"/>
      <c r="J32" s="2231"/>
      <c r="K32" s="2201"/>
      <c r="L32" s="2232"/>
      <c r="M32" s="2202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</row>
    <row r="33" spans="1:118" s="251" customFormat="1" ht="16.149999999999999" customHeight="1" x14ac:dyDescent="0.2">
      <c r="A33" s="277" t="s">
        <v>71</v>
      </c>
      <c r="B33" s="2208">
        <v>1</v>
      </c>
      <c r="C33" s="2209">
        <v>0</v>
      </c>
      <c r="D33" s="961">
        <f t="shared" si="6"/>
        <v>1</v>
      </c>
      <c r="E33" s="2213">
        <v>0</v>
      </c>
      <c r="F33" s="2211">
        <v>0</v>
      </c>
      <c r="G33" s="2233">
        <f>E33+F33</f>
        <v>0</v>
      </c>
      <c r="H33" s="2213">
        <v>0</v>
      </c>
      <c r="I33" s="2211">
        <v>0</v>
      </c>
      <c r="J33" s="2233">
        <v>0</v>
      </c>
      <c r="K33" s="964">
        <f t="shared" ref="K33:M42" si="9">E33+H33</f>
        <v>0</v>
      </c>
      <c r="L33" s="962">
        <f t="shared" si="9"/>
        <v>0</v>
      </c>
      <c r="M33" s="965">
        <f t="shared" si="9"/>
        <v>0</v>
      </c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0"/>
      <c r="DN33" s="250"/>
    </row>
    <row r="34" spans="1:118" s="251" customFormat="1" ht="15.6" customHeight="1" x14ac:dyDescent="0.2">
      <c r="A34" s="277" t="s">
        <v>72</v>
      </c>
      <c r="B34" s="2208">
        <v>0</v>
      </c>
      <c r="C34" s="2209">
        <v>0</v>
      </c>
      <c r="D34" s="961">
        <f t="shared" si="6"/>
        <v>0</v>
      </c>
      <c r="E34" s="2213">
        <v>0</v>
      </c>
      <c r="F34" s="2211">
        <v>0</v>
      </c>
      <c r="G34" s="2233">
        <f t="shared" ref="G34:G42" si="10">E34+F34</f>
        <v>0</v>
      </c>
      <c r="H34" s="2213">
        <v>0</v>
      </c>
      <c r="I34" s="2211">
        <v>0</v>
      </c>
      <c r="J34" s="2233">
        <v>0</v>
      </c>
      <c r="K34" s="964">
        <f t="shared" si="9"/>
        <v>0</v>
      </c>
      <c r="L34" s="962">
        <f t="shared" si="9"/>
        <v>0</v>
      </c>
      <c r="M34" s="965">
        <f t="shared" si="9"/>
        <v>0</v>
      </c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  <c r="CH34" s="250"/>
      <c r="CI34" s="250"/>
      <c r="CJ34" s="250"/>
      <c r="CK34" s="250"/>
      <c r="CL34" s="250"/>
      <c r="CM34" s="250"/>
      <c r="CN34" s="250"/>
      <c r="CO34" s="250"/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0"/>
      <c r="DF34" s="250"/>
      <c r="DG34" s="250"/>
      <c r="DH34" s="250"/>
      <c r="DI34" s="250"/>
      <c r="DJ34" s="250"/>
      <c r="DK34" s="250"/>
      <c r="DL34" s="250"/>
      <c r="DM34" s="250"/>
      <c r="DN34" s="250"/>
    </row>
    <row r="35" spans="1:118" s="251" customFormat="1" ht="16.149999999999999" customHeight="1" x14ac:dyDescent="0.2">
      <c r="A35" s="253" t="s">
        <v>73</v>
      </c>
      <c r="B35" s="757">
        <v>0</v>
      </c>
      <c r="C35" s="758">
        <v>0</v>
      </c>
      <c r="D35" s="961">
        <f t="shared" si="6"/>
        <v>0</v>
      </c>
      <c r="E35" s="2213">
        <v>0</v>
      </c>
      <c r="F35" s="2211">
        <v>0</v>
      </c>
      <c r="G35" s="2233">
        <f t="shared" si="10"/>
        <v>0</v>
      </c>
      <c r="H35" s="2213">
        <v>0</v>
      </c>
      <c r="I35" s="2211">
        <v>0</v>
      </c>
      <c r="J35" s="2233">
        <v>0</v>
      </c>
      <c r="K35" s="964">
        <f t="shared" si="9"/>
        <v>0</v>
      </c>
      <c r="L35" s="962">
        <f t="shared" si="9"/>
        <v>0</v>
      </c>
      <c r="M35" s="965">
        <f t="shared" si="9"/>
        <v>0</v>
      </c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</row>
    <row r="36" spans="1:118" s="251" customFormat="1" ht="16.149999999999999" customHeight="1" x14ac:dyDescent="0.2">
      <c r="A36" s="253" t="s">
        <v>74</v>
      </c>
      <c r="B36" s="757">
        <v>0</v>
      </c>
      <c r="C36" s="758">
        <v>0</v>
      </c>
      <c r="D36" s="961">
        <f t="shared" si="6"/>
        <v>0</v>
      </c>
      <c r="E36" s="2213">
        <v>0</v>
      </c>
      <c r="F36" s="2211">
        <v>0</v>
      </c>
      <c r="G36" s="2233">
        <f t="shared" si="10"/>
        <v>0</v>
      </c>
      <c r="H36" s="2213">
        <v>0</v>
      </c>
      <c r="I36" s="2211">
        <v>0</v>
      </c>
      <c r="J36" s="2233">
        <v>0</v>
      </c>
      <c r="K36" s="964">
        <f t="shared" si="9"/>
        <v>0</v>
      </c>
      <c r="L36" s="962">
        <f t="shared" si="9"/>
        <v>0</v>
      </c>
      <c r="M36" s="965">
        <f t="shared" si="9"/>
        <v>0</v>
      </c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</row>
    <row r="37" spans="1:118" s="251" customFormat="1" ht="16.149999999999999" customHeight="1" x14ac:dyDescent="0.2">
      <c r="A37" s="249" t="s">
        <v>55</v>
      </c>
      <c r="B37" s="757">
        <v>0</v>
      </c>
      <c r="C37" s="758">
        <v>0</v>
      </c>
      <c r="D37" s="961">
        <f t="shared" si="6"/>
        <v>0</v>
      </c>
      <c r="E37" s="2213">
        <v>0</v>
      </c>
      <c r="F37" s="2211">
        <v>0</v>
      </c>
      <c r="G37" s="2233">
        <f t="shared" si="10"/>
        <v>0</v>
      </c>
      <c r="H37" s="2213">
        <v>0</v>
      </c>
      <c r="I37" s="2211">
        <v>0</v>
      </c>
      <c r="J37" s="2233">
        <v>0</v>
      </c>
      <c r="K37" s="964">
        <f t="shared" si="9"/>
        <v>0</v>
      </c>
      <c r="L37" s="962">
        <f t="shared" si="9"/>
        <v>0</v>
      </c>
      <c r="M37" s="965">
        <f t="shared" si="9"/>
        <v>0</v>
      </c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</row>
    <row r="38" spans="1:118" s="251" customFormat="1" ht="16.149999999999999" customHeight="1" x14ac:dyDescent="0.2">
      <c r="A38" s="254" t="s">
        <v>75</v>
      </c>
      <c r="B38" s="757">
        <v>0</v>
      </c>
      <c r="C38" s="758">
        <v>0</v>
      </c>
      <c r="D38" s="961">
        <f t="shared" si="6"/>
        <v>0</v>
      </c>
      <c r="E38" s="2213">
        <v>0</v>
      </c>
      <c r="F38" s="2211">
        <v>0</v>
      </c>
      <c r="G38" s="2233">
        <f t="shared" si="10"/>
        <v>0</v>
      </c>
      <c r="H38" s="2213">
        <v>0</v>
      </c>
      <c r="I38" s="2211">
        <v>0</v>
      </c>
      <c r="J38" s="2233">
        <v>0</v>
      </c>
      <c r="K38" s="964">
        <f t="shared" si="9"/>
        <v>0</v>
      </c>
      <c r="L38" s="962">
        <f t="shared" si="9"/>
        <v>0</v>
      </c>
      <c r="M38" s="965">
        <f t="shared" si="9"/>
        <v>0</v>
      </c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0"/>
      <c r="AO38" s="250"/>
      <c r="AP38" s="250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</row>
    <row r="39" spans="1:118" s="251" customFormat="1" ht="16.149999999999999" customHeight="1" x14ac:dyDescent="0.2">
      <c r="A39" s="255" t="s">
        <v>76</v>
      </c>
      <c r="B39" s="757">
        <v>0</v>
      </c>
      <c r="C39" s="758">
        <v>0</v>
      </c>
      <c r="D39" s="961">
        <f t="shared" si="6"/>
        <v>0</v>
      </c>
      <c r="E39" s="2213">
        <v>0</v>
      </c>
      <c r="F39" s="2211">
        <v>0</v>
      </c>
      <c r="G39" s="2233">
        <f t="shared" si="10"/>
        <v>0</v>
      </c>
      <c r="H39" s="2213">
        <v>0</v>
      </c>
      <c r="I39" s="2211">
        <v>0</v>
      </c>
      <c r="J39" s="2233">
        <v>0</v>
      </c>
      <c r="K39" s="964">
        <f t="shared" si="9"/>
        <v>0</v>
      </c>
      <c r="L39" s="962">
        <f t="shared" si="9"/>
        <v>0</v>
      </c>
      <c r="M39" s="965">
        <f t="shared" si="9"/>
        <v>0</v>
      </c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  <c r="CH39" s="250"/>
      <c r="CI39" s="250"/>
      <c r="CJ39" s="250"/>
      <c r="CK39" s="250"/>
      <c r="CL39" s="250"/>
      <c r="CM39" s="250"/>
      <c r="CN39" s="250"/>
      <c r="CO39" s="250"/>
      <c r="CP39" s="250"/>
      <c r="CQ39" s="250"/>
      <c r="CR39" s="250"/>
      <c r="CS39" s="250"/>
      <c r="CT39" s="250"/>
      <c r="CU39" s="250"/>
      <c r="CV39" s="250"/>
      <c r="CW39" s="250"/>
      <c r="CX39" s="250"/>
      <c r="CY39" s="250"/>
      <c r="CZ39" s="250"/>
      <c r="DA39" s="250"/>
      <c r="DB39" s="250"/>
      <c r="DC39" s="250"/>
      <c r="DD39" s="250"/>
      <c r="DE39" s="250"/>
      <c r="DF39" s="250"/>
      <c r="DG39" s="250"/>
      <c r="DH39" s="250"/>
      <c r="DI39" s="250"/>
      <c r="DJ39" s="250"/>
      <c r="DK39" s="250"/>
      <c r="DL39" s="250"/>
      <c r="DM39" s="250"/>
      <c r="DN39" s="250"/>
    </row>
    <row r="40" spans="1:118" s="251" customFormat="1" ht="16.149999999999999" customHeight="1" x14ac:dyDescent="0.2">
      <c r="A40" s="255" t="s">
        <v>77</v>
      </c>
      <c r="B40" s="757">
        <v>0</v>
      </c>
      <c r="C40" s="758">
        <v>0</v>
      </c>
      <c r="D40" s="961">
        <f t="shared" si="6"/>
        <v>0</v>
      </c>
      <c r="E40" s="2213">
        <v>0</v>
      </c>
      <c r="F40" s="2211">
        <v>0</v>
      </c>
      <c r="G40" s="2233">
        <f t="shared" si="10"/>
        <v>0</v>
      </c>
      <c r="H40" s="2213">
        <v>0</v>
      </c>
      <c r="I40" s="2211">
        <v>0</v>
      </c>
      <c r="J40" s="2233">
        <v>0</v>
      </c>
      <c r="K40" s="964">
        <f t="shared" si="9"/>
        <v>0</v>
      </c>
      <c r="L40" s="962">
        <f t="shared" si="9"/>
        <v>0</v>
      </c>
      <c r="M40" s="965">
        <f t="shared" si="9"/>
        <v>0</v>
      </c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  <c r="CH40" s="250"/>
      <c r="CI40" s="250"/>
      <c r="CJ40" s="250"/>
      <c r="CK40" s="250"/>
      <c r="CL40" s="250"/>
      <c r="CM40" s="250"/>
      <c r="CN40" s="250"/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/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</row>
    <row r="41" spans="1:118" s="251" customFormat="1" ht="16.149999999999999" customHeight="1" x14ac:dyDescent="0.2">
      <c r="A41" s="249" t="s">
        <v>78</v>
      </c>
      <c r="B41" s="757">
        <v>0</v>
      </c>
      <c r="C41" s="758">
        <v>0</v>
      </c>
      <c r="D41" s="961">
        <f t="shared" si="6"/>
        <v>0</v>
      </c>
      <c r="E41" s="2213">
        <v>0</v>
      </c>
      <c r="F41" s="2211">
        <v>0</v>
      </c>
      <c r="G41" s="2233">
        <f t="shared" si="10"/>
        <v>0</v>
      </c>
      <c r="H41" s="2213">
        <v>0</v>
      </c>
      <c r="I41" s="2211">
        <v>0</v>
      </c>
      <c r="J41" s="2233">
        <v>0</v>
      </c>
      <c r="K41" s="2234">
        <f t="shared" si="9"/>
        <v>0</v>
      </c>
      <c r="L41" s="2211">
        <f t="shared" si="9"/>
        <v>0</v>
      </c>
      <c r="M41" s="2235">
        <f t="shared" si="9"/>
        <v>0</v>
      </c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250"/>
      <c r="CP41" s="250"/>
      <c r="CQ41" s="250"/>
      <c r="CR41" s="250"/>
      <c r="CS41" s="250"/>
      <c r="CT41" s="250"/>
      <c r="CU41" s="250"/>
      <c r="CV41" s="250"/>
      <c r="CW41" s="250"/>
      <c r="CX41" s="250"/>
      <c r="CY41" s="250"/>
      <c r="CZ41" s="250"/>
      <c r="DA41" s="250"/>
      <c r="DB41" s="250"/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</row>
    <row r="42" spans="1:118" s="251" customFormat="1" ht="16.149999999999999" customHeight="1" x14ac:dyDescent="0.2">
      <c r="A42" s="249" t="s">
        <v>79</v>
      </c>
      <c r="B42" s="757">
        <v>0</v>
      </c>
      <c r="C42" s="758">
        <v>0</v>
      </c>
      <c r="D42" s="961">
        <f t="shared" si="6"/>
        <v>0</v>
      </c>
      <c r="E42" s="2213">
        <v>0</v>
      </c>
      <c r="F42" s="2211">
        <v>0</v>
      </c>
      <c r="G42" s="2233">
        <f t="shared" si="10"/>
        <v>0</v>
      </c>
      <c r="H42" s="2213">
        <v>0</v>
      </c>
      <c r="I42" s="2211">
        <v>0</v>
      </c>
      <c r="J42" s="2233">
        <v>0</v>
      </c>
      <c r="K42" s="2234">
        <f t="shared" si="9"/>
        <v>0</v>
      </c>
      <c r="L42" s="2211">
        <f t="shared" si="9"/>
        <v>0</v>
      </c>
      <c r="M42" s="2235">
        <f t="shared" si="9"/>
        <v>0</v>
      </c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</row>
    <row r="43" spans="1:118" s="251" customFormat="1" ht="16.149999999999999" customHeight="1" thickBot="1" x14ac:dyDescent="0.25">
      <c r="A43" s="259" t="s">
        <v>64</v>
      </c>
      <c r="B43" s="2236">
        <f>SUM(B33:B42)</f>
        <v>1</v>
      </c>
      <c r="C43" s="2236">
        <f>SUM(C33:C42)</f>
        <v>0</v>
      </c>
      <c r="D43" s="2236">
        <f>SUM(D33:D42)</f>
        <v>1</v>
      </c>
      <c r="E43" s="2236">
        <f t="shared" ref="E43:J43" si="11">SUM(E33:E42)</f>
        <v>0</v>
      </c>
      <c r="F43" s="2237">
        <f t="shared" si="11"/>
        <v>0</v>
      </c>
      <c r="G43" s="2238">
        <f t="shared" si="11"/>
        <v>0</v>
      </c>
      <c r="H43" s="2239">
        <f t="shared" si="11"/>
        <v>0</v>
      </c>
      <c r="I43" s="2237">
        <f t="shared" si="11"/>
        <v>0</v>
      </c>
      <c r="J43" s="2238">
        <f t="shared" si="11"/>
        <v>0</v>
      </c>
      <c r="K43" s="2240">
        <f>E43+H43+B43</f>
        <v>1</v>
      </c>
      <c r="L43" s="2237">
        <f>F43+I43+C43</f>
        <v>0</v>
      </c>
      <c r="M43" s="2241">
        <f>G43+J43+D43</f>
        <v>1</v>
      </c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</row>
    <row r="44" spans="1:118" s="251" customFormat="1" ht="16.149999999999999" customHeight="1" x14ac:dyDescent="0.2">
      <c r="A44" s="285" t="s">
        <v>65</v>
      </c>
      <c r="B44" s="2242">
        <f t="shared" ref="B44:I44" si="12">B31</f>
        <v>40</v>
      </c>
      <c r="C44" s="2242">
        <f t="shared" si="12"/>
        <v>0</v>
      </c>
      <c r="D44" s="2243">
        <f t="shared" si="12"/>
        <v>40</v>
      </c>
      <c r="E44" s="2242">
        <f t="shared" si="12"/>
        <v>42</v>
      </c>
      <c r="F44" s="2244">
        <f t="shared" si="12"/>
        <v>5</v>
      </c>
      <c r="G44" s="2245">
        <f>G31</f>
        <v>47</v>
      </c>
      <c r="H44" s="2242">
        <f t="shared" si="12"/>
        <v>0</v>
      </c>
      <c r="I44" s="2244">
        <f t="shared" si="12"/>
        <v>0</v>
      </c>
      <c r="J44" s="2245">
        <f>J31</f>
        <v>0</v>
      </c>
      <c r="K44" s="2246">
        <f>B44+E44+H44</f>
        <v>82</v>
      </c>
      <c r="L44" s="2247">
        <f>F44+I44+C44</f>
        <v>5</v>
      </c>
      <c r="M44" s="2248">
        <f>G44+J44+D4+D44</f>
        <v>87</v>
      </c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DM44" s="250"/>
      <c r="DN44" s="250"/>
    </row>
    <row r="45" spans="1:118" s="251" customFormat="1" ht="16.149999999999999" customHeight="1" x14ac:dyDescent="0.2">
      <c r="A45" s="286" t="s">
        <v>64</v>
      </c>
      <c r="B45" s="2249">
        <f t="shared" ref="B45:J45" si="13">B43</f>
        <v>1</v>
      </c>
      <c r="C45" s="2249">
        <f t="shared" si="13"/>
        <v>0</v>
      </c>
      <c r="D45" s="2250">
        <f t="shared" si="13"/>
        <v>1</v>
      </c>
      <c r="E45" s="2249">
        <f t="shared" si="13"/>
        <v>0</v>
      </c>
      <c r="F45" s="2251">
        <f t="shared" si="13"/>
        <v>0</v>
      </c>
      <c r="G45" s="2252">
        <f>G43</f>
        <v>0</v>
      </c>
      <c r="H45" s="2249">
        <f t="shared" si="13"/>
        <v>0</v>
      </c>
      <c r="I45" s="2251">
        <f t="shared" si="13"/>
        <v>0</v>
      </c>
      <c r="J45" s="2252">
        <f t="shared" si="13"/>
        <v>0</v>
      </c>
      <c r="K45" s="2253">
        <f>E45+H45+B45</f>
        <v>1</v>
      </c>
      <c r="L45" s="2254">
        <f>F45+I45+C45</f>
        <v>0</v>
      </c>
      <c r="M45" s="2235">
        <f>G45+J45+D45</f>
        <v>1</v>
      </c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0"/>
      <c r="DE45" s="250"/>
      <c r="DF45" s="250"/>
      <c r="DG45" s="250"/>
      <c r="DH45" s="250"/>
      <c r="DI45" s="250"/>
      <c r="DJ45" s="250"/>
      <c r="DK45" s="250"/>
      <c r="DL45" s="250"/>
      <c r="DM45" s="250"/>
      <c r="DN45" s="250"/>
    </row>
    <row r="46" spans="1:118" s="251" customFormat="1" ht="16.149999999999999" customHeight="1" thickBot="1" x14ac:dyDescent="0.25">
      <c r="A46" s="287" t="s">
        <v>66</v>
      </c>
      <c r="B46" s="2255">
        <f>SUM(B44:B45)</f>
        <v>41</v>
      </c>
      <c r="C46" s="2255">
        <f>SUM(C44:C45)</f>
        <v>0</v>
      </c>
      <c r="D46" s="2256">
        <f>SUM(D44:D45)</f>
        <v>41</v>
      </c>
      <c r="E46" s="2255">
        <f t="shared" ref="E46:J46" si="14">SUM(E44:E45)</f>
        <v>42</v>
      </c>
      <c r="F46" s="2257">
        <f t="shared" si="14"/>
        <v>5</v>
      </c>
      <c r="G46" s="2258">
        <f t="shared" si="14"/>
        <v>47</v>
      </c>
      <c r="H46" s="2255">
        <f t="shared" si="14"/>
        <v>0</v>
      </c>
      <c r="I46" s="2257">
        <f t="shared" si="14"/>
        <v>0</v>
      </c>
      <c r="J46" s="2258">
        <f t="shared" si="14"/>
        <v>0</v>
      </c>
      <c r="K46" s="2259">
        <f>E46+H46+B46</f>
        <v>83</v>
      </c>
      <c r="L46" s="2260">
        <f>F46+I46+C46</f>
        <v>5</v>
      </c>
      <c r="M46" s="2261">
        <f>G46+J46+D46</f>
        <v>88</v>
      </c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</row>
    <row r="47" spans="1:118" s="251" customFormat="1" x14ac:dyDescent="0.2">
      <c r="A47" s="250"/>
      <c r="B47" s="1607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</row>
    <row r="48" spans="1:118" ht="15.75" x14ac:dyDescent="0.25">
      <c r="A48" s="801" t="s">
        <v>319</v>
      </c>
      <c r="B48" s="801"/>
      <c r="C48" s="801"/>
      <c r="D48" s="801"/>
      <c r="E48" s="801"/>
      <c r="F48" s="801"/>
      <c r="G48" s="801"/>
      <c r="H48" s="801"/>
      <c r="I48" s="914"/>
      <c r="J48" s="914"/>
      <c r="K48" s="914"/>
      <c r="L48" s="914"/>
      <c r="M48" s="914"/>
      <c r="N48" s="914"/>
      <c r="O48" s="914"/>
      <c r="P48" s="914"/>
      <c r="Q48" s="250"/>
      <c r="DL48" s="244"/>
      <c r="DM48" s="244"/>
      <c r="DN48" s="244"/>
    </row>
    <row r="49" spans="1:13" x14ac:dyDescent="0.2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</row>
    <row r="50" spans="1:13" x14ac:dyDescent="0.2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</row>
    <row r="51" spans="1:13" x14ac:dyDescent="0.2">
      <c r="A51" s="243" t="s">
        <v>298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x14ac:dyDescent="0.2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</row>
    <row r="53" spans="1:13" x14ac:dyDescent="0.2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</row>
    <row r="54" spans="1:13" x14ac:dyDescent="0.2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</row>
    <row r="55" spans="1:13" x14ac:dyDescent="0.2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x14ac:dyDescent="0.2">
      <c r="A56" s="24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</row>
    <row r="57" spans="1:13" x14ac:dyDescent="0.2">
      <c r="A57" s="243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</row>
    <row r="58" spans="1:13" x14ac:dyDescent="0.2">
      <c r="A58" s="243"/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</row>
    <row r="59" spans="1:13" x14ac:dyDescent="0.2">
      <c r="A59" s="243"/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</row>
    <row r="60" spans="1:13" x14ac:dyDescent="0.2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</row>
    <row r="61" spans="1:13" x14ac:dyDescent="0.2">
      <c r="A61" s="24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</row>
    <row r="62" spans="1:13" x14ac:dyDescent="0.2">
      <c r="A62" s="243"/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</row>
    <row r="63" spans="1:13" x14ac:dyDescent="0.2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</row>
    <row r="64" spans="1:13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</row>
    <row r="65" s="243" customFormat="1" x14ac:dyDescent="0.2"/>
    <row r="66" s="243" customFormat="1" x14ac:dyDescent="0.2"/>
    <row r="67" s="243" customFormat="1" x14ac:dyDescent="0.2"/>
    <row r="68" s="243" customFormat="1" x14ac:dyDescent="0.2"/>
    <row r="69" s="243" customFormat="1" x14ac:dyDescent="0.2"/>
    <row r="70" s="243" customFormat="1" x14ac:dyDescent="0.2"/>
    <row r="71" s="243" customFormat="1" x14ac:dyDescent="0.2"/>
    <row r="72" s="243" customFormat="1" x14ac:dyDescent="0.2"/>
    <row r="73" s="243" customFormat="1" x14ac:dyDescent="0.2"/>
    <row r="74" s="243" customFormat="1" x14ac:dyDescent="0.2"/>
    <row r="75" s="243" customFormat="1" x14ac:dyDescent="0.2"/>
    <row r="76" s="243" customFormat="1" x14ac:dyDescent="0.2"/>
    <row r="77" s="243" customFormat="1" x14ac:dyDescent="0.2"/>
    <row r="78" s="243" customFormat="1" x14ac:dyDescent="0.2"/>
    <row r="79" s="243" customFormat="1" x14ac:dyDescent="0.2"/>
    <row r="80" s="243" customFormat="1" x14ac:dyDescent="0.2"/>
    <row r="81" s="243" customFormat="1" x14ac:dyDescent="0.2"/>
    <row r="82" s="243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1</vt:i4>
      </vt:variant>
    </vt:vector>
  </HeadingPairs>
  <TitlesOfParts>
    <vt:vector size="51" baseType="lpstr">
      <vt:lpstr>Специал ОФО МедА </vt:lpstr>
      <vt:lpstr>МАГ ОФО  МедА ГОСУПР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2017-05-11T10:50:38Z</cp:lastPrinted>
  <dcterms:created xsi:type="dcterms:W3CDTF">2004-12-10T12:36:05Z</dcterms:created>
  <dcterms:modified xsi:type="dcterms:W3CDTF">2017-05-11T12:00:40Z</dcterms:modified>
</cp:coreProperties>
</file>